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eum\OliverBechberger\Methodenpaper\SLA\"/>
    </mc:Choice>
  </mc:AlternateContent>
  <xr:revisionPtr revIDLastSave="0" documentId="13_ncr:1_{049F7EFD-84B5-48C3-9B8E-501A70BC216C}" xr6:coauthVersionLast="38" xr6:coauthVersionMax="38" xr10:uidLastSave="{00000000-0000-0000-0000-000000000000}"/>
  <bookViews>
    <workbookView xWindow="480" yWindow="240" windowWidth="27795" windowHeight="14250" firstSheet="4" activeTab="6" xr2:uid="{00000000-000D-0000-FFFF-FFFF00000000}"/>
  </bookViews>
  <sheets>
    <sheet name="bryophytes" sheetId="2" r:id="rId1"/>
    <sheet name="abbreviations" sheetId="3" r:id="rId2"/>
    <sheet name="SLA_vascplants" sheetId="5" r:id="rId3"/>
    <sheet name="AreaLeaf_AreaKeyence_foliose" sheetId="4" r:id="rId4"/>
    <sheet name="SLALeaf_SLAShoot" sheetId="6" r:id="rId5"/>
    <sheet name="boxplot SLAleaf_subset" sheetId="7" r:id="rId6"/>
    <sheet name="boxplot SLAleaf_subset (3)" sheetId="9" r:id="rId7"/>
    <sheet name="boxplot SLAleaf_subset (2)" sheetId="8" r:id="rId8"/>
  </sheets>
  <definedNames>
    <definedName name="_xlchart.v1.0" hidden="1">'boxplot SLAleaf_subset'!$AL$1</definedName>
    <definedName name="_xlchart.v1.1" hidden="1">'boxplot SLAleaf_subset'!$AL$2:$AL$11</definedName>
    <definedName name="_xlchart.v1.10" hidden="1">'boxplot SLAleaf_subset'!$AQ$1</definedName>
    <definedName name="_xlchart.v1.100" hidden="1">'boxplot SLAleaf_subset (3)'!$V$11:$AE$11</definedName>
    <definedName name="_xlchart.v1.101" hidden="1">'boxplot SLAleaf_subset (3)'!$V$1:$AE$1</definedName>
    <definedName name="_xlchart.v1.102" hidden="1">'boxplot SLAleaf_subset (3)'!$V$2:$AE$2</definedName>
    <definedName name="_xlchart.v1.103" hidden="1">'boxplot SLAleaf_subset (3)'!$V$3:$AE$3</definedName>
    <definedName name="_xlchart.v1.104" hidden="1">'boxplot SLAleaf_subset (3)'!$V$4:$AE$4</definedName>
    <definedName name="_xlchart.v1.105" hidden="1">'boxplot SLAleaf_subset (3)'!$V$5:$AE$5</definedName>
    <definedName name="_xlchart.v1.106" hidden="1">'boxplot SLAleaf_subset (3)'!$V$6:$AE$6</definedName>
    <definedName name="_xlchart.v1.107" hidden="1">'boxplot SLAleaf_subset (3)'!$V$7:$AE$7</definedName>
    <definedName name="_xlchart.v1.108" hidden="1">'boxplot SLAleaf_subset (3)'!$V$8:$AE$8</definedName>
    <definedName name="_xlchart.v1.109" hidden="1">'boxplot SLAleaf_subset (3)'!$V$9:$AE$9</definedName>
    <definedName name="_xlchart.v1.11" hidden="1">'boxplot SLAleaf_subset'!$AQ$2:$AQ$11</definedName>
    <definedName name="_xlchart.v1.12" hidden="1">'boxplot SLAleaf_subset'!$AR$1</definedName>
    <definedName name="_xlchart.v1.13" hidden="1">'boxplot SLAleaf_subset'!$AR$2:$AR$11</definedName>
    <definedName name="_xlchart.v1.14" hidden="1">'boxplot SLAleaf_subset'!$AS$1</definedName>
    <definedName name="_xlchart.v1.15" hidden="1">'boxplot SLAleaf_subset'!$AS$2:$AS$11</definedName>
    <definedName name="_xlchart.v1.16" hidden="1">'boxplot SLAleaf_subset'!$AT$1</definedName>
    <definedName name="_xlchart.v1.17" hidden="1">'boxplot SLAleaf_subset'!$AT$2:$AT$11</definedName>
    <definedName name="_xlchart.v1.18" hidden="1">'boxplot SLAleaf_subset'!$AU$1</definedName>
    <definedName name="_xlchart.v1.19" hidden="1">'boxplot SLAleaf_subset'!$AU$2:$AU$11</definedName>
    <definedName name="_xlchart.v1.2" hidden="1">'boxplot SLAleaf_subset'!$AM$1</definedName>
    <definedName name="_xlchart.v1.20" hidden="1">'boxplot SLAleaf_subset'!$AV$1</definedName>
    <definedName name="_xlchart.v1.21" hidden="1">'boxplot SLAleaf_subset'!$AV$2:$AV$11</definedName>
    <definedName name="_xlchart.v1.22" hidden="1">'boxplot SLAleaf_subset'!$AW$1</definedName>
    <definedName name="_xlchart.v1.23" hidden="1">'boxplot SLAleaf_subset'!$AW$2:$AW$11</definedName>
    <definedName name="_xlchart.v1.24" hidden="1">'boxplot SLAleaf_subset'!$AX$1</definedName>
    <definedName name="_xlchart.v1.25" hidden="1">'boxplot SLAleaf_subset'!$AX$2:$AX$11</definedName>
    <definedName name="_xlchart.v1.26" hidden="1">'boxplot SLAleaf_subset'!$AY$1</definedName>
    <definedName name="_xlchart.v1.27" hidden="1">'boxplot SLAleaf_subset'!$AY$2:$AY$11</definedName>
    <definedName name="_xlchart.v1.28" hidden="1">'boxplot SLAleaf_subset'!$AZ$1</definedName>
    <definedName name="_xlchart.v1.29" hidden="1">'boxplot SLAleaf_subset'!$AZ$2:$AZ$11</definedName>
    <definedName name="_xlchart.v1.3" hidden="1">'boxplot SLAleaf_subset'!$AM$2:$AM$11</definedName>
    <definedName name="_xlchart.v1.30" hidden="1">'boxplot SLAleaf_subset'!$BA$1</definedName>
    <definedName name="_xlchart.v1.31" hidden="1">'boxplot SLAleaf_subset'!$BA$2:$BA$11</definedName>
    <definedName name="_xlchart.v1.32" hidden="1">'boxplot SLAleaf_subset'!$BB$1</definedName>
    <definedName name="_xlchart.v1.33" hidden="1">'boxplot SLAleaf_subset'!$BB$2:$BB$11</definedName>
    <definedName name="_xlchart.v1.34" hidden="1">'boxplot SLAleaf_subset'!$BC$1</definedName>
    <definedName name="_xlchart.v1.35" hidden="1">'boxplot SLAleaf_subset'!$BC$2:$BC$11</definedName>
    <definedName name="_xlchart.v1.36" hidden="1">'boxplot SLAleaf_subset'!$BD$1</definedName>
    <definedName name="_xlchart.v1.37" hidden="1">'boxplot SLAleaf_subset'!$BD$2:$BD$11</definedName>
    <definedName name="_xlchart.v1.38" hidden="1">'boxplot SLAleaf_subset'!$BE$1</definedName>
    <definedName name="_xlchart.v1.39" hidden="1">'boxplot SLAleaf_subset'!$BE$2:$BE$11</definedName>
    <definedName name="_xlchart.v1.4" hidden="1">'boxplot SLAleaf_subset'!$AN$1</definedName>
    <definedName name="_xlchart.v1.40" hidden="1">'boxplot SLAleaf_subset'!$BF$1</definedName>
    <definedName name="_xlchart.v1.41" hidden="1">'boxplot SLAleaf_subset'!$BF$2:$BF$11</definedName>
    <definedName name="_xlchart.v1.42" hidden="1">'boxplot SLAleaf_subset'!$BG$1</definedName>
    <definedName name="_xlchart.v1.43" hidden="1">'boxplot SLAleaf_subset'!$BG$2:$BG$11</definedName>
    <definedName name="_xlchart.v1.44" hidden="1">'boxplot SLAleaf_subset'!$AL$10:$AU$10</definedName>
    <definedName name="_xlchart.v1.45" hidden="1">'boxplot SLAleaf_subset'!$AL$11:$AU$11</definedName>
    <definedName name="_xlchart.v1.46" hidden="1">'boxplot SLAleaf_subset'!$AL$1:$AU$1</definedName>
    <definedName name="_xlchart.v1.47" hidden="1">'boxplot SLAleaf_subset'!$AL$2:$AU$2</definedName>
    <definedName name="_xlchart.v1.48" hidden="1">'boxplot SLAleaf_subset'!$AL$3:$AU$3</definedName>
    <definedName name="_xlchart.v1.49" hidden="1">'boxplot SLAleaf_subset'!$AL$4:$AU$4</definedName>
    <definedName name="_xlchart.v1.5" hidden="1">'boxplot SLAleaf_subset'!$AN$2:$AN$11</definedName>
    <definedName name="_xlchart.v1.50" hidden="1">'boxplot SLAleaf_subset'!$AL$5:$AU$5</definedName>
    <definedName name="_xlchart.v1.51" hidden="1">'boxplot SLAleaf_subset'!$AL$6:$AU$6</definedName>
    <definedName name="_xlchart.v1.52" hidden="1">'boxplot SLAleaf_subset'!$AL$7:$AU$7</definedName>
    <definedName name="_xlchart.v1.53" hidden="1">'boxplot SLAleaf_subset'!$AL$8:$AU$8</definedName>
    <definedName name="_xlchart.v1.54" hidden="1">'boxplot SLAleaf_subset'!$AL$9:$AU$9</definedName>
    <definedName name="_xlchart.v1.55" hidden="1">'boxplot SLAleaf_subset (3)'!$AA$1</definedName>
    <definedName name="_xlchart.v1.56" hidden="1">'boxplot SLAleaf_subset (3)'!$AA$2:$AA$11</definedName>
    <definedName name="_xlchart.v1.57" hidden="1">'boxplot SLAleaf_subset (3)'!$AB$1</definedName>
    <definedName name="_xlchart.v1.58" hidden="1">'boxplot SLAleaf_subset (3)'!$AB$2:$AB$11</definedName>
    <definedName name="_xlchart.v1.59" hidden="1">'boxplot SLAleaf_subset (3)'!$AC$1</definedName>
    <definedName name="_xlchart.v1.6" hidden="1">'boxplot SLAleaf_subset'!$AO$1</definedName>
    <definedName name="_xlchart.v1.60" hidden="1">'boxplot SLAleaf_subset (3)'!$AC$2:$AC$11</definedName>
    <definedName name="_xlchart.v1.61" hidden="1">'boxplot SLAleaf_subset (3)'!$AD$1</definedName>
    <definedName name="_xlchart.v1.62" hidden="1">'boxplot SLAleaf_subset (3)'!$AD$2:$AD$11</definedName>
    <definedName name="_xlchart.v1.63" hidden="1">'boxplot SLAleaf_subset (3)'!$AE$1</definedName>
    <definedName name="_xlchart.v1.64" hidden="1">'boxplot SLAleaf_subset (3)'!$AE$2:$AE$11</definedName>
    <definedName name="_xlchart.v1.65" hidden="1">'boxplot SLAleaf_subset (3)'!$AF$1</definedName>
    <definedName name="_xlchart.v1.66" hidden="1">'boxplot SLAleaf_subset (3)'!$AF$2:$AF$11</definedName>
    <definedName name="_xlchart.v1.67" hidden="1">'boxplot SLAleaf_subset (3)'!$AG$1</definedName>
    <definedName name="_xlchart.v1.68" hidden="1">'boxplot SLAleaf_subset (3)'!$AG$2:$AG$11</definedName>
    <definedName name="_xlchart.v1.69" hidden="1">'boxplot SLAleaf_subset (3)'!$AH$1</definedName>
    <definedName name="_xlchart.v1.7" hidden="1">'boxplot SLAleaf_subset'!$AO$2:$AO$11</definedName>
    <definedName name="_xlchart.v1.70" hidden="1">'boxplot SLAleaf_subset (3)'!$AH$2:$AH$11</definedName>
    <definedName name="_xlchart.v1.71" hidden="1">'boxplot SLAleaf_subset (3)'!$AI$1</definedName>
    <definedName name="_xlchart.v1.72" hidden="1">'boxplot SLAleaf_subset (3)'!$AI$2:$AI$11</definedName>
    <definedName name="_xlchart.v1.73" hidden="1">'boxplot SLAleaf_subset (3)'!$AJ$1</definedName>
    <definedName name="_xlchart.v1.74" hidden="1">'boxplot SLAleaf_subset (3)'!$AJ$2:$AJ$11</definedName>
    <definedName name="_xlchart.v1.75" hidden="1">'boxplot SLAleaf_subset (3)'!$AK$1</definedName>
    <definedName name="_xlchart.v1.76" hidden="1">'boxplot SLAleaf_subset (3)'!$AK$2:$AK$11</definedName>
    <definedName name="_xlchart.v1.77" hidden="1">'boxplot SLAleaf_subset (3)'!$AL$1</definedName>
    <definedName name="_xlchart.v1.78" hidden="1">'boxplot SLAleaf_subset (3)'!$AL$2:$AL$11</definedName>
    <definedName name="_xlchart.v1.79" hidden="1">'boxplot SLAleaf_subset (3)'!$AM$1</definedName>
    <definedName name="_xlchart.v1.8" hidden="1">'boxplot SLAleaf_subset'!$AP$1</definedName>
    <definedName name="_xlchart.v1.80" hidden="1">'boxplot SLAleaf_subset (3)'!$AM$2:$AM$11</definedName>
    <definedName name="_xlchart.v1.81" hidden="1">'boxplot SLAleaf_subset (3)'!$AN$1</definedName>
    <definedName name="_xlchart.v1.82" hidden="1">'boxplot SLAleaf_subset (3)'!$AN$2:$AN$11</definedName>
    <definedName name="_xlchart.v1.83" hidden="1">'boxplot SLAleaf_subset (3)'!$AO$1</definedName>
    <definedName name="_xlchart.v1.84" hidden="1">'boxplot SLAleaf_subset (3)'!$AO$2:$AO$11</definedName>
    <definedName name="_xlchart.v1.85" hidden="1">'boxplot SLAleaf_subset (3)'!$AP$1</definedName>
    <definedName name="_xlchart.v1.86" hidden="1">'boxplot SLAleaf_subset (3)'!$AP$2:$AP$11</definedName>
    <definedName name="_xlchart.v1.87" hidden="1">'boxplot SLAleaf_subset (3)'!$AQ$1</definedName>
    <definedName name="_xlchart.v1.88" hidden="1">'boxplot SLAleaf_subset (3)'!$AQ$2:$AQ$11</definedName>
    <definedName name="_xlchart.v1.89" hidden="1">'boxplot SLAleaf_subset (3)'!$V$1</definedName>
    <definedName name="_xlchart.v1.9" hidden="1">'boxplot SLAleaf_subset'!$AP$2:$AP$11</definedName>
    <definedName name="_xlchart.v1.90" hidden="1">'boxplot SLAleaf_subset (3)'!$V$2:$V$11</definedName>
    <definedName name="_xlchart.v1.91" hidden="1">'boxplot SLAleaf_subset (3)'!$W$1</definedName>
    <definedName name="_xlchart.v1.92" hidden="1">'boxplot SLAleaf_subset (3)'!$W$2:$W$11</definedName>
    <definedName name="_xlchart.v1.93" hidden="1">'boxplot SLAleaf_subset (3)'!$X$1</definedName>
    <definedName name="_xlchart.v1.94" hidden="1">'boxplot SLAleaf_subset (3)'!$X$2:$X$11</definedName>
    <definedName name="_xlchart.v1.95" hidden="1">'boxplot SLAleaf_subset (3)'!$Y$1</definedName>
    <definedName name="_xlchart.v1.96" hidden="1">'boxplot SLAleaf_subset (3)'!$Y$2:$Y$11</definedName>
    <definedName name="_xlchart.v1.97" hidden="1">'boxplot SLAleaf_subset (3)'!$Z$1</definedName>
    <definedName name="_xlchart.v1.98" hidden="1">'boxplot SLAleaf_subset (3)'!$Z$2:$Z$11</definedName>
    <definedName name="_xlchart.v1.99" hidden="1">'boxplot SLAleaf_subset (3)'!$V$10:$AE$10</definedName>
  </definedNames>
  <calcPr calcId="162913"/>
</workbook>
</file>

<file path=xl/calcChain.xml><?xml version="1.0" encoding="utf-8"?>
<calcChain xmlns="http://schemas.openxmlformats.org/spreadsheetml/2006/main">
  <c r="J192" i="9" l="1"/>
  <c r="J111" i="9"/>
  <c r="J22" i="9"/>
  <c r="J21" i="9"/>
  <c r="L207" i="9"/>
  <c r="M15" i="9"/>
  <c r="M273" i="9" l="1"/>
  <c r="L273" i="9"/>
  <c r="K273" i="9"/>
  <c r="N29" i="9"/>
  <c r="M29" i="9"/>
  <c r="L29" i="9"/>
  <c r="K29" i="9"/>
  <c r="J29" i="9"/>
  <c r="N6" i="9"/>
  <c r="N24" i="9" s="1"/>
  <c r="N5" i="9"/>
  <c r="N4" i="9"/>
  <c r="N3" i="9"/>
  <c r="N2" i="9"/>
  <c r="N11" i="9" s="1"/>
  <c r="N23" i="9" s="1"/>
  <c r="N10" i="9"/>
  <c r="M10" i="9"/>
  <c r="L10" i="9"/>
  <c r="K10" i="9"/>
  <c r="J10" i="9"/>
  <c r="J6" i="9"/>
  <c r="J5" i="9"/>
  <c r="J4" i="9"/>
  <c r="J3" i="9"/>
  <c r="J2" i="9"/>
  <c r="V44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114" i="9"/>
  <c r="C113" i="9"/>
  <c r="C112" i="9"/>
  <c r="C111" i="9"/>
  <c r="C110" i="9"/>
  <c r="C109" i="9"/>
  <c r="C108" i="9"/>
  <c r="C107" i="9"/>
  <c r="C106" i="9"/>
  <c r="C105" i="9"/>
  <c r="C61" i="9"/>
  <c r="C60" i="9"/>
  <c r="C59" i="9"/>
  <c r="C58" i="9"/>
  <c r="C57" i="9"/>
  <c r="C56" i="9"/>
  <c r="C55" i="9"/>
  <c r="C54" i="9"/>
  <c r="C53" i="9"/>
  <c r="C52" i="9"/>
  <c r="C101" i="9"/>
  <c r="C100" i="9"/>
  <c r="C99" i="9"/>
  <c r="C98" i="9"/>
  <c r="C97" i="9"/>
  <c r="C96" i="9"/>
  <c r="C95" i="9"/>
  <c r="C94" i="9"/>
  <c r="C93" i="9"/>
  <c r="C92" i="9"/>
  <c r="C51" i="9"/>
  <c r="C50" i="9"/>
  <c r="C49" i="9"/>
  <c r="C48" i="9"/>
  <c r="C47" i="9"/>
  <c r="C46" i="9"/>
  <c r="C45" i="9"/>
  <c r="C44" i="9"/>
  <c r="C43" i="9"/>
  <c r="C42" i="9"/>
  <c r="C104" i="9"/>
  <c r="C103" i="9"/>
  <c r="C102" i="9"/>
  <c r="M4" i="9" s="1"/>
  <c r="C41" i="9"/>
  <c r="C40" i="9"/>
  <c r="C39" i="9"/>
  <c r="C38" i="9"/>
  <c r="C37" i="9"/>
  <c r="C36" i="9"/>
  <c r="C35" i="9"/>
  <c r="C34" i="9"/>
  <c r="C33" i="9"/>
  <c r="C32" i="9"/>
  <c r="C91" i="9"/>
  <c r="C90" i="9"/>
  <c r="C89" i="9"/>
  <c r="C88" i="9"/>
  <c r="C87" i="9"/>
  <c r="C86" i="9"/>
  <c r="C85" i="9"/>
  <c r="C84" i="9"/>
  <c r="C83" i="9"/>
  <c r="C82" i="9"/>
  <c r="C31" i="9"/>
  <c r="C30" i="9"/>
  <c r="C29" i="9"/>
  <c r="C28" i="9"/>
  <c r="C27" i="9"/>
  <c r="C26" i="9"/>
  <c r="C25" i="9"/>
  <c r="C24" i="9"/>
  <c r="C23" i="9"/>
  <c r="C22" i="9"/>
  <c r="C21" i="9"/>
  <c r="Y50" i="9"/>
  <c r="X50" i="9"/>
  <c r="W50" i="9"/>
  <c r="V50" i="9"/>
  <c r="C20" i="9"/>
  <c r="C19" i="9"/>
  <c r="Y48" i="9"/>
  <c r="X48" i="9"/>
  <c r="W48" i="9"/>
  <c r="V48" i="9"/>
  <c r="C18" i="9"/>
  <c r="Y47" i="9"/>
  <c r="X47" i="9"/>
  <c r="W47" i="9"/>
  <c r="V47" i="9"/>
  <c r="C17" i="9"/>
  <c r="Y46" i="9"/>
  <c r="X46" i="9"/>
  <c r="W46" i="9"/>
  <c r="V46" i="9"/>
  <c r="C16" i="9"/>
  <c r="Y45" i="9"/>
  <c r="X45" i="9"/>
  <c r="W45" i="9"/>
  <c r="V45" i="9"/>
  <c r="C15" i="9"/>
  <c r="Y44" i="9"/>
  <c r="X44" i="9"/>
  <c r="W44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L2" i="9" l="1"/>
  <c r="L11" i="9" s="1"/>
  <c r="L23" i="9" s="1"/>
  <c r="L4" i="9"/>
  <c r="M5" i="9"/>
  <c r="L3" i="9"/>
  <c r="K5" i="9"/>
  <c r="M6" i="9"/>
  <c r="K2" i="9"/>
  <c r="K11" i="9" s="1"/>
  <c r="K23" i="9" s="1"/>
  <c r="K3" i="9"/>
  <c r="L5" i="9"/>
  <c r="V51" i="9"/>
  <c r="K4" i="9"/>
  <c r="L6" i="9"/>
  <c r="M2" i="9"/>
  <c r="M11" i="9" s="1"/>
  <c r="M23" i="9" s="1"/>
  <c r="K6" i="9"/>
  <c r="M3" i="9"/>
  <c r="Y51" i="9"/>
  <c r="W51" i="9"/>
  <c r="N14" i="9"/>
  <c r="J11" i="9"/>
  <c r="J23" i="9" s="1"/>
  <c r="J14" i="9"/>
  <c r="N12" i="9"/>
  <c r="N15" i="9"/>
  <c r="N13" i="9"/>
  <c r="X51" i="9"/>
  <c r="N18" i="9"/>
  <c r="N20" i="9" s="1"/>
  <c r="V53" i="9"/>
  <c r="V55" i="9" s="1"/>
  <c r="V57" i="9" s="1"/>
  <c r="J18" i="9"/>
  <c r="J20" i="9" s="1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W69" i="8" s="1"/>
  <c r="B144" i="8"/>
  <c r="B143" i="8"/>
  <c r="B142" i="8"/>
  <c r="B141" i="8"/>
  <c r="B140" i="8"/>
  <c r="B139" i="8"/>
  <c r="B138" i="8"/>
  <c r="B137" i="8"/>
  <c r="P69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N69" i="8" s="1"/>
  <c r="B124" i="8"/>
  <c r="B123" i="8"/>
  <c r="B122" i="8"/>
  <c r="B121" i="8"/>
  <c r="B120" i="8"/>
  <c r="B119" i="8"/>
  <c r="B118" i="8"/>
  <c r="B117" i="8"/>
  <c r="X69" i="8" s="1"/>
  <c r="B116" i="8"/>
  <c r="B115" i="8"/>
  <c r="B114" i="8"/>
  <c r="B113" i="8"/>
  <c r="B112" i="8"/>
  <c r="B111" i="8"/>
  <c r="B110" i="8"/>
  <c r="B109" i="8"/>
  <c r="B108" i="8"/>
  <c r="B107" i="8"/>
  <c r="B106" i="8"/>
  <c r="B105" i="8"/>
  <c r="U69" i="8" s="1"/>
  <c r="B104" i="8"/>
  <c r="B103" i="8"/>
  <c r="B102" i="8"/>
  <c r="B101" i="8"/>
  <c r="B100" i="8"/>
  <c r="B99" i="8"/>
  <c r="B98" i="8"/>
  <c r="B97" i="8"/>
  <c r="L69" i="8" s="1"/>
  <c r="B96" i="8"/>
  <c r="B95" i="8"/>
  <c r="B84" i="8"/>
  <c r="B83" i="8"/>
  <c r="B82" i="8"/>
  <c r="B81" i="8"/>
  <c r="B80" i="8"/>
  <c r="B79" i="8"/>
  <c r="B78" i="8"/>
  <c r="B77" i="8"/>
  <c r="B76" i="8"/>
  <c r="B75" i="8"/>
  <c r="S69" i="8" s="1"/>
  <c r="AD69" i="8"/>
  <c r="AC69" i="8"/>
  <c r="AB69" i="8"/>
  <c r="AA69" i="8"/>
  <c r="Z69" i="8"/>
  <c r="K69" i="8"/>
  <c r="J69" i="8"/>
  <c r="I69" i="8"/>
  <c r="B64" i="8"/>
  <c r="AB63" i="8"/>
  <c r="U63" i="8"/>
  <c r="T63" i="8"/>
  <c r="R63" i="8"/>
  <c r="B63" i="8"/>
  <c r="AB62" i="8"/>
  <c r="Z62" i="8"/>
  <c r="U62" i="8"/>
  <c r="T62" i="8"/>
  <c r="R62" i="8"/>
  <c r="P62" i="8"/>
  <c r="O62" i="8"/>
  <c r="J62" i="8"/>
  <c r="I62" i="8"/>
  <c r="B62" i="8"/>
  <c r="Y69" i="8" s="1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21" i="8"/>
  <c r="AO20" i="8"/>
  <c r="AN20" i="8"/>
  <c r="AM20" i="8"/>
  <c r="AL20" i="8"/>
  <c r="B20" i="8"/>
  <c r="B19" i="8"/>
  <c r="AO18" i="8"/>
  <c r="AN18" i="8"/>
  <c r="AM18" i="8"/>
  <c r="AL18" i="8"/>
  <c r="B18" i="8"/>
  <c r="AO17" i="8"/>
  <c r="AN17" i="8"/>
  <c r="AM17" i="8"/>
  <c r="AL17" i="8"/>
  <c r="B17" i="8"/>
  <c r="AO16" i="8"/>
  <c r="AN16" i="8"/>
  <c r="AM16" i="8"/>
  <c r="AL16" i="8"/>
  <c r="B16" i="8"/>
  <c r="AO15" i="8"/>
  <c r="AN15" i="8"/>
  <c r="AM15" i="8"/>
  <c r="AL15" i="8"/>
  <c r="B15" i="8"/>
  <c r="AO14" i="8"/>
  <c r="AN14" i="8"/>
  <c r="AM14" i="8"/>
  <c r="AL14" i="8"/>
  <c r="B14" i="8"/>
  <c r="B13" i="8"/>
  <c r="B12" i="8"/>
  <c r="B11" i="8"/>
  <c r="B10" i="8"/>
  <c r="B9" i="8"/>
  <c r="B8" i="8"/>
  <c r="B7" i="8"/>
  <c r="AD6" i="8"/>
  <c r="AD23" i="8" s="1"/>
  <c r="AC6" i="8"/>
  <c r="AC23" i="8" s="1"/>
  <c r="AB6" i="8"/>
  <c r="AB23" i="8" s="1"/>
  <c r="AA6" i="8"/>
  <c r="AA23" i="8" s="1"/>
  <c r="Z6" i="8"/>
  <c r="Z23" i="8" s="1"/>
  <c r="Y6" i="8"/>
  <c r="Y23" i="8" s="1"/>
  <c r="V6" i="8"/>
  <c r="V23" i="8" s="1"/>
  <c r="R6" i="8"/>
  <c r="R23" i="8" s="1"/>
  <c r="O6" i="8"/>
  <c r="O23" i="8" s="1"/>
  <c r="N6" i="8"/>
  <c r="N23" i="8" s="1"/>
  <c r="K6" i="8"/>
  <c r="K23" i="8" s="1"/>
  <c r="J6" i="8"/>
  <c r="J23" i="8" s="1"/>
  <c r="I6" i="8"/>
  <c r="I23" i="8" s="1"/>
  <c r="B6" i="8"/>
  <c r="AD5" i="8"/>
  <c r="AC5" i="8"/>
  <c r="AB5" i="8"/>
  <c r="AB14" i="8" s="1"/>
  <c r="AA5" i="8"/>
  <c r="Z5" i="8"/>
  <c r="Y5" i="8"/>
  <c r="U5" i="8"/>
  <c r="T5" i="8"/>
  <c r="S5" i="8"/>
  <c r="R5" i="8"/>
  <c r="P5" i="8"/>
  <c r="O5" i="8"/>
  <c r="N5" i="8"/>
  <c r="M5" i="8"/>
  <c r="L5" i="8"/>
  <c r="K5" i="8"/>
  <c r="J5" i="8"/>
  <c r="I5" i="8"/>
  <c r="B5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P4" i="8"/>
  <c r="O4" i="8"/>
  <c r="N4" i="8"/>
  <c r="M4" i="8"/>
  <c r="L4" i="8"/>
  <c r="K4" i="8"/>
  <c r="J4" i="8"/>
  <c r="I4" i="8"/>
  <c r="B4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P3" i="8"/>
  <c r="O3" i="8"/>
  <c r="N3" i="8"/>
  <c r="M3" i="8"/>
  <c r="L3" i="8"/>
  <c r="K3" i="8"/>
  <c r="J3" i="8"/>
  <c r="I3" i="8"/>
  <c r="B3" i="8"/>
  <c r="AD2" i="8"/>
  <c r="AD10" i="8" s="1"/>
  <c r="AD22" i="8" s="1"/>
  <c r="AC2" i="8"/>
  <c r="AC10" i="8" s="1"/>
  <c r="AC22" i="8" s="1"/>
  <c r="AB2" i="8"/>
  <c r="AB10" i="8" s="1"/>
  <c r="AB22" i="8" s="1"/>
  <c r="AA2" i="8"/>
  <c r="AA10" i="8" s="1"/>
  <c r="AA22" i="8" s="1"/>
  <c r="Z2" i="8"/>
  <c r="Z10" i="8" s="1"/>
  <c r="Z22" i="8" s="1"/>
  <c r="Y2" i="8"/>
  <c r="Y10" i="8" s="1"/>
  <c r="Y22" i="8" s="1"/>
  <c r="X2" i="8"/>
  <c r="X10" i="8" s="1"/>
  <c r="X22" i="8" s="1"/>
  <c r="W2" i="8"/>
  <c r="W10" i="8" s="1"/>
  <c r="W22" i="8" s="1"/>
  <c r="V2" i="8"/>
  <c r="V10" i="8" s="1"/>
  <c r="V22" i="8" s="1"/>
  <c r="U2" i="8"/>
  <c r="U10" i="8" s="1"/>
  <c r="U22" i="8" s="1"/>
  <c r="T2" i="8"/>
  <c r="T10" i="8" s="1"/>
  <c r="T22" i="8" s="1"/>
  <c r="S2" i="8"/>
  <c r="S10" i="8" s="1"/>
  <c r="S22" i="8" s="1"/>
  <c r="R2" i="8"/>
  <c r="R10" i="8" s="1"/>
  <c r="R22" i="8" s="1"/>
  <c r="P2" i="8"/>
  <c r="P10" i="8" s="1"/>
  <c r="P22" i="8" s="1"/>
  <c r="O2" i="8"/>
  <c r="O10" i="8" s="1"/>
  <c r="O22" i="8" s="1"/>
  <c r="N2" i="8"/>
  <c r="N10" i="8" s="1"/>
  <c r="N22" i="8" s="1"/>
  <c r="M2" i="8"/>
  <c r="M10" i="8" s="1"/>
  <c r="M22" i="8" s="1"/>
  <c r="L2" i="8"/>
  <c r="L10" i="8" s="1"/>
  <c r="L22" i="8" s="1"/>
  <c r="K2" i="8"/>
  <c r="K10" i="8" s="1"/>
  <c r="K22" i="8" s="1"/>
  <c r="J2" i="8"/>
  <c r="J10" i="8" s="1"/>
  <c r="J22" i="8" s="1"/>
  <c r="I2" i="8"/>
  <c r="I10" i="8" s="1"/>
  <c r="I22" i="8" s="1"/>
  <c r="B2" i="8"/>
  <c r="Q69" i="8" s="1"/>
  <c r="I12" i="8" l="1"/>
  <c r="M12" i="8"/>
  <c r="R12" i="8"/>
  <c r="V12" i="8"/>
  <c r="Z12" i="8"/>
  <c r="AD12" i="8"/>
  <c r="K17" i="8"/>
  <c r="K19" i="8" s="1"/>
  <c r="K20" i="8" s="1"/>
  <c r="AM21" i="8"/>
  <c r="M69" i="8"/>
  <c r="L11" i="8"/>
  <c r="P11" i="8"/>
  <c r="J12" i="8"/>
  <c r="N12" i="8"/>
  <c r="S12" i="8"/>
  <c r="W12" i="8"/>
  <c r="AA12" i="8"/>
  <c r="T6" i="8"/>
  <c r="V69" i="8"/>
  <c r="J140" i="9"/>
  <c r="J139" i="9"/>
  <c r="J138" i="9"/>
  <c r="J137" i="9"/>
  <c r="J136" i="9"/>
  <c r="J135" i="9"/>
  <c r="J134" i="9"/>
  <c r="J133" i="9"/>
  <c r="K12" i="8"/>
  <c r="O12" i="8"/>
  <c r="T12" i="8"/>
  <c r="X12" i="8"/>
  <c r="AB12" i="8"/>
  <c r="R17" i="8"/>
  <c r="R19" i="8" s="1"/>
  <c r="R20" i="8" s="1"/>
  <c r="AO21" i="8"/>
  <c r="M6" i="8"/>
  <c r="L12" i="8"/>
  <c r="P12" i="8"/>
  <c r="U12" i="8"/>
  <c r="Y12" i="8"/>
  <c r="AC12" i="8"/>
  <c r="J17" i="8"/>
  <c r="J19" i="8" s="1"/>
  <c r="J20" i="8" s="1"/>
  <c r="N17" i="8"/>
  <c r="N19" i="8" s="1"/>
  <c r="N20" i="8" s="1"/>
  <c r="S17" i="8"/>
  <c r="S19" i="8" s="1"/>
  <c r="S20" i="8" s="1"/>
  <c r="Z17" i="8"/>
  <c r="Z19" i="8" s="1"/>
  <c r="Z21" i="8" s="1"/>
  <c r="AD17" i="8"/>
  <c r="AD19" i="8" s="1"/>
  <c r="AD20" i="8" s="1"/>
  <c r="J132" i="9"/>
  <c r="J124" i="9"/>
  <c r="J116" i="9"/>
  <c r="J121" i="9"/>
  <c r="J131" i="9"/>
  <c r="J123" i="9"/>
  <c r="J115" i="9"/>
  <c r="J113" i="9"/>
  <c r="J130" i="9"/>
  <c r="J122" i="9"/>
  <c r="J114" i="9"/>
  <c r="J129" i="9"/>
  <c r="J117" i="9"/>
  <c r="J128" i="9"/>
  <c r="J120" i="9"/>
  <c r="J112" i="9"/>
  <c r="J127" i="9"/>
  <c r="J119" i="9"/>
  <c r="J126" i="9"/>
  <c r="J118" i="9"/>
  <c r="J125" i="9"/>
  <c r="M18" i="9"/>
  <c r="M20" i="9" s="1"/>
  <c r="M22" i="9" s="1"/>
  <c r="J26" i="9"/>
  <c r="J12" i="9"/>
  <c r="L13" i="9"/>
  <c r="K13" i="9"/>
  <c r="J13" i="9"/>
  <c r="L15" i="9"/>
  <c r="J15" i="9"/>
  <c r="J24" i="9"/>
  <c r="L24" i="9"/>
  <c r="N22" i="9"/>
  <c r="N21" i="9"/>
  <c r="V56" i="9"/>
  <c r="K24" i="9"/>
  <c r="K15" i="9"/>
  <c r="K12" i="9"/>
  <c r="K14" i="9"/>
  <c r="M12" i="9"/>
  <c r="L12" i="9"/>
  <c r="L18" i="9"/>
  <c r="L20" i="9" s="1"/>
  <c r="L21" i="9" s="1"/>
  <c r="L14" i="9"/>
  <c r="K18" i="9"/>
  <c r="K20" i="9" s="1"/>
  <c r="K22" i="9" s="1"/>
  <c r="M24" i="9"/>
  <c r="M23" i="8"/>
  <c r="M14" i="8"/>
  <c r="Z59" i="8"/>
  <c r="Z55" i="8"/>
  <c r="Z51" i="8"/>
  <c r="Z60" i="8"/>
  <c r="Z56" i="8"/>
  <c r="Z52" i="8"/>
  <c r="Z57" i="8"/>
  <c r="Z53" i="8"/>
  <c r="Z58" i="8"/>
  <c r="Z54" i="8"/>
  <c r="Z26" i="8"/>
  <c r="T23" i="8"/>
  <c r="T14" i="8"/>
  <c r="T11" i="8"/>
  <c r="X11" i="8"/>
  <c r="AB11" i="8"/>
  <c r="Q5" i="8"/>
  <c r="I11" i="8"/>
  <c r="M11" i="8"/>
  <c r="U11" i="8"/>
  <c r="Y11" i="8"/>
  <c r="AC11" i="8"/>
  <c r="K13" i="8"/>
  <c r="O13" i="8"/>
  <c r="S13" i="8"/>
  <c r="AA13" i="8"/>
  <c r="O17" i="8"/>
  <c r="O19" i="8" s="1"/>
  <c r="O20" i="8" s="1"/>
  <c r="AA17" i="8"/>
  <c r="AA19" i="8" s="1"/>
  <c r="AA20" i="8" s="1"/>
  <c r="AL23" i="8"/>
  <c r="AL25" i="8" s="1"/>
  <c r="AL26" i="8" s="1"/>
  <c r="J21" i="8"/>
  <c r="R21" i="8"/>
  <c r="L71" i="8"/>
  <c r="L73" i="8"/>
  <c r="V73" i="8"/>
  <c r="V71" i="8"/>
  <c r="K21" i="8"/>
  <c r="Q4" i="8"/>
  <c r="V5" i="8"/>
  <c r="S6" i="8"/>
  <c r="W6" i="8"/>
  <c r="J11" i="8"/>
  <c r="N11" i="8"/>
  <c r="R11" i="8"/>
  <c r="V11" i="8"/>
  <c r="Z11" i="8"/>
  <c r="AD11" i="8"/>
  <c r="L13" i="8"/>
  <c r="P13" i="8"/>
  <c r="T13" i="8"/>
  <c r="AB13" i="8"/>
  <c r="I14" i="8"/>
  <c r="Y14" i="8"/>
  <c r="AC14" i="8"/>
  <c r="L17" i="8"/>
  <c r="L19" i="8" s="1"/>
  <c r="L21" i="8" s="1"/>
  <c r="P17" i="8"/>
  <c r="P19" i="8" s="1"/>
  <c r="P20" i="8" s="1"/>
  <c r="T17" i="8"/>
  <c r="T19" i="8" s="1"/>
  <c r="T21" i="8" s="1"/>
  <c r="AB17" i="8"/>
  <c r="AB19" i="8" s="1"/>
  <c r="AB20" i="8" s="1"/>
  <c r="AB25" i="8" s="1"/>
  <c r="AL21" i="8"/>
  <c r="W5" i="8"/>
  <c r="AA21" i="8"/>
  <c r="L6" i="8"/>
  <c r="P6" i="8"/>
  <c r="X6" i="8"/>
  <c r="K11" i="8"/>
  <c r="O11" i="8"/>
  <c r="S11" i="8"/>
  <c r="W11" i="8"/>
  <c r="AA11" i="8"/>
  <c r="T69" i="8"/>
  <c r="I13" i="8"/>
  <c r="M13" i="8"/>
  <c r="U13" i="8"/>
  <c r="Y13" i="8"/>
  <c r="AC13" i="8"/>
  <c r="J14" i="8"/>
  <c r="N14" i="8"/>
  <c r="R14" i="8"/>
  <c r="V14" i="8"/>
  <c r="Z14" i="8"/>
  <c r="AD14" i="8"/>
  <c r="I17" i="8"/>
  <c r="I19" i="8" s="1"/>
  <c r="I20" i="8" s="1"/>
  <c r="M17" i="8"/>
  <c r="M19" i="8" s="1"/>
  <c r="M21" i="8" s="1"/>
  <c r="U17" i="8"/>
  <c r="U19" i="8" s="1"/>
  <c r="U20" i="8" s="1"/>
  <c r="Y17" i="8"/>
  <c r="Y19" i="8" s="1"/>
  <c r="Y20" i="8" s="1"/>
  <c r="AC17" i="8"/>
  <c r="AC19" i="8" s="1"/>
  <c r="AC20" i="8" s="1"/>
  <c r="N21" i="8"/>
  <c r="AD21" i="8"/>
  <c r="Q3" i="8"/>
  <c r="S21" i="8"/>
  <c r="Q2" i="8"/>
  <c r="Q10" i="8" s="1"/>
  <c r="Q22" i="8" s="1"/>
  <c r="X5" i="8"/>
  <c r="Q6" i="8"/>
  <c r="U6" i="8"/>
  <c r="J13" i="8"/>
  <c r="N13" i="8"/>
  <c r="R13" i="8"/>
  <c r="Z13" i="8"/>
  <c r="AD13" i="8"/>
  <c r="K14" i="8"/>
  <c r="O14" i="8"/>
  <c r="AA14" i="8"/>
  <c r="AN21" i="8"/>
  <c r="Z73" i="8"/>
  <c r="I73" i="8"/>
  <c r="I71" i="8"/>
  <c r="O69" i="8"/>
  <c r="R69" i="8"/>
  <c r="Z71" i="8"/>
  <c r="AD49" i="8" l="1"/>
  <c r="AD44" i="8"/>
  <c r="AD40" i="8"/>
  <c r="AD47" i="8"/>
  <c r="AD42" i="8"/>
  <c r="AD41" i="8"/>
  <c r="AD25" i="8"/>
  <c r="AD45" i="8"/>
  <c r="AD46" i="8"/>
  <c r="AD48" i="8"/>
  <c r="AD43" i="8"/>
  <c r="J48" i="8"/>
  <c r="J42" i="8"/>
  <c r="J41" i="8"/>
  <c r="J49" i="8"/>
  <c r="J45" i="8"/>
  <c r="J44" i="8"/>
  <c r="J25" i="8"/>
  <c r="J47" i="8"/>
  <c r="J43" i="8"/>
  <c r="J46" i="8"/>
  <c r="J40" i="8"/>
  <c r="R48" i="8"/>
  <c r="R49" i="8"/>
  <c r="R44" i="8"/>
  <c r="R42" i="8"/>
  <c r="R46" i="8"/>
  <c r="R41" i="8"/>
  <c r="R45" i="8"/>
  <c r="R40" i="8"/>
  <c r="R43" i="8"/>
  <c r="R47" i="8"/>
  <c r="R25" i="8"/>
  <c r="K49" i="8"/>
  <c r="K44" i="8"/>
  <c r="K45" i="8"/>
  <c r="K41" i="8"/>
  <c r="K25" i="8"/>
  <c r="K48" i="8"/>
  <c r="K43" i="8"/>
  <c r="K47" i="8"/>
  <c r="K46" i="8"/>
  <c r="K40" i="8"/>
  <c r="K42" i="8"/>
  <c r="S25" i="8"/>
  <c r="S49" i="8"/>
  <c r="S40" i="8"/>
  <c r="S47" i="8"/>
  <c r="S44" i="8"/>
  <c r="S48" i="8"/>
  <c r="S45" i="8"/>
  <c r="S41" i="8"/>
  <c r="S46" i="8"/>
  <c r="S43" i="8"/>
  <c r="S42" i="8"/>
  <c r="N46" i="8"/>
  <c r="N49" i="8"/>
  <c r="N48" i="8"/>
  <c r="N45" i="8"/>
  <c r="N41" i="8"/>
  <c r="N42" i="8"/>
  <c r="N43" i="8"/>
  <c r="N44" i="8"/>
  <c r="N25" i="8"/>
  <c r="N47" i="8"/>
  <c r="N40" i="8"/>
  <c r="T20" i="8"/>
  <c r="I21" i="8"/>
  <c r="AB21" i="8"/>
  <c r="L20" i="8"/>
  <c r="L25" i="8" s="1"/>
  <c r="L190" i="9"/>
  <c r="L186" i="9"/>
  <c r="L182" i="9"/>
  <c r="L178" i="9"/>
  <c r="L174" i="9"/>
  <c r="L170" i="9"/>
  <c r="L166" i="9"/>
  <c r="L162" i="9"/>
  <c r="L141" i="9"/>
  <c r="L189" i="9"/>
  <c r="L185" i="9"/>
  <c r="L181" i="9"/>
  <c r="L177" i="9"/>
  <c r="L173" i="9"/>
  <c r="L169" i="9"/>
  <c r="L165" i="9"/>
  <c r="L161" i="9"/>
  <c r="L159" i="9"/>
  <c r="L157" i="9"/>
  <c r="L155" i="9"/>
  <c r="L153" i="9"/>
  <c r="L151" i="9"/>
  <c r="L149" i="9"/>
  <c r="L147" i="9"/>
  <c r="L145" i="9"/>
  <c r="L142" i="9"/>
  <c r="L188" i="9"/>
  <c r="L184" i="9"/>
  <c r="L180" i="9"/>
  <c r="L176" i="9"/>
  <c r="L172" i="9"/>
  <c r="L168" i="9"/>
  <c r="L164" i="9"/>
  <c r="L143" i="9"/>
  <c r="L187" i="9"/>
  <c r="L183" i="9"/>
  <c r="L179" i="9"/>
  <c r="L175" i="9"/>
  <c r="L171" i="9"/>
  <c r="L167" i="9"/>
  <c r="L163" i="9"/>
  <c r="L160" i="9"/>
  <c r="L158" i="9"/>
  <c r="L156" i="9"/>
  <c r="L154" i="9"/>
  <c r="L152" i="9"/>
  <c r="L150" i="9"/>
  <c r="L148" i="9"/>
  <c r="L146" i="9"/>
  <c r="L144" i="9"/>
  <c r="L140" i="9"/>
  <c r="L139" i="9"/>
  <c r="L138" i="9"/>
  <c r="L137" i="9"/>
  <c r="L136" i="9"/>
  <c r="L135" i="9"/>
  <c r="L134" i="9"/>
  <c r="L133" i="9"/>
  <c r="J221" i="9"/>
  <c r="J220" i="9"/>
  <c r="J219" i="9"/>
  <c r="J218" i="9"/>
  <c r="J217" i="9"/>
  <c r="J216" i="9"/>
  <c r="J215" i="9"/>
  <c r="J214" i="9"/>
  <c r="J213" i="9"/>
  <c r="J212" i="9"/>
  <c r="J208" i="9"/>
  <c r="J204" i="9"/>
  <c r="J200" i="9"/>
  <c r="J196" i="9"/>
  <c r="J211" i="9"/>
  <c r="J207" i="9"/>
  <c r="J203" i="9"/>
  <c r="J199" i="9"/>
  <c r="J195" i="9"/>
  <c r="J210" i="9"/>
  <c r="J206" i="9"/>
  <c r="J202" i="9"/>
  <c r="J198" i="9"/>
  <c r="J194" i="9"/>
  <c r="J209" i="9"/>
  <c r="J205" i="9"/>
  <c r="J201" i="9"/>
  <c r="J197" i="9"/>
  <c r="J193" i="9"/>
  <c r="M21" i="9"/>
  <c r="N73" i="8"/>
  <c r="Y21" i="8"/>
  <c r="N159" i="9"/>
  <c r="N157" i="9"/>
  <c r="N155" i="9"/>
  <c r="N153" i="9"/>
  <c r="N151" i="9"/>
  <c r="N149" i="9"/>
  <c r="N147" i="9"/>
  <c r="N145" i="9"/>
  <c r="N143" i="9"/>
  <c r="N140" i="9"/>
  <c r="N139" i="9"/>
  <c r="N138" i="9"/>
  <c r="N137" i="9"/>
  <c r="N136" i="9"/>
  <c r="N135" i="9"/>
  <c r="N134" i="9"/>
  <c r="N133" i="9"/>
  <c r="N160" i="9"/>
  <c r="N158" i="9"/>
  <c r="N156" i="9"/>
  <c r="N154" i="9"/>
  <c r="N152" i="9"/>
  <c r="N150" i="9"/>
  <c r="N148" i="9"/>
  <c r="N146" i="9"/>
  <c r="N144" i="9"/>
  <c r="N141" i="9"/>
  <c r="N142" i="9"/>
  <c r="M223" i="9"/>
  <c r="M209" i="9"/>
  <c r="M205" i="9"/>
  <c r="M201" i="9"/>
  <c r="M197" i="9"/>
  <c r="M193" i="9"/>
  <c r="M224" i="9"/>
  <c r="M208" i="9"/>
  <c r="M204" i="9"/>
  <c r="M200" i="9"/>
  <c r="M196" i="9"/>
  <c r="M221" i="9"/>
  <c r="M220" i="9"/>
  <c r="M219" i="9"/>
  <c r="M218" i="9"/>
  <c r="M217" i="9"/>
  <c r="M216" i="9"/>
  <c r="M215" i="9"/>
  <c r="M214" i="9"/>
  <c r="M213" i="9"/>
  <c r="M212" i="9"/>
  <c r="M211" i="9"/>
  <c r="M207" i="9"/>
  <c r="M203" i="9"/>
  <c r="M199" i="9"/>
  <c r="M195" i="9"/>
  <c r="M222" i="9"/>
  <c r="M210" i="9"/>
  <c r="M206" i="9"/>
  <c r="M202" i="9"/>
  <c r="M198" i="9"/>
  <c r="M194" i="9"/>
  <c r="Q12" i="8"/>
  <c r="K211" i="9"/>
  <c r="K207" i="9"/>
  <c r="K203" i="9"/>
  <c r="K199" i="9"/>
  <c r="K195" i="9"/>
  <c r="K210" i="9"/>
  <c r="K206" i="9"/>
  <c r="K202" i="9"/>
  <c r="K198" i="9"/>
  <c r="K194" i="9"/>
  <c r="K209" i="9"/>
  <c r="K205" i="9"/>
  <c r="K201" i="9"/>
  <c r="K197" i="9"/>
  <c r="K193" i="9"/>
  <c r="K208" i="9"/>
  <c r="K204" i="9"/>
  <c r="K200" i="9"/>
  <c r="K196" i="9"/>
  <c r="N240" i="9"/>
  <c r="N238" i="9"/>
  <c r="N236" i="9"/>
  <c r="N234" i="9"/>
  <c r="N232" i="9"/>
  <c r="N230" i="9"/>
  <c r="N228" i="9"/>
  <c r="N226" i="9"/>
  <c r="N224" i="9"/>
  <c r="N208" i="9"/>
  <c r="N204" i="9"/>
  <c r="N200" i="9"/>
  <c r="N196" i="9"/>
  <c r="N221" i="9"/>
  <c r="N220" i="9"/>
  <c r="N219" i="9"/>
  <c r="N218" i="9"/>
  <c r="N217" i="9"/>
  <c r="N216" i="9"/>
  <c r="N215" i="9"/>
  <c r="N214" i="9"/>
  <c r="N213" i="9"/>
  <c r="N212" i="9"/>
  <c r="N211" i="9"/>
  <c r="N207" i="9"/>
  <c r="N203" i="9"/>
  <c r="N199" i="9"/>
  <c r="N195" i="9"/>
  <c r="N241" i="9"/>
  <c r="N239" i="9"/>
  <c r="N237" i="9"/>
  <c r="N235" i="9"/>
  <c r="N233" i="9"/>
  <c r="N231" i="9"/>
  <c r="N229" i="9"/>
  <c r="N227" i="9"/>
  <c r="N225" i="9"/>
  <c r="N222" i="9"/>
  <c r="N210" i="9"/>
  <c r="N206" i="9"/>
  <c r="N202" i="9"/>
  <c r="N198" i="9"/>
  <c r="N194" i="9"/>
  <c r="N223" i="9"/>
  <c r="N209" i="9"/>
  <c r="N205" i="9"/>
  <c r="N201" i="9"/>
  <c r="N197" i="9"/>
  <c r="N193" i="9"/>
  <c r="Z20" i="8"/>
  <c r="M26" i="9"/>
  <c r="M132" i="9"/>
  <c r="M130" i="9"/>
  <c r="M128" i="9"/>
  <c r="M126" i="9"/>
  <c r="M124" i="9"/>
  <c r="M122" i="9"/>
  <c r="M120" i="9"/>
  <c r="M118" i="9"/>
  <c r="M116" i="9"/>
  <c r="M114" i="9"/>
  <c r="M112" i="9"/>
  <c r="M131" i="9"/>
  <c r="M129" i="9"/>
  <c r="M127" i="9"/>
  <c r="M125" i="9"/>
  <c r="M123" i="9"/>
  <c r="M121" i="9"/>
  <c r="M119" i="9"/>
  <c r="M117" i="9"/>
  <c r="M115" i="9"/>
  <c r="M113" i="9"/>
  <c r="M111" i="9"/>
  <c r="L132" i="9"/>
  <c r="L130" i="9"/>
  <c r="L128" i="9"/>
  <c r="L126" i="9"/>
  <c r="L124" i="9"/>
  <c r="L122" i="9"/>
  <c r="L120" i="9"/>
  <c r="L118" i="9"/>
  <c r="L116" i="9"/>
  <c r="L114" i="9"/>
  <c r="L112" i="9"/>
  <c r="L131" i="9"/>
  <c r="L129" i="9"/>
  <c r="L127" i="9"/>
  <c r="L125" i="9"/>
  <c r="L123" i="9"/>
  <c r="L121" i="9"/>
  <c r="L119" i="9"/>
  <c r="L117" i="9"/>
  <c r="L115" i="9"/>
  <c r="L113" i="9"/>
  <c r="L111" i="9"/>
  <c r="N132" i="9"/>
  <c r="N130" i="9"/>
  <c r="N128" i="9"/>
  <c r="N126" i="9"/>
  <c r="N124" i="9"/>
  <c r="N122" i="9"/>
  <c r="N120" i="9"/>
  <c r="N118" i="9"/>
  <c r="N116" i="9"/>
  <c r="N114" i="9"/>
  <c r="N112" i="9"/>
  <c r="N131" i="9"/>
  <c r="N129" i="9"/>
  <c r="N127" i="9"/>
  <c r="N125" i="9"/>
  <c r="N123" i="9"/>
  <c r="N121" i="9"/>
  <c r="N119" i="9"/>
  <c r="N117" i="9"/>
  <c r="N115" i="9"/>
  <c r="N113" i="9"/>
  <c r="N111" i="9"/>
  <c r="M192" i="9"/>
  <c r="M27" i="9"/>
  <c r="L22" i="9"/>
  <c r="L26" i="9"/>
  <c r="J27" i="9"/>
  <c r="N26" i="9"/>
  <c r="K192" i="9"/>
  <c r="K27" i="9"/>
  <c r="N192" i="9"/>
  <c r="N27" i="9"/>
  <c r="K21" i="9"/>
  <c r="P49" i="8"/>
  <c r="P47" i="8"/>
  <c r="P46" i="8"/>
  <c r="P40" i="8"/>
  <c r="P48" i="8"/>
  <c r="P44" i="8"/>
  <c r="P41" i="8"/>
  <c r="P42" i="8"/>
  <c r="P45" i="8"/>
  <c r="P43" i="8"/>
  <c r="P25" i="8"/>
  <c r="M58" i="8"/>
  <c r="M54" i="8"/>
  <c r="M59" i="8"/>
  <c r="M55" i="8"/>
  <c r="M51" i="8"/>
  <c r="M60" i="8"/>
  <c r="M56" i="8"/>
  <c r="M52" i="8"/>
  <c r="M53" i="8"/>
  <c r="M26" i="8"/>
  <c r="M57" i="8"/>
  <c r="L57" i="8"/>
  <c r="L53" i="8"/>
  <c r="L58" i="8"/>
  <c r="L54" i="8"/>
  <c r="L59" i="8"/>
  <c r="L55" i="8"/>
  <c r="L51" i="8"/>
  <c r="L56" i="8"/>
  <c r="L60" i="8"/>
  <c r="L52" i="8"/>
  <c r="U49" i="8"/>
  <c r="U47" i="8"/>
  <c r="U48" i="8"/>
  <c r="U46" i="8"/>
  <c r="U44" i="8"/>
  <c r="U41" i="8"/>
  <c r="U42" i="8"/>
  <c r="U45" i="8"/>
  <c r="U43" i="8"/>
  <c r="U40" i="8"/>
  <c r="U25" i="8"/>
  <c r="AC49" i="8"/>
  <c r="AC47" i="8"/>
  <c r="AC41" i="8"/>
  <c r="AC44" i="8"/>
  <c r="AC42" i="8"/>
  <c r="AC48" i="8"/>
  <c r="AC45" i="8"/>
  <c r="AC43" i="8"/>
  <c r="AC46" i="8"/>
  <c r="AC40" i="8"/>
  <c r="AC25" i="8"/>
  <c r="I49" i="8"/>
  <c r="I47" i="8"/>
  <c r="I48" i="8"/>
  <c r="I44" i="8"/>
  <c r="I41" i="8"/>
  <c r="I46" i="8"/>
  <c r="I42" i="8"/>
  <c r="I45" i="8"/>
  <c r="I43" i="8"/>
  <c r="I40" i="8"/>
  <c r="I25" i="8"/>
  <c r="AA48" i="8"/>
  <c r="AA49" i="8"/>
  <c r="AA47" i="8"/>
  <c r="AA46" i="8"/>
  <c r="AA45" i="8"/>
  <c r="AA43" i="8"/>
  <c r="AA40" i="8"/>
  <c r="AA41" i="8"/>
  <c r="AA44" i="8"/>
  <c r="AA42" i="8"/>
  <c r="AA25" i="8"/>
  <c r="Y41" i="8"/>
  <c r="Y42" i="8"/>
  <c r="Y40" i="8"/>
  <c r="Y25" i="8"/>
  <c r="T57" i="8"/>
  <c r="T53" i="8"/>
  <c r="T58" i="8"/>
  <c r="T54" i="8"/>
  <c r="T59" i="8"/>
  <c r="T55" i="8"/>
  <c r="T51" i="8"/>
  <c r="T60" i="8"/>
  <c r="T52" i="8"/>
  <c r="T26" i="8"/>
  <c r="T56" i="8"/>
  <c r="O48" i="8"/>
  <c r="O46" i="8"/>
  <c r="O49" i="8"/>
  <c r="O47" i="8"/>
  <c r="O45" i="8"/>
  <c r="O43" i="8"/>
  <c r="O40" i="8"/>
  <c r="O44" i="8"/>
  <c r="O41" i="8"/>
  <c r="O42" i="8"/>
  <c r="O25" i="8"/>
  <c r="X23" i="8"/>
  <c r="X14" i="8"/>
  <c r="Y58" i="8"/>
  <c r="Y54" i="8"/>
  <c r="Y59" i="8"/>
  <c r="Y55" i="8"/>
  <c r="Y51" i="8"/>
  <c r="Y60" i="8"/>
  <c r="Y56" i="8"/>
  <c r="Y52" i="8"/>
  <c r="Y26" i="8"/>
  <c r="Y53" i="8"/>
  <c r="Y57" i="8"/>
  <c r="AB57" i="8"/>
  <c r="AB53" i="8"/>
  <c r="AB58" i="8"/>
  <c r="AB54" i="8"/>
  <c r="AB59" i="8"/>
  <c r="AB55" i="8"/>
  <c r="AB51" i="8"/>
  <c r="AB56" i="8"/>
  <c r="AB26" i="8"/>
  <c r="AB60" i="8"/>
  <c r="AB52" i="8"/>
  <c r="N59" i="8"/>
  <c r="N55" i="8"/>
  <c r="N51" i="8"/>
  <c r="N60" i="8"/>
  <c r="N56" i="8"/>
  <c r="N52" i="8"/>
  <c r="N57" i="8"/>
  <c r="N53" i="8"/>
  <c r="N54" i="8"/>
  <c r="N58" i="8"/>
  <c r="N26" i="8"/>
  <c r="P23" i="8"/>
  <c r="P14" i="8"/>
  <c r="V17" i="8"/>
  <c r="V19" i="8" s="1"/>
  <c r="V20" i="8" s="1"/>
  <c r="V13" i="8"/>
  <c r="AL27" i="8"/>
  <c r="U21" i="8"/>
  <c r="O21" i="8"/>
  <c r="W17" i="8"/>
  <c r="W19" i="8" s="1"/>
  <c r="W20" i="8" s="1"/>
  <c r="W13" i="8"/>
  <c r="L49" i="8"/>
  <c r="L40" i="8"/>
  <c r="L44" i="8"/>
  <c r="L41" i="8"/>
  <c r="L48" i="8"/>
  <c r="L47" i="8"/>
  <c r="L42" i="8"/>
  <c r="L45" i="8"/>
  <c r="L43" i="8"/>
  <c r="L46" i="8"/>
  <c r="L23" i="8"/>
  <c r="L26" i="8" s="1"/>
  <c r="L14" i="8"/>
  <c r="N71" i="8"/>
  <c r="R59" i="8"/>
  <c r="R55" i="8"/>
  <c r="R51" i="8"/>
  <c r="R60" i="8"/>
  <c r="R56" i="8"/>
  <c r="R52" i="8"/>
  <c r="R57" i="8"/>
  <c r="R53" i="8"/>
  <c r="R54" i="8"/>
  <c r="R58" i="8"/>
  <c r="R26" i="8"/>
  <c r="T49" i="8"/>
  <c r="T48" i="8"/>
  <c r="T40" i="8"/>
  <c r="T46" i="8"/>
  <c r="T44" i="8"/>
  <c r="T41" i="8"/>
  <c r="T47" i="8"/>
  <c r="T42" i="8"/>
  <c r="T45" i="8"/>
  <c r="T43" i="8"/>
  <c r="Q17" i="8"/>
  <c r="Q19" i="8" s="1"/>
  <c r="Q21" i="8" s="1"/>
  <c r="Q13" i="8"/>
  <c r="P21" i="8"/>
  <c r="M20" i="8"/>
  <c r="T25" i="8"/>
  <c r="X17" i="8"/>
  <c r="X19" i="8" s="1"/>
  <c r="X20" i="8" s="1"/>
  <c r="X13" i="8"/>
  <c r="AD59" i="8"/>
  <c r="AD55" i="8"/>
  <c r="AD51" i="8"/>
  <c r="AD60" i="8"/>
  <c r="AD56" i="8"/>
  <c r="AD52" i="8"/>
  <c r="AD57" i="8"/>
  <c r="AD53" i="8"/>
  <c r="AD54" i="8"/>
  <c r="AD26" i="8"/>
  <c r="AD58" i="8"/>
  <c r="S23" i="8"/>
  <c r="S26" i="8" s="1"/>
  <c r="S14" i="8"/>
  <c r="AB48" i="8"/>
  <c r="AB46" i="8"/>
  <c r="AB49" i="8"/>
  <c r="AB47" i="8"/>
  <c r="AB45" i="8"/>
  <c r="AB43" i="8"/>
  <c r="AB40" i="8"/>
  <c r="AB41" i="8"/>
  <c r="AB44" i="8"/>
  <c r="AB42" i="8"/>
  <c r="I58" i="8"/>
  <c r="I54" i="8"/>
  <c r="I59" i="8"/>
  <c r="I55" i="8"/>
  <c r="I51" i="8"/>
  <c r="I60" i="8"/>
  <c r="I56" i="8"/>
  <c r="I52" i="8"/>
  <c r="I26" i="8"/>
  <c r="I53" i="8"/>
  <c r="I57" i="8"/>
  <c r="U23" i="8"/>
  <c r="U14" i="8"/>
  <c r="S60" i="8"/>
  <c r="S56" i="8"/>
  <c r="S52" i="8"/>
  <c r="S57" i="8"/>
  <c r="S53" i="8"/>
  <c r="S58" i="8"/>
  <c r="S54" i="8"/>
  <c r="S55" i="8"/>
  <c r="S59" i="8"/>
  <c r="S51" i="8"/>
  <c r="Q23" i="8"/>
  <c r="Q14" i="8"/>
  <c r="Q20" i="8"/>
  <c r="Q25" i="8" s="1"/>
  <c r="Q11" i="8"/>
  <c r="AA60" i="8"/>
  <c r="AA56" i="8"/>
  <c r="AA52" i="8"/>
  <c r="AA57" i="8"/>
  <c r="AA53" i="8"/>
  <c r="AA58" i="8"/>
  <c r="AA54" i="8"/>
  <c r="AA59" i="8"/>
  <c r="AA51" i="8"/>
  <c r="AA26" i="8"/>
  <c r="AA55" i="8"/>
  <c r="W23" i="8"/>
  <c r="W14" i="8"/>
  <c r="K60" i="8"/>
  <c r="K56" i="8"/>
  <c r="K52" i="8"/>
  <c r="K57" i="8"/>
  <c r="K53" i="8"/>
  <c r="K58" i="8"/>
  <c r="K54" i="8"/>
  <c r="K59" i="8"/>
  <c r="K51" i="8"/>
  <c r="K26" i="8"/>
  <c r="K55" i="8"/>
  <c r="J59" i="8"/>
  <c r="J55" i="8"/>
  <c r="J51" i="8"/>
  <c r="J60" i="8"/>
  <c r="J56" i="8"/>
  <c r="J52" i="8"/>
  <c r="J57" i="8"/>
  <c r="J53" i="8"/>
  <c r="J58" i="8"/>
  <c r="J54" i="8"/>
  <c r="J26" i="8"/>
  <c r="AC21" i="8"/>
  <c r="W21" i="8" l="1"/>
  <c r="V21" i="8"/>
  <c r="L271" i="9"/>
  <c r="L267" i="9"/>
  <c r="L263" i="9"/>
  <c r="L259" i="9"/>
  <c r="L255" i="9"/>
  <c r="L251" i="9"/>
  <c r="L247" i="9"/>
  <c r="L243" i="9"/>
  <c r="L222" i="9"/>
  <c r="L210" i="9"/>
  <c r="L206" i="9"/>
  <c r="L202" i="9"/>
  <c r="L198" i="9"/>
  <c r="L194" i="9"/>
  <c r="L270" i="9"/>
  <c r="L266" i="9"/>
  <c r="L262" i="9"/>
  <c r="L258" i="9"/>
  <c r="L254" i="9"/>
  <c r="L250" i="9"/>
  <c r="L246" i="9"/>
  <c r="L242" i="9"/>
  <c r="L240" i="9"/>
  <c r="L238" i="9"/>
  <c r="L236" i="9"/>
  <c r="L234" i="9"/>
  <c r="L232" i="9"/>
  <c r="L230" i="9"/>
  <c r="L228" i="9"/>
  <c r="L226" i="9"/>
  <c r="L223" i="9"/>
  <c r="L209" i="9"/>
  <c r="L205" i="9"/>
  <c r="L201" i="9"/>
  <c r="L197" i="9"/>
  <c r="L193" i="9"/>
  <c r="L269" i="9"/>
  <c r="L265" i="9"/>
  <c r="L261" i="9"/>
  <c r="L257" i="9"/>
  <c r="L253" i="9"/>
  <c r="L249" i="9"/>
  <c r="L245" i="9"/>
  <c r="L224" i="9"/>
  <c r="L208" i="9"/>
  <c r="L204" i="9"/>
  <c r="L200" i="9"/>
  <c r="L196" i="9"/>
  <c r="L268" i="9"/>
  <c r="L264" i="9"/>
  <c r="L260" i="9"/>
  <c r="L256" i="9"/>
  <c r="L252" i="9"/>
  <c r="L248" i="9"/>
  <c r="L244" i="9"/>
  <c r="L241" i="9"/>
  <c r="L239" i="9"/>
  <c r="L237" i="9"/>
  <c r="L235" i="9"/>
  <c r="L233" i="9"/>
  <c r="L231" i="9"/>
  <c r="L229" i="9"/>
  <c r="L227" i="9"/>
  <c r="L225" i="9"/>
  <c r="L221" i="9"/>
  <c r="L220" i="9"/>
  <c r="L219" i="9"/>
  <c r="L218" i="9"/>
  <c r="L217" i="9"/>
  <c r="L216" i="9"/>
  <c r="L215" i="9"/>
  <c r="L214" i="9"/>
  <c r="L213" i="9"/>
  <c r="L212" i="9"/>
  <c r="L211" i="9"/>
  <c r="L203" i="9"/>
  <c r="L199" i="9"/>
  <c r="L195" i="9"/>
  <c r="Z48" i="8"/>
  <c r="Z45" i="8"/>
  <c r="Z25" i="8"/>
  <c r="Z44" i="8"/>
  <c r="Z43" i="8"/>
  <c r="Z49" i="8"/>
  <c r="Z42" i="8"/>
  <c r="Z40" i="8"/>
  <c r="Z47" i="8"/>
  <c r="Z46" i="8"/>
  <c r="Z41" i="8"/>
  <c r="M142" i="9"/>
  <c r="M143" i="9"/>
  <c r="M140" i="9"/>
  <c r="M139" i="9"/>
  <c r="M138" i="9"/>
  <c r="M137" i="9"/>
  <c r="M136" i="9"/>
  <c r="M135" i="9"/>
  <c r="M134" i="9"/>
  <c r="M133" i="9"/>
  <c r="M141" i="9"/>
  <c r="K127" i="9"/>
  <c r="K111" i="9"/>
  <c r="K130" i="9"/>
  <c r="K126" i="9"/>
  <c r="K122" i="9"/>
  <c r="K118" i="9"/>
  <c r="K114" i="9"/>
  <c r="K123" i="9"/>
  <c r="K119" i="9"/>
  <c r="K113" i="9"/>
  <c r="K128" i="9"/>
  <c r="K124" i="9"/>
  <c r="K120" i="9"/>
  <c r="K116" i="9"/>
  <c r="K112" i="9"/>
  <c r="K129" i="9"/>
  <c r="K117" i="9"/>
  <c r="K125" i="9"/>
  <c r="K121" i="9"/>
  <c r="K115" i="9"/>
  <c r="L27" i="9"/>
  <c r="L192" i="9"/>
  <c r="K26" i="9"/>
  <c r="Q49" i="8"/>
  <c r="Q47" i="8"/>
  <c r="Q48" i="8"/>
  <c r="Q44" i="8"/>
  <c r="Q41" i="8"/>
  <c r="Q42" i="8"/>
  <c r="Q45" i="8"/>
  <c r="Q43" i="8"/>
  <c r="Q46" i="8"/>
  <c r="Q40" i="8"/>
  <c r="X21" i="8"/>
  <c r="O60" i="8"/>
  <c r="O56" i="8"/>
  <c r="O52" i="8"/>
  <c r="O57" i="8"/>
  <c r="O53" i="8"/>
  <c r="O58" i="8"/>
  <c r="O54" i="8"/>
  <c r="O59" i="8"/>
  <c r="O51" i="8"/>
  <c r="O55" i="8"/>
  <c r="O26" i="8"/>
  <c r="AC58" i="8"/>
  <c r="AC54" i="8"/>
  <c r="AC59" i="8"/>
  <c r="AC55" i="8"/>
  <c r="AC51" i="8"/>
  <c r="AC60" i="8"/>
  <c r="AC56" i="8"/>
  <c r="AC52" i="8"/>
  <c r="AC53" i="8"/>
  <c r="AC26" i="8"/>
  <c r="AC57" i="8"/>
  <c r="X49" i="8"/>
  <c r="X47" i="8"/>
  <c r="X40" i="8"/>
  <c r="X44" i="8"/>
  <c r="X41" i="8"/>
  <c r="X46" i="8"/>
  <c r="X42" i="8"/>
  <c r="X45" i="8"/>
  <c r="X43" i="8"/>
  <c r="X48" i="8"/>
  <c r="X25" i="8"/>
  <c r="V59" i="8"/>
  <c r="V55" i="8"/>
  <c r="V51" i="8"/>
  <c r="V60" i="8"/>
  <c r="V56" i="8"/>
  <c r="V52" i="8"/>
  <c r="V57" i="8"/>
  <c r="V53" i="8"/>
  <c r="V58" i="8"/>
  <c r="V26" i="8"/>
  <c r="V54" i="8"/>
  <c r="U58" i="8"/>
  <c r="U54" i="8"/>
  <c r="U59" i="8"/>
  <c r="U55" i="8"/>
  <c r="U51" i="8"/>
  <c r="U60" i="8"/>
  <c r="U56" i="8"/>
  <c r="U52" i="8"/>
  <c r="U57" i="8"/>
  <c r="U26" i="8"/>
  <c r="U53" i="8"/>
  <c r="V48" i="8"/>
  <c r="V42" i="8"/>
  <c r="V49" i="8"/>
  <c r="V47" i="8"/>
  <c r="V45" i="8"/>
  <c r="V43" i="8"/>
  <c r="V40" i="8"/>
  <c r="V46" i="8"/>
  <c r="V41" i="8"/>
  <c r="V44" i="8"/>
  <c r="V25" i="8"/>
  <c r="P57" i="8"/>
  <c r="P53" i="8"/>
  <c r="P58" i="8"/>
  <c r="P54" i="8"/>
  <c r="P59" i="8"/>
  <c r="P55" i="8"/>
  <c r="P51" i="8"/>
  <c r="P56" i="8"/>
  <c r="P26" i="8"/>
  <c r="P60" i="8"/>
  <c r="P52" i="8"/>
  <c r="W60" i="8"/>
  <c r="W56" i="8"/>
  <c r="W52" i="8"/>
  <c r="W57" i="8"/>
  <c r="W53" i="8"/>
  <c r="W58" i="8"/>
  <c r="W54" i="8"/>
  <c r="W55" i="8"/>
  <c r="W59" i="8"/>
  <c r="W51" i="8"/>
  <c r="W26" i="8"/>
  <c r="M49" i="8"/>
  <c r="M47" i="8"/>
  <c r="M48" i="8"/>
  <c r="M44" i="8"/>
  <c r="M41" i="8"/>
  <c r="M42" i="8"/>
  <c r="M46" i="8"/>
  <c r="M45" i="8"/>
  <c r="M43" i="8"/>
  <c r="M40" i="8"/>
  <c r="M25" i="8"/>
  <c r="Q58" i="8"/>
  <c r="Q54" i="8"/>
  <c r="Q59" i="8"/>
  <c r="Q55" i="8"/>
  <c r="Q51" i="8"/>
  <c r="Q60" i="8"/>
  <c r="Q56" i="8"/>
  <c r="Q52" i="8"/>
  <c r="Q26" i="8"/>
  <c r="Q57" i="8"/>
  <c r="Q53" i="8"/>
  <c r="W48" i="8"/>
  <c r="W46" i="8"/>
  <c r="W49" i="8"/>
  <c r="W47" i="8"/>
  <c r="W45" i="8"/>
  <c r="W43" i="8"/>
  <c r="W40" i="8"/>
  <c r="W44" i="8"/>
  <c r="W41" i="8"/>
  <c r="W42" i="8"/>
  <c r="W25" i="8"/>
  <c r="AB63" i="7"/>
  <c r="AB62" i="7"/>
  <c r="Z62" i="7"/>
  <c r="S63" i="7"/>
  <c r="S62" i="7"/>
  <c r="U63" i="7"/>
  <c r="U62" i="7"/>
  <c r="R63" i="7"/>
  <c r="R62" i="7"/>
  <c r="P62" i="7"/>
  <c r="O62" i="7"/>
  <c r="J62" i="7"/>
  <c r="I62" i="7"/>
  <c r="J2" i="7"/>
  <c r="AO20" i="7"/>
  <c r="AO18" i="7"/>
  <c r="AO17" i="7"/>
  <c r="AO16" i="7"/>
  <c r="AO15" i="7"/>
  <c r="AO14" i="7"/>
  <c r="AN20" i="7"/>
  <c r="AN18" i="7"/>
  <c r="AN17" i="7"/>
  <c r="AN16" i="7"/>
  <c r="AN15" i="7"/>
  <c r="AN14" i="7"/>
  <c r="AM20" i="7"/>
  <c r="AM18" i="7"/>
  <c r="AM17" i="7"/>
  <c r="AM16" i="7"/>
  <c r="AM15" i="7"/>
  <c r="AM14" i="7"/>
  <c r="AL14" i="7"/>
  <c r="AL20" i="7"/>
  <c r="AL16" i="7"/>
  <c r="AL18" i="7"/>
  <c r="AL17" i="7"/>
  <c r="AL15" i="7"/>
  <c r="I2" i="7"/>
  <c r="AN21" i="7" l="1"/>
  <c r="M13" i="9"/>
  <c r="AO21" i="7"/>
  <c r="AM21" i="7"/>
  <c r="AL21" i="7"/>
  <c r="AL23" i="7"/>
  <c r="AL25" i="7" s="1"/>
  <c r="AL26" i="7" s="1"/>
  <c r="X57" i="8"/>
  <c r="X53" i="8"/>
  <c r="X58" i="8"/>
  <c r="X54" i="8"/>
  <c r="X59" i="8"/>
  <c r="X55" i="8"/>
  <c r="X51" i="8"/>
  <c r="X60" i="8"/>
  <c r="X52" i="8"/>
  <c r="X26" i="8"/>
  <c r="X56" i="8"/>
  <c r="Z69" i="7"/>
  <c r="AA69" i="7"/>
  <c r="AB69" i="7"/>
  <c r="AC69" i="7"/>
  <c r="AD69" i="7"/>
  <c r="K69" i="7"/>
  <c r="I69" i="7"/>
  <c r="J69" i="7"/>
  <c r="M14" i="9" l="1"/>
  <c r="AL27" i="7"/>
  <c r="I73" i="7"/>
  <c r="Z71" i="7"/>
  <c r="Z73" i="7"/>
  <c r="I71" i="7"/>
  <c r="K6" i="7"/>
  <c r="K5" i="7"/>
  <c r="K4" i="7"/>
  <c r="K3" i="7"/>
  <c r="K2" i="7"/>
  <c r="K10" i="7" s="1"/>
  <c r="K22" i="7" s="1"/>
  <c r="I6" i="7"/>
  <c r="I5" i="7"/>
  <c r="I4" i="7"/>
  <c r="I3" i="7"/>
  <c r="I10" i="7"/>
  <c r="I22" i="7" s="1"/>
  <c r="Z6" i="7"/>
  <c r="Z5" i="7"/>
  <c r="Z4" i="7"/>
  <c r="Z3" i="7"/>
  <c r="Z2" i="7"/>
  <c r="AD6" i="7"/>
  <c r="AD5" i="7"/>
  <c r="AD4" i="7"/>
  <c r="AD3" i="7"/>
  <c r="AD2" i="7"/>
  <c r="AD10" i="7" s="1"/>
  <c r="AD22" i="7" s="1"/>
  <c r="AB3" i="7"/>
  <c r="AC6" i="7"/>
  <c r="AC5" i="7"/>
  <c r="AC4" i="7"/>
  <c r="AC3" i="7"/>
  <c r="AC2" i="7"/>
  <c r="AC10" i="7" s="1"/>
  <c r="AC22" i="7" s="1"/>
  <c r="AB6" i="7"/>
  <c r="AB5" i="7"/>
  <c r="AB4" i="7"/>
  <c r="AB12" i="7" s="1"/>
  <c r="AB2" i="7"/>
  <c r="AB10" i="7" s="1"/>
  <c r="AB22" i="7" s="1"/>
  <c r="Z10" i="7"/>
  <c r="Z22" i="7" s="1"/>
  <c r="AA6" i="7"/>
  <c r="AA5" i="7"/>
  <c r="AA4" i="7"/>
  <c r="AA3" i="7"/>
  <c r="AA2" i="7"/>
  <c r="AA10" i="7" s="1"/>
  <c r="AA22" i="7" s="1"/>
  <c r="J6" i="7"/>
  <c r="J5" i="7"/>
  <c r="J4" i="7"/>
  <c r="J3" i="7"/>
  <c r="J10" i="7"/>
  <c r="J22" i="7" s="1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84" i="7"/>
  <c r="B83" i="7"/>
  <c r="B82" i="7"/>
  <c r="B81" i="7"/>
  <c r="B80" i="7"/>
  <c r="B79" i="7"/>
  <c r="B78" i="7"/>
  <c r="B77" i="7"/>
  <c r="B76" i="7"/>
  <c r="B75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J12" i="7" l="1"/>
  <c r="Z12" i="7"/>
  <c r="AA17" i="7"/>
  <c r="AA19" i="7" s="1"/>
  <c r="AA20" i="7" s="1"/>
  <c r="AA25" i="7" s="1"/>
  <c r="AA13" i="7"/>
  <c r="K14" i="7"/>
  <c r="K23" i="7"/>
  <c r="Y2" i="7"/>
  <c r="Y10" i="7" s="1"/>
  <c r="Y22" i="7" s="1"/>
  <c r="AB17" i="7"/>
  <c r="AB19" i="7" s="1"/>
  <c r="AB20" i="7" s="1"/>
  <c r="AB13" i="7"/>
  <c r="Z17" i="7"/>
  <c r="Z19" i="7" s="1"/>
  <c r="Z20" i="7" s="1"/>
  <c r="Z13" i="7"/>
  <c r="AB23" i="7"/>
  <c r="AB14" i="7"/>
  <c r="Z14" i="7"/>
  <c r="Z23" i="7"/>
  <c r="K12" i="7"/>
  <c r="AA12" i="7"/>
  <c r="AD12" i="7"/>
  <c r="K13" i="7"/>
  <c r="K17" i="7"/>
  <c r="K19" i="7" s="1"/>
  <c r="K20" i="7" s="1"/>
  <c r="K25" i="7" s="1"/>
  <c r="AC13" i="7"/>
  <c r="AC17" i="7"/>
  <c r="AC19" i="7" s="1"/>
  <c r="AC21" i="7" s="1"/>
  <c r="I13" i="7"/>
  <c r="I17" i="7"/>
  <c r="I19" i="7" s="1"/>
  <c r="I21" i="7" s="1"/>
  <c r="AD17" i="7"/>
  <c r="AD19" i="7" s="1"/>
  <c r="AD21" i="7" s="1"/>
  <c r="AD13" i="7"/>
  <c r="J13" i="7"/>
  <c r="J17" i="7"/>
  <c r="J19" i="7" s="1"/>
  <c r="J21" i="7" s="1"/>
  <c r="AC23" i="7"/>
  <c r="AC14" i="7"/>
  <c r="I23" i="7"/>
  <c r="I14" i="7"/>
  <c r="J14" i="7"/>
  <c r="J23" i="7"/>
  <c r="AA23" i="7"/>
  <c r="AA14" i="7"/>
  <c r="AC12" i="7"/>
  <c r="AD23" i="7"/>
  <c r="AD14" i="7"/>
  <c r="I12" i="7"/>
  <c r="M69" i="7"/>
  <c r="Y69" i="7"/>
  <c r="U69" i="7"/>
  <c r="Q69" i="7"/>
  <c r="O69" i="7"/>
  <c r="R69" i="7"/>
  <c r="T69" i="7"/>
  <c r="S69" i="7"/>
  <c r="N69" i="7"/>
  <c r="W69" i="7"/>
  <c r="L69" i="7"/>
  <c r="X69" i="7"/>
  <c r="P69" i="7"/>
  <c r="V69" i="7"/>
  <c r="T2" i="7"/>
  <c r="T10" i="7" s="1"/>
  <c r="T22" i="7" s="1"/>
  <c r="P3" i="7"/>
  <c r="V2" i="7"/>
  <c r="V10" i="7" s="1"/>
  <c r="V22" i="7" s="1"/>
  <c r="S2" i="7"/>
  <c r="S10" i="7" s="1"/>
  <c r="S22" i="7" s="1"/>
  <c r="W3" i="7"/>
  <c r="Y5" i="7"/>
  <c r="S6" i="7"/>
  <c r="W5" i="7"/>
  <c r="L3" i="7"/>
  <c r="X2" i="7"/>
  <c r="X10" i="7" s="1"/>
  <c r="X22" i="7" s="1"/>
  <c r="V6" i="7"/>
  <c r="N2" i="7"/>
  <c r="N10" i="7" s="1"/>
  <c r="N22" i="7" s="1"/>
  <c r="X6" i="7"/>
  <c r="T6" i="7"/>
  <c r="N5" i="7"/>
  <c r="L4" i="7"/>
  <c r="X3" i="7"/>
  <c r="N6" i="7"/>
  <c r="P4" i="7"/>
  <c r="L5" i="7"/>
  <c r="X4" i="7"/>
  <c r="W2" i="7"/>
  <c r="W10" i="7" s="1"/>
  <c r="W22" i="7" s="1"/>
  <c r="P5" i="7"/>
  <c r="Y3" i="7"/>
  <c r="X5" i="7"/>
  <c r="P6" i="7"/>
  <c r="T3" i="7"/>
  <c r="Y6" i="7"/>
  <c r="T4" i="7"/>
  <c r="L6" i="7"/>
  <c r="S5" i="7"/>
  <c r="N3" i="7"/>
  <c r="W6" i="7"/>
  <c r="V4" i="7"/>
  <c r="Y4" i="7"/>
  <c r="S3" i="7"/>
  <c r="W4" i="7"/>
  <c r="S4" i="7"/>
  <c r="V3" i="7"/>
  <c r="T5" i="7"/>
  <c r="L2" i="7"/>
  <c r="L10" i="7" s="1"/>
  <c r="L22" i="7" s="1"/>
  <c r="N4" i="7"/>
  <c r="P2" i="7"/>
  <c r="P10" i="7" s="1"/>
  <c r="P22" i="7" s="1"/>
  <c r="V5" i="7"/>
  <c r="I11" i="7"/>
  <c r="K11" i="7"/>
  <c r="AA11" i="7"/>
  <c r="Q3" i="7"/>
  <c r="R6" i="7"/>
  <c r="U5" i="7"/>
  <c r="Q4" i="7"/>
  <c r="O5" i="7"/>
  <c r="M5" i="7"/>
  <c r="U6" i="7"/>
  <c r="Q5" i="7"/>
  <c r="M6" i="7"/>
  <c r="R5" i="7"/>
  <c r="R3" i="7"/>
  <c r="U4" i="7"/>
  <c r="O2" i="7"/>
  <c r="O10" i="7" s="1"/>
  <c r="O22" i="7" s="1"/>
  <c r="O6" i="7"/>
  <c r="R4" i="7"/>
  <c r="U2" i="7"/>
  <c r="U10" i="7" s="1"/>
  <c r="U22" i="7" s="1"/>
  <c r="M2" i="7"/>
  <c r="M10" i="7" s="1"/>
  <c r="M22" i="7" s="1"/>
  <c r="U3" i="7"/>
  <c r="M3" i="7"/>
  <c r="M4" i="7"/>
  <c r="O3" i="7"/>
  <c r="Q6" i="7"/>
  <c r="Q2" i="7"/>
  <c r="Q10" i="7" s="1"/>
  <c r="Q22" i="7" s="1"/>
  <c r="O4" i="7"/>
  <c r="R2" i="7"/>
  <c r="R10" i="7" s="1"/>
  <c r="R22" i="7" s="1"/>
  <c r="AC11" i="7"/>
  <c r="AB11" i="7"/>
  <c r="AD11" i="7"/>
  <c r="Z11" i="7"/>
  <c r="J11" i="7"/>
  <c r="AD20" i="7" l="1"/>
  <c r="AD45" i="7" s="1"/>
  <c r="Z21" i="7"/>
  <c r="Z52" i="7" s="1"/>
  <c r="M12" i="7"/>
  <c r="Q12" i="7"/>
  <c r="Y12" i="7"/>
  <c r="U12" i="7"/>
  <c r="J20" i="7"/>
  <c r="J45" i="7" s="1"/>
  <c r="N12" i="7"/>
  <c r="P12" i="7"/>
  <c r="AC20" i="7"/>
  <c r="AC44" i="7" s="1"/>
  <c r="O12" i="7"/>
  <c r="L12" i="7"/>
  <c r="S12" i="7"/>
  <c r="W12" i="7"/>
  <c r="Z41" i="7"/>
  <c r="Z42" i="7"/>
  <c r="Z45" i="7"/>
  <c r="Z43" i="7"/>
  <c r="Z40" i="7"/>
  <c r="Z48" i="7"/>
  <c r="Z49" i="7"/>
  <c r="Z46" i="7"/>
  <c r="Z44" i="7"/>
  <c r="Z47" i="7"/>
  <c r="Z25" i="7"/>
  <c r="AC60" i="7"/>
  <c r="AC59" i="7"/>
  <c r="AC57" i="7"/>
  <c r="AC56" i="7"/>
  <c r="AC53" i="7"/>
  <c r="AC51" i="7"/>
  <c r="AC54" i="7"/>
  <c r="AC55" i="7"/>
  <c r="AC26" i="7"/>
  <c r="AC58" i="7"/>
  <c r="AC52" i="7"/>
  <c r="AB42" i="7"/>
  <c r="AB45" i="7"/>
  <c r="AB48" i="7"/>
  <c r="AB41" i="7"/>
  <c r="AB46" i="7"/>
  <c r="AB47" i="7"/>
  <c r="AB40" i="7"/>
  <c r="AB44" i="7"/>
  <c r="AB49" i="7"/>
  <c r="AB43" i="7"/>
  <c r="AB25" i="7"/>
  <c r="J26" i="7"/>
  <c r="J52" i="7"/>
  <c r="J58" i="7"/>
  <c r="J55" i="7"/>
  <c r="J53" i="7"/>
  <c r="J51" i="7"/>
  <c r="J56" i="7"/>
  <c r="J59" i="7"/>
  <c r="J60" i="7"/>
  <c r="J54" i="7"/>
  <c r="J57" i="7"/>
  <c r="U17" i="7"/>
  <c r="U19" i="7" s="1"/>
  <c r="U21" i="7" s="1"/>
  <c r="U13" i="7"/>
  <c r="P17" i="7"/>
  <c r="P19" i="7" s="1"/>
  <c r="P21" i="7" s="1"/>
  <c r="P13" i="7"/>
  <c r="R12" i="7"/>
  <c r="U14" i="7"/>
  <c r="U23" i="7"/>
  <c r="L23" i="7"/>
  <c r="L14" i="7"/>
  <c r="N17" i="7"/>
  <c r="N19" i="7" s="1"/>
  <c r="N21" i="7" s="1"/>
  <c r="N13" i="7"/>
  <c r="S23" i="7"/>
  <c r="S14" i="7"/>
  <c r="AD60" i="7"/>
  <c r="AD56" i="7"/>
  <c r="AD58" i="7"/>
  <c r="AD54" i="7"/>
  <c r="AD57" i="7"/>
  <c r="AD53" i="7"/>
  <c r="AD52" i="7"/>
  <c r="AD59" i="7"/>
  <c r="AD51" i="7"/>
  <c r="AD26" i="7"/>
  <c r="AD55" i="7"/>
  <c r="Q23" i="7"/>
  <c r="Q14" i="7"/>
  <c r="O23" i="7"/>
  <c r="O14" i="7"/>
  <c r="M13" i="7"/>
  <c r="M17" i="7"/>
  <c r="M19" i="7" s="1"/>
  <c r="M20" i="7" s="1"/>
  <c r="T12" i="7"/>
  <c r="X12" i="7"/>
  <c r="T14" i="7"/>
  <c r="T23" i="7"/>
  <c r="Y13" i="7"/>
  <c r="Y17" i="7"/>
  <c r="Y19" i="7" s="1"/>
  <c r="Y21" i="7" s="1"/>
  <c r="I20" i="7"/>
  <c r="O17" i="7"/>
  <c r="O19" i="7" s="1"/>
  <c r="O20" i="7" s="1"/>
  <c r="O13" i="7"/>
  <c r="V17" i="7"/>
  <c r="V19" i="7" s="1"/>
  <c r="V20" i="7" s="1"/>
  <c r="Y14" i="7"/>
  <c r="Y23" i="7"/>
  <c r="L13" i="7"/>
  <c r="L17" i="7"/>
  <c r="L19" i="7" s="1"/>
  <c r="L21" i="7" s="1"/>
  <c r="X14" i="7"/>
  <c r="X23" i="7"/>
  <c r="K21" i="7"/>
  <c r="AB21" i="7"/>
  <c r="AA21" i="7"/>
  <c r="P23" i="7"/>
  <c r="P14" i="7"/>
  <c r="V23" i="7"/>
  <c r="V14" i="7"/>
  <c r="I57" i="7"/>
  <c r="I26" i="7"/>
  <c r="I56" i="7"/>
  <c r="I54" i="7"/>
  <c r="I58" i="7"/>
  <c r="I51" i="7"/>
  <c r="I55" i="7"/>
  <c r="I53" i="7"/>
  <c r="I60" i="7"/>
  <c r="I52" i="7"/>
  <c r="I59" i="7"/>
  <c r="R13" i="7"/>
  <c r="R17" i="7"/>
  <c r="R19" i="7" s="1"/>
  <c r="R20" i="7" s="1"/>
  <c r="R25" i="7" s="1"/>
  <c r="R21" i="7"/>
  <c r="R14" i="7"/>
  <c r="R23" i="7"/>
  <c r="W23" i="7"/>
  <c r="W14" i="7"/>
  <c r="X17" i="7"/>
  <c r="X19" i="7" s="1"/>
  <c r="X21" i="7" s="1"/>
  <c r="X13" i="7"/>
  <c r="N14" i="7"/>
  <c r="N23" i="7"/>
  <c r="AD25" i="7"/>
  <c r="AA45" i="7"/>
  <c r="AA41" i="7"/>
  <c r="AA42" i="7"/>
  <c r="AA48" i="7"/>
  <c r="AA43" i="7"/>
  <c r="AA47" i="7"/>
  <c r="AA44" i="7"/>
  <c r="AA46" i="7"/>
  <c r="AA40" i="7"/>
  <c r="AA49" i="7"/>
  <c r="M23" i="7"/>
  <c r="M14" i="7"/>
  <c r="T17" i="7"/>
  <c r="T19" i="7" s="1"/>
  <c r="T20" i="7" s="1"/>
  <c r="T13" i="7"/>
  <c r="X11" i="7"/>
  <c r="X20" i="7"/>
  <c r="X25" i="7" s="1"/>
  <c r="K42" i="7"/>
  <c r="K45" i="7"/>
  <c r="K43" i="7"/>
  <c r="K46" i="7"/>
  <c r="K41" i="7"/>
  <c r="K48" i="7"/>
  <c r="K49" i="7"/>
  <c r="K47" i="7"/>
  <c r="K44" i="7"/>
  <c r="K40" i="7"/>
  <c r="Q13" i="7"/>
  <c r="Q17" i="7"/>
  <c r="Q19" i="7" s="1"/>
  <c r="Q20" i="7" s="1"/>
  <c r="S17" i="7"/>
  <c r="S19" i="7" s="1"/>
  <c r="S21" i="7" s="1"/>
  <c r="S13" i="7"/>
  <c r="W17" i="7"/>
  <c r="W19" i="7" s="1"/>
  <c r="W20" i="7" s="1"/>
  <c r="W13" i="7"/>
  <c r="AC40" i="7"/>
  <c r="Z54" i="7"/>
  <c r="V12" i="7"/>
  <c r="V13" i="7"/>
  <c r="L73" i="7"/>
  <c r="L71" i="7"/>
  <c r="V73" i="7"/>
  <c r="V71" i="7"/>
  <c r="N73" i="7"/>
  <c r="N71" i="7"/>
  <c r="L11" i="7"/>
  <c r="W11" i="7"/>
  <c r="N11" i="7"/>
  <c r="S11" i="7"/>
  <c r="T11" i="7"/>
  <c r="Y11" i="7"/>
  <c r="V11" i="7"/>
  <c r="P11" i="7"/>
  <c r="R11" i="7"/>
  <c r="Q11" i="7"/>
  <c r="M11" i="7"/>
  <c r="U11" i="7"/>
  <c r="O11" i="7"/>
  <c r="S20" i="7" l="1"/>
  <c r="M21" i="7"/>
  <c r="AD47" i="7"/>
  <c r="Z55" i="7"/>
  <c r="Z58" i="7"/>
  <c r="AD41" i="7"/>
  <c r="Z26" i="7"/>
  <c r="AD48" i="7"/>
  <c r="AC48" i="7"/>
  <c r="AD43" i="7"/>
  <c r="Z51" i="7"/>
  <c r="AD49" i="7"/>
  <c r="Z53" i="7"/>
  <c r="Z56" i="7"/>
  <c r="AD40" i="7"/>
  <c r="Z59" i="7"/>
  <c r="AC25" i="7"/>
  <c r="AD46" i="7"/>
  <c r="AD42" i="7"/>
  <c r="Z57" i="7"/>
  <c r="AC47" i="7"/>
  <c r="AD44" i="7"/>
  <c r="AC46" i="7"/>
  <c r="Z60" i="7"/>
  <c r="AC43" i="7"/>
  <c r="AC42" i="7"/>
  <c r="J47" i="7"/>
  <c r="AC49" i="7"/>
  <c r="AC45" i="7"/>
  <c r="P20" i="7"/>
  <c r="P25" i="7" s="1"/>
  <c r="J42" i="7"/>
  <c r="J41" i="7"/>
  <c r="J25" i="7"/>
  <c r="J44" i="7"/>
  <c r="J49" i="7"/>
  <c r="J46" i="7"/>
  <c r="U20" i="7"/>
  <c r="U45" i="7" s="1"/>
  <c r="J40" i="7"/>
  <c r="J43" i="7"/>
  <c r="W21" i="7"/>
  <c r="W54" i="7" s="1"/>
  <c r="J48" i="7"/>
  <c r="Y20" i="7"/>
  <c r="Y40" i="7" s="1"/>
  <c r="AC41" i="7"/>
  <c r="T21" i="7"/>
  <c r="T52" i="7" s="1"/>
  <c r="V21" i="7"/>
  <c r="V51" i="7" s="1"/>
  <c r="N54" i="7"/>
  <c r="N26" i="7"/>
  <c r="N57" i="7"/>
  <c r="N52" i="7"/>
  <c r="N60" i="7"/>
  <c r="N55" i="7"/>
  <c r="N56" i="7"/>
  <c r="N51" i="7"/>
  <c r="N59" i="7"/>
  <c r="N58" i="7"/>
  <c r="N53" i="7"/>
  <c r="L55" i="7"/>
  <c r="L51" i="7"/>
  <c r="L60" i="7"/>
  <c r="L52" i="7"/>
  <c r="L26" i="7"/>
  <c r="L58" i="7"/>
  <c r="L54" i="7"/>
  <c r="L56" i="7"/>
  <c r="L53" i="7"/>
  <c r="L59" i="7"/>
  <c r="L57" i="7"/>
  <c r="X26" i="7"/>
  <c r="X60" i="7"/>
  <c r="X54" i="7"/>
  <c r="X52" i="7"/>
  <c r="X55" i="7"/>
  <c r="X56" i="7"/>
  <c r="X59" i="7"/>
  <c r="X53" i="7"/>
  <c r="X58" i="7"/>
  <c r="X57" i="7"/>
  <c r="X51" i="7"/>
  <c r="U51" i="7"/>
  <c r="U26" i="7"/>
  <c r="U60" i="7"/>
  <c r="U58" i="7"/>
  <c r="U53" i="7"/>
  <c r="U52" i="7"/>
  <c r="U56" i="7"/>
  <c r="U59" i="7"/>
  <c r="U55" i="7"/>
  <c r="U54" i="7"/>
  <c r="U57" i="7"/>
  <c r="Q40" i="7"/>
  <c r="Q45" i="7"/>
  <c r="Q48" i="7"/>
  <c r="Q43" i="7"/>
  <c r="Q46" i="7"/>
  <c r="Q44" i="7"/>
  <c r="Q49" i="7"/>
  <c r="Q47" i="7"/>
  <c r="Q41" i="7"/>
  <c r="Q42" i="7"/>
  <c r="Q25" i="7"/>
  <c r="U48" i="7"/>
  <c r="M45" i="7"/>
  <c r="M43" i="7"/>
  <c r="M44" i="7"/>
  <c r="M41" i="7"/>
  <c r="M49" i="7"/>
  <c r="M46" i="7"/>
  <c r="M48" i="7"/>
  <c r="M40" i="7"/>
  <c r="M47" i="7"/>
  <c r="M42" i="7"/>
  <c r="M25" i="7"/>
  <c r="O46" i="7"/>
  <c r="O49" i="7"/>
  <c r="O43" i="7"/>
  <c r="O41" i="7"/>
  <c r="O45" i="7"/>
  <c r="O42" i="7"/>
  <c r="O44" i="7"/>
  <c r="O48" i="7"/>
  <c r="O40" i="7"/>
  <c r="O47" i="7"/>
  <c r="P57" i="7"/>
  <c r="P55" i="7"/>
  <c r="P54" i="7"/>
  <c r="P56" i="7"/>
  <c r="P59" i="7"/>
  <c r="P58" i="7"/>
  <c r="P51" i="7"/>
  <c r="P60" i="7"/>
  <c r="P26" i="7"/>
  <c r="P52" i="7"/>
  <c r="P53" i="7"/>
  <c r="N20" i="7"/>
  <c r="T26" i="7"/>
  <c r="M52" i="7"/>
  <c r="M53" i="7"/>
  <c r="M51" i="7"/>
  <c r="M55" i="7"/>
  <c r="M26" i="7"/>
  <c r="M59" i="7"/>
  <c r="M60" i="7"/>
  <c r="M54" i="7"/>
  <c r="M58" i="7"/>
  <c r="M57" i="7"/>
  <c r="M56" i="7"/>
  <c r="K60" i="7"/>
  <c r="K59" i="7"/>
  <c r="K56" i="7"/>
  <c r="K55" i="7"/>
  <c r="K54" i="7"/>
  <c r="K53" i="7"/>
  <c r="K51" i="7"/>
  <c r="K58" i="7"/>
  <c r="K57" i="7"/>
  <c r="K26" i="7"/>
  <c r="K52" i="7"/>
  <c r="S42" i="7"/>
  <c r="S47" i="7"/>
  <c r="S45" i="7"/>
  <c r="S43" i="7"/>
  <c r="S44" i="7"/>
  <c r="S41" i="7"/>
  <c r="S40" i="7"/>
  <c r="S48" i="7"/>
  <c r="S49" i="7"/>
  <c r="S46" i="7"/>
  <c r="Y59" i="7"/>
  <c r="Y26" i="7"/>
  <c r="Y55" i="7"/>
  <c r="Y52" i="7"/>
  <c r="Y58" i="7"/>
  <c r="Y51" i="7"/>
  <c r="Y54" i="7"/>
  <c r="Y56" i="7"/>
  <c r="Y57" i="7"/>
  <c r="Y60" i="7"/>
  <c r="Y53" i="7"/>
  <c r="V40" i="7"/>
  <c r="V44" i="7"/>
  <c r="V43" i="7"/>
  <c r="V47" i="7"/>
  <c r="V42" i="7"/>
  <c r="V46" i="7"/>
  <c r="V48" i="7"/>
  <c r="V45" i="7"/>
  <c r="V49" i="7"/>
  <c r="V41" i="7"/>
  <c r="S25" i="7"/>
  <c r="T25" i="7"/>
  <c r="T46" i="7"/>
  <c r="T42" i="7"/>
  <c r="T41" i="7"/>
  <c r="T47" i="7"/>
  <c r="T49" i="7"/>
  <c r="T45" i="7"/>
  <c r="T44" i="7"/>
  <c r="T40" i="7"/>
  <c r="T48" i="7"/>
  <c r="T43" i="7"/>
  <c r="V25" i="7"/>
  <c r="R26" i="7"/>
  <c r="R51" i="7"/>
  <c r="R58" i="7"/>
  <c r="R59" i="7"/>
  <c r="R53" i="7"/>
  <c r="R54" i="7"/>
  <c r="R57" i="7"/>
  <c r="R56" i="7"/>
  <c r="R52" i="7"/>
  <c r="R55" i="7"/>
  <c r="R60" i="7"/>
  <c r="V59" i="7"/>
  <c r="Q21" i="7"/>
  <c r="L20" i="7"/>
  <c r="R41" i="7"/>
  <c r="R42" i="7"/>
  <c r="R49" i="7"/>
  <c r="R44" i="7"/>
  <c r="R40" i="7"/>
  <c r="R43" i="7"/>
  <c r="R46" i="7"/>
  <c r="R47" i="7"/>
  <c r="R48" i="7"/>
  <c r="R45" i="7"/>
  <c r="W41" i="7"/>
  <c r="W43" i="7"/>
  <c r="W46" i="7"/>
  <c r="W40" i="7"/>
  <c r="W47" i="7"/>
  <c r="W44" i="7"/>
  <c r="W48" i="7"/>
  <c r="W45" i="7"/>
  <c r="W42" i="7"/>
  <c r="W49" i="7"/>
  <c r="AA26" i="7"/>
  <c r="AA55" i="7"/>
  <c r="AA53" i="7"/>
  <c r="AA58" i="7"/>
  <c r="AA56" i="7"/>
  <c r="AA57" i="7"/>
  <c r="AA60" i="7"/>
  <c r="AA59" i="7"/>
  <c r="AA51" i="7"/>
  <c r="AA54" i="7"/>
  <c r="AA52" i="7"/>
  <c r="O25" i="7"/>
  <c r="W25" i="7"/>
  <c r="S51" i="7"/>
  <c r="S56" i="7"/>
  <c r="S26" i="7"/>
  <c r="S58" i="7"/>
  <c r="S53" i="7"/>
  <c r="S57" i="7"/>
  <c r="S59" i="7"/>
  <c r="S52" i="7"/>
  <c r="S54" i="7"/>
  <c r="S55" i="7"/>
  <c r="S60" i="7"/>
  <c r="AB58" i="7"/>
  <c r="AB53" i="7"/>
  <c r="AB56" i="7"/>
  <c r="AB57" i="7"/>
  <c r="AB60" i="7"/>
  <c r="AB59" i="7"/>
  <c r="AB54" i="7"/>
  <c r="AB51" i="7"/>
  <c r="AB52" i="7"/>
  <c r="AB55" i="7"/>
  <c r="AB26" i="7"/>
  <c r="I42" i="7"/>
  <c r="I43" i="7"/>
  <c r="I45" i="7"/>
  <c r="I41" i="7"/>
  <c r="I44" i="7"/>
  <c r="I46" i="7"/>
  <c r="I47" i="7"/>
  <c r="I49" i="7"/>
  <c r="I48" i="7"/>
  <c r="I40" i="7"/>
  <c r="I25" i="7"/>
  <c r="X41" i="7"/>
  <c r="X44" i="7"/>
  <c r="X49" i="7"/>
  <c r="X45" i="7"/>
  <c r="X47" i="7"/>
  <c r="X48" i="7"/>
  <c r="X42" i="7"/>
  <c r="X43" i="7"/>
  <c r="X46" i="7"/>
  <c r="X40" i="7"/>
  <c r="O21" i="7"/>
  <c r="T55" i="7" l="1"/>
  <c r="W58" i="7"/>
  <c r="W55" i="7"/>
  <c r="T51" i="7"/>
  <c r="W59" i="7"/>
  <c r="W60" i="7"/>
  <c r="W51" i="7"/>
  <c r="T58" i="7"/>
  <c r="Y25" i="7"/>
  <c r="U40" i="7"/>
  <c r="P48" i="7"/>
  <c r="W26" i="7"/>
  <c r="U46" i="7"/>
  <c r="U42" i="7"/>
  <c r="U43" i="7"/>
  <c r="W53" i="7"/>
  <c r="U25" i="7"/>
  <c r="T53" i="7"/>
  <c r="U49" i="7"/>
  <c r="P46" i="7"/>
  <c r="P43" i="7"/>
  <c r="P40" i="7"/>
  <c r="V55" i="7"/>
  <c r="T57" i="7"/>
  <c r="U47" i="7"/>
  <c r="P49" i="7"/>
  <c r="P41" i="7"/>
  <c r="V57" i="7"/>
  <c r="T60" i="7"/>
  <c r="T59" i="7"/>
  <c r="U41" i="7"/>
  <c r="P47" i="7"/>
  <c r="Y42" i="7"/>
  <c r="W57" i="7"/>
  <c r="V58" i="7"/>
  <c r="T54" i="7"/>
  <c r="T56" i="7"/>
  <c r="U44" i="7"/>
  <c r="P44" i="7"/>
  <c r="P45" i="7"/>
  <c r="P42" i="7"/>
  <c r="W52" i="7"/>
  <c r="Y41" i="7"/>
  <c r="W56" i="7"/>
  <c r="V52" i="7"/>
  <c r="V56" i="7"/>
  <c r="V60" i="7"/>
  <c r="V26" i="7"/>
  <c r="V54" i="7"/>
  <c r="V53" i="7"/>
  <c r="L45" i="7"/>
  <c r="L48" i="7"/>
  <c r="L43" i="7"/>
  <c r="L41" i="7"/>
  <c r="L40" i="7"/>
  <c r="L47" i="7"/>
  <c r="L44" i="7"/>
  <c r="L49" i="7"/>
  <c r="L46" i="7"/>
  <c r="L42" i="7"/>
  <c r="L25" i="7"/>
  <c r="Q58" i="7"/>
  <c r="Q56" i="7"/>
  <c r="Q59" i="7"/>
  <c r="Q52" i="7"/>
  <c r="Q55" i="7"/>
  <c r="Q51" i="7"/>
  <c r="Q54" i="7"/>
  <c r="Q60" i="7"/>
  <c r="Q53" i="7"/>
  <c r="Q26" i="7"/>
  <c r="Q57" i="7"/>
  <c r="O53" i="7"/>
  <c r="O56" i="7"/>
  <c r="O55" i="7"/>
  <c r="O58" i="7"/>
  <c r="O59" i="7"/>
  <c r="O26" i="7"/>
  <c r="O57" i="7"/>
  <c r="O51" i="7"/>
  <c r="O60" i="7"/>
  <c r="O52" i="7"/>
  <c r="O54" i="7"/>
  <c r="N40" i="7"/>
  <c r="N44" i="7"/>
  <c r="N48" i="7"/>
  <c r="N47" i="7"/>
  <c r="N42" i="7"/>
  <c r="N46" i="7"/>
  <c r="N41" i="7"/>
  <c r="N45" i="7"/>
  <c r="N49" i="7"/>
  <c r="N43" i="7"/>
  <c r="N25" i="7"/>
</calcChain>
</file>

<file path=xl/sharedStrings.xml><?xml version="1.0" encoding="utf-8"?>
<sst xmlns="http://schemas.openxmlformats.org/spreadsheetml/2006/main" count="3300" uniqueCount="145">
  <si>
    <t>AreaLeaf</t>
  </si>
  <si>
    <t>Atr_und</t>
  </si>
  <si>
    <t>NA</t>
  </si>
  <si>
    <t>Aul_pal</t>
  </si>
  <si>
    <t>Con_con</t>
  </si>
  <si>
    <t>Dic_sco</t>
  </si>
  <si>
    <t>Dip_alb</t>
  </si>
  <si>
    <t>Fis_tax</t>
  </si>
  <si>
    <t>Hyl_spl</t>
  </si>
  <si>
    <t>Mar_pol</t>
  </si>
  <si>
    <t>Mni_hor</t>
  </si>
  <si>
    <t>Pel_epi</t>
  </si>
  <si>
    <t>Pla_por</t>
  </si>
  <si>
    <t>Plag_und</t>
  </si>
  <si>
    <t>Ple_sch</t>
  </si>
  <si>
    <t>Pol_com</t>
  </si>
  <si>
    <t>Rhi_pun</t>
  </si>
  <si>
    <t>Rhy_tri</t>
  </si>
  <si>
    <t>Tha_alo</t>
  </si>
  <si>
    <t>SLA2cmleaf</t>
  </si>
  <si>
    <t>SLAsubset_leaf</t>
  </si>
  <si>
    <t>AreaScanner</t>
  </si>
  <si>
    <t>AreaKeyence</t>
  </si>
  <si>
    <t>SLAscanner</t>
  </si>
  <si>
    <t>SLAleaf</t>
  </si>
  <si>
    <t>SLAleaf+stem</t>
  </si>
  <si>
    <t>species</t>
  </si>
  <si>
    <t>SLAshoot</t>
  </si>
  <si>
    <t>area of the shoot measured with the Brother skanner</t>
  </si>
  <si>
    <t>area of all leaves of the 1 cm of the shoot (measured with Keyence)</t>
  </si>
  <si>
    <t>area of the shoot measured with the Keyence microscope</t>
  </si>
  <si>
    <t>SLA of the shoot using the Keyence microscope</t>
  </si>
  <si>
    <t>SLA of all leaves of the first cm (Keyence)</t>
  </si>
  <si>
    <t>SLA including all leaves and the stem of the first cm</t>
  </si>
  <si>
    <t>SLA including only a subset of leaves of the first cm</t>
  </si>
  <si>
    <t>SLA of the leaves of the first 2 cm of the shoot</t>
  </si>
  <si>
    <t>SLA of the shoot measured with the Brother scanner</t>
  </si>
  <si>
    <t xml:space="preserve"> AreaLeaf</t>
  </si>
  <si>
    <t>AreaKey</t>
  </si>
  <si>
    <t>per species</t>
  </si>
  <si>
    <t>per growth habit</t>
  </si>
  <si>
    <t>StaSyl</t>
  </si>
  <si>
    <t>BraSyl</t>
  </si>
  <si>
    <t>GalOdo</t>
  </si>
  <si>
    <t>FagSyl</t>
  </si>
  <si>
    <t>AbiAlb</t>
  </si>
  <si>
    <t>SLAleaf petiole excluded</t>
  </si>
  <si>
    <t>growth habit</t>
  </si>
  <si>
    <t>excluded:</t>
  </si>
  <si>
    <t>all foliose bryophytes</t>
  </si>
  <si>
    <t>Conocephalum conicum</t>
  </si>
  <si>
    <t>Marchantia polymorpha</t>
  </si>
  <si>
    <t>Pellia epiphylla</t>
  </si>
  <si>
    <t>Polytrichum commune</t>
  </si>
  <si>
    <t>Dicranum scoparium</t>
  </si>
  <si>
    <t>Rhizomnium punctatum</t>
  </si>
  <si>
    <t>Atrichum undulatum</t>
  </si>
  <si>
    <t>Fissidens taxifolius</t>
  </si>
  <si>
    <t>Plagiomnium undulatum</t>
  </si>
  <si>
    <t>Mnium hornum</t>
  </si>
  <si>
    <t>Aulacomnium palustre</t>
  </si>
  <si>
    <t>AcrMos</t>
  </si>
  <si>
    <t>Thamnobryum alopecurum</t>
  </si>
  <si>
    <t>Rhytidiadelphus triquetrus</t>
  </si>
  <si>
    <t>Pleurozium schreberi</t>
  </si>
  <si>
    <t>Hylocomium splendens</t>
  </si>
  <si>
    <t>PleMos</t>
  </si>
  <si>
    <t>ThaLiv</t>
  </si>
  <si>
    <t>Plagiochila porelloides</t>
  </si>
  <si>
    <t>Diplophyllum albicans</t>
  </si>
  <si>
    <t>excluded</t>
  </si>
  <si>
    <t>SLALeaf</t>
  </si>
  <si>
    <t>SLAShoot</t>
  </si>
  <si>
    <t>SLAleaf/subset</t>
  </si>
  <si>
    <t>MIN</t>
  </si>
  <si>
    <t>first quartile</t>
  </si>
  <si>
    <t>median value</t>
  </si>
  <si>
    <t>thirdt quartile</t>
  </si>
  <si>
    <t>max value</t>
  </si>
  <si>
    <t>first quartile-MIN</t>
  </si>
  <si>
    <t>Fag_syl</t>
  </si>
  <si>
    <t>Pleu_sch</t>
  </si>
  <si>
    <t>Abi_alb</t>
  </si>
  <si>
    <t>Abies alba</t>
  </si>
  <si>
    <t>Fagus sylvatica</t>
  </si>
  <si>
    <t>Galium odoratum</t>
  </si>
  <si>
    <t>Atr und</t>
  </si>
  <si>
    <t>Aulpal</t>
  </si>
  <si>
    <t>Con con</t>
  </si>
  <si>
    <t>Dic sco</t>
  </si>
  <si>
    <t>Dip alb</t>
  </si>
  <si>
    <t>Fis tax</t>
  </si>
  <si>
    <t>Hyl spl</t>
  </si>
  <si>
    <t>Mar pol</t>
  </si>
  <si>
    <t>Mni hor</t>
  </si>
  <si>
    <t>Pel epi</t>
  </si>
  <si>
    <t>Pla por</t>
  </si>
  <si>
    <t>Pla und</t>
  </si>
  <si>
    <t>Ple sch</t>
  </si>
  <si>
    <t>Pol com</t>
  </si>
  <si>
    <t>Rhi pun</t>
  </si>
  <si>
    <t>Rhy tri</t>
  </si>
  <si>
    <t>Tha alo</t>
  </si>
  <si>
    <t>Sta syl</t>
  </si>
  <si>
    <t>Bra syl</t>
  </si>
  <si>
    <t>Gal odo</t>
  </si>
  <si>
    <t>Fag syl</t>
  </si>
  <si>
    <t>Abi alb</t>
  </si>
  <si>
    <t>MAX</t>
  </si>
  <si>
    <t>AVERAGE</t>
  </si>
  <si>
    <t>acro</t>
  </si>
  <si>
    <t>thal</t>
  </si>
  <si>
    <t>foli</t>
  </si>
  <si>
    <t>pleu</t>
  </si>
  <si>
    <t>vasc</t>
  </si>
  <si>
    <t>Gal_odo</t>
  </si>
  <si>
    <t>Minimum</t>
  </si>
  <si>
    <t>Q1</t>
  </si>
  <si>
    <t>Median</t>
  </si>
  <si>
    <t>Q3</t>
  </si>
  <si>
    <t>Maximum</t>
  </si>
  <si>
    <t>Mean</t>
  </si>
  <si>
    <t>Range (Max-Min)</t>
  </si>
  <si>
    <t>IQR (interquartile range; Q3-Q1)</t>
  </si>
  <si>
    <t>lower cutoff</t>
  </si>
  <si>
    <t>higher cutoff</t>
  </si>
  <si>
    <t>calculate outliers:</t>
  </si>
  <si>
    <t>IQR*1,5</t>
  </si>
  <si>
    <t>if outlier: greater IQR*1,5+Q3 or less Q1-IQR*1,5</t>
  </si>
  <si>
    <t>median-first quartile</t>
  </si>
  <si>
    <t>third quartile-median</t>
  </si>
  <si>
    <t>MAX-third quartile</t>
  </si>
  <si>
    <t>Min</t>
  </si>
  <si>
    <t>higher cut-offMAX</t>
  </si>
  <si>
    <t>MIN-lower cutoff</t>
  </si>
  <si>
    <t>lower outliers</t>
  </si>
  <si>
    <t>upper outliers</t>
  </si>
  <si>
    <t>outliers</t>
  </si>
  <si>
    <t>Brachypodium sylvaticum</t>
  </si>
  <si>
    <t>Stachys sylvatica</t>
  </si>
  <si>
    <t>thallose liverworts</t>
  </si>
  <si>
    <t>foliose liverworts</t>
  </si>
  <si>
    <t>acrocarpous mosses</t>
  </si>
  <si>
    <t>pleurocarpous mosses</t>
  </si>
  <si>
    <t>vascular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</si>
</sst>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77414532044254E-2"/>
          <c:y val="2.3821490700711882E-2"/>
          <c:w val="0.91777737388187608"/>
          <c:h val="0.7632856566756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'boxplot SLAleaf_subset'!$H$10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SLAleaf_subset'!$I$10:$AD$10</c:f>
              <c:numCache>
                <c:formatCode>General</c:formatCode>
                <c:ptCount val="22"/>
                <c:pt idx="0">
                  <c:v>31.35382259</c:v>
                </c:pt>
                <c:pt idx="1">
                  <c:v>19.852776039999998</c:v>
                </c:pt>
                <c:pt idx="2">
                  <c:v>77.512207660000001</c:v>
                </c:pt>
                <c:pt idx="3">
                  <c:v>84.192825110000001</c:v>
                </c:pt>
                <c:pt idx="4">
                  <c:v>97.462406015037601</c:v>
                </c:pt>
                <c:pt idx="5">
                  <c:v>31.47926635</c:v>
                </c:pt>
                <c:pt idx="6">
                  <c:v>55.88036726978126</c:v>
                </c:pt>
                <c:pt idx="7">
                  <c:v>66.168371359999995</c:v>
                </c:pt>
                <c:pt idx="8">
                  <c:v>66.939318999999998</c:v>
                </c:pt>
                <c:pt idx="9">
                  <c:v>67.86026201</c:v>
                </c:pt>
                <c:pt idx="10">
                  <c:v>45.972976469999999</c:v>
                </c:pt>
                <c:pt idx="11">
                  <c:v>79.78011472</c:v>
                </c:pt>
                <c:pt idx="12">
                  <c:v>103.60079740842264</c:v>
                </c:pt>
                <c:pt idx="13">
                  <c:v>91.726930859999996</c:v>
                </c:pt>
                <c:pt idx="14">
                  <c:v>158.41660261337432</c:v>
                </c:pt>
                <c:pt idx="15">
                  <c:v>118.7705163</c:v>
                </c:pt>
                <c:pt idx="16">
                  <c:v>217.66210000000001</c:v>
                </c:pt>
                <c:pt idx="17">
                  <c:v>8.8979591836734695</c:v>
                </c:pt>
                <c:pt idx="18">
                  <c:v>18.735192272644433</c:v>
                </c:pt>
                <c:pt idx="19">
                  <c:v>31.228070175438596</c:v>
                </c:pt>
                <c:pt idx="20">
                  <c:v>41.383275261324044</c:v>
                </c:pt>
                <c:pt idx="21">
                  <c:v>31.9409320010611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7-4F66-9DCD-ED9947C91545}"/>
            </c:ext>
          </c:extLst>
        </c:ser>
        <c:ser>
          <c:idx val="1"/>
          <c:order val="1"/>
          <c:tx>
            <c:strRef>
              <c:f>'boxplot SLAleaf_subset'!$H$11</c:f>
              <c:strCache>
                <c:ptCount val="1"/>
                <c:pt idx="0">
                  <c:v>first quartile-MIN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SLAleaf_subset'!$I$11:$AD$11</c:f>
              <c:numCache>
                <c:formatCode>General</c:formatCode>
                <c:ptCount val="22"/>
                <c:pt idx="0">
                  <c:v>3.0998233124999999</c:v>
                </c:pt>
                <c:pt idx="1">
                  <c:v>6.8330975824999989</c:v>
                </c:pt>
                <c:pt idx="2">
                  <c:v>14.708068132499989</c:v>
                </c:pt>
                <c:pt idx="3">
                  <c:v>8.2061105399999974</c:v>
                </c:pt>
                <c:pt idx="4">
                  <c:v>12.566299168571845</c:v>
                </c:pt>
                <c:pt idx="5">
                  <c:v>3.4384279124999999</c:v>
                </c:pt>
                <c:pt idx="6">
                  <c:v>7.1170378556270038</c:v>
                </c:pt>
                <c:pt idx="7">
                  <c:v>5.1924292974999986</c:v>
                </c:pt>
                <c:pt idx="8">
                  <c:v>8.2103814500000141</c:v>
                </c:pt>
                <c:pt idx="9">
                  <c:v>9.9441040399999991</c:v>
                </c:pt>
                <c:pt idx="10">
                  <c:v>31.394907054999997</c:v>
                </c:pt>
                <c:pt idx="11">
                  <c:v>10.858538615000001</c:v>
                </c:pt>
                <c:pt idx="12">
                  <c:v>11.203970346314264</c:v>
                </c:pt>
                <c:pt idx="13">
                  <c:v>16.798567590000005</c:v>
                </c:pt>
                <c:pt idx="14">
                  <c:v>13.549933470970899</c:v>
                </c:pt>
                <c:pt idx="15">
                  <c:v>32.226178599999997</c:v>
                </c:pt>
                <c:pt idx="16">
                  <c:v>40.990199999999959</c:v>
                </c:pt>
                <c:pt idx="17">
                  <c:v>0.33107079346957491</c:v>
                </c:pt>
                <c:pt idx="18">
                  <c:v>2.5206382881898399</c:v>
                </c:pt>
                <c:pt idx="19">
                  <c:v>1.7006091878211791</c:v>
                </c:pt>
                <c:pt idx="20">
                  <c:v>3.9604126934287933</c:v>
                </c:pt>
                <c:pt idx="21">
                  <c:v>3.2321905080427626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7-4F66-9DCD-ED9947C91545}"/>
            </c:ext>
          </c:extLst>
        </c:ser>
        <c:ser>
          <c:idx val="2"/>
          <c:order val="2"/>
          <c:tx>
            <c:strRef>
              <c:f>'boxplot SLAleaf_subset'!$H$12</c:f>
              <c:strCache>
                <c:ptCount val="1"/>
                <c:pt idx="0">
                  <c:v>median-first quartile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3-A7B7-4F66-9DCD-ED9947C9154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1-A7B7-4F66-9DCD-ED9947C9154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F-A7B7-4F66-9DCD-ED9947C9154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7B7-4F66-9DCD-ED9947C9154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7B7-4F66-9DCD-ED9947C9154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A7B7-4F66-9DCD-ED9947C9154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A7B7-4F66-9DCD-ED9947C9154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A7B7-4F66-9DCD-ED9947C91545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A7B7-4F66-9DCD-ED9947C91545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D-A7B7-4F66-9DCD-ED9947C91545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B-A7B7-4F66-9DCD-ED9947C91545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7-A7B7-4F66-9DCD-ED9947C91545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4-A7B7-4F66-9DCD-ED9947C91545}"/>
              </c:ext>
            </c:extLst>
          </c:dPt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SLAleaf_subset'!$I$12:$AD$12</c:f>
              <c:numCache>
                <c:formatCode>General</c:formatCode>
                <c:ptCount val="22"/>
                <c:pt idx="0">
                  <c:v>1.4626314274999999</c:v>
                </c:pt>
                <c:pt idx="1">
                  <c:v>7.2651532324999977</c:v>
                </c:pt>
                <c:pt idx="2">
                  <c:v>10.25603775750001</c:v>
                </c:pt>
                <c:pt idx="3">
                  <c:v>4.9392753500000026</c:v>
                </c:pt>
                <c:pt idx="4">
                  <c:v>9.0981751156108146</c:v>
                </c:pt>
                <c:pt idx="5">
                  <c:v>6.9076952825000006</c:v>
                </c:pt>
                <c:pt idx="6">
                  <c:v>1.320248400712174</c:v>
                </c:pt>
                <c:pt idx="7">
                  <c:v>4.2286463275000017</c:v>
                </c:pt>
                <c:pt idx="8">
                  <c:v>4.6426596099999813</c:v>
                </c:pt>
                <c:pt idx="9">
                  <c:v>5.3148178499999972</c:v>
                </c:pt>
                <c:pt idx="10">
                  <c:v>4.3043488750000023</c:v>
                </c:pt>
                <c:pt idx="11">
                  <c:v>6.9836374500000034</c:v>
                </c:pt>
                <c:pt idx="12">
                  <c:v>1.4345051082818259</c:v>
                </c:pt>
                <c:pt idx="13">
                  <c:v>6.5688411499999972</c:v>
                </c:pt>
                <c:pt idx="14">
                  <c:v>5.3729231672142816</c:v>
                </c:pt>
                <c:pt idx="15">
                  <c:v>64.364382199999994</c:v>
                </c:pt>
                <c:pt idx="16">
                  <c:v>40.990200000000016</c:v>
                </c:pt>
                <c:pt idx="17">
                  <c:v>0.32430672659810789</c:v>
                </c:pt>
                <c:pt idx="18">
                  <c:v>0.69028866285336576</c:v>
                </c:pt>
                <c:pt idx="19">
                  <c:v>1.4389631278102684</c:v>
                </c:pt>
                <c:pt idx="20">
                  <c:v>3.436410271864915</c:v>
                </c:pt>
                <c:pt idx="21">
                  <c:v>12.9207876910435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7-4F66-9DCD-ED9947C91545}"/>
            </c:ext>
          </c:extLst>
        </c:ser>
        <c:ser>
          <c:idx val="3"/>
          <c:order val="3"/>
          <c:tx>
            <c:strRef>
              <c:f>'boxplot SLAleaf_subset'!$H$13</c:f>
              <c:strCache>
                <c:ptCount val="1"/>
                <c:pt idx="0">
                  <c:v>third quartile-median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2-A7B7-4F66-9DCD-ED9947C9154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A7B7-4F66-9DCD-ED9947C9154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A7B7-4F66-9DCD-ED9947C9154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A7B7-4F66-9DCD-ED9947C9154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A7B7-4F66-9DCD-ED9947C9154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7B7-4F66-9DCD-ED9947C9154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A7B7-4F66-9DCD-ED9947C9154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7B7-4F66-9DCD-ED9947C9154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7B7-4F66-9DCD-ED9947C91545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A7B7-4F66-9DCD-ED9947C91545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A7B7-4F66-9DCD-ED9947C91545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A7B7-4F66-9DCD-ED9947C9154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A7B7-4F66-9DCD-ED9947C9154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A7B7-4F66-9DCD-ED9947C9154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9-A7B7-4F66-9DCD-ED9947C9154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B-A7B7-4F66-9DCD-ED9947C91545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D-A7B7-4F66-9DCD-ED9947C91545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C-A7B7-4F66-9DCD-ED9947C91545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9-A7B7-4F66-9DCD-ED9947C91545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8-A7B7-4F66-9DCD-ED9947C91545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6-A7B7-4F66-9DCD-ED9947C91545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5-A7B7-4F66-9DCD-ED9947C91545}"/>
              </c:ext>
            </c:extLst>
          </c:dPt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SLAleaf_subset'!$I$13:$AD$13</c:f>
              <c:numCache>
                <c:formatCode>General</c:formatCode>
                <c:ptCount val="22"/>
                <c:pt idx="0">
                  <c:v>1.6996140675000007</c:v>
                </c:pt>
                <c:pt idx="1">
                  <c:v>4.1890663650000022</c:v>
                </c:pt>
                <c:pt idx="2">
                  <c:v>7.4850397750000042</c:v>
                </c:pt>
                <c:pt idx="3">
                  <c:v>4.0513027749999964</c:v>
                </c:pt>
                <c:pt idx="4">
                  <c:v>20.948399929432696</c:v>
                </c:pt>
                <c:pt idx="5">
                  <c:v>5.1126323125000042</c:v>
                </c:pt>
                <c:pt idx="6">
                  <c:v>7.2573469793387346</c:v>
                </c:pt>
                <c:pt idx="7">
                  <c:v>2.4821593525000054</c:v>
                </c:pt>
                <c:pt idx="8">
                  <c:v>1.9518559750000151</c:v>
                </c:pt>
                <c:pt idx="9">
                  <c:v>2.5434260749999993</c:v>
                </c:pt>
                <c:pt idx="10">
                  <c:v>10.603484725000001</c:v>
                </c:pt>
                <c:pt idx="11">
                  <c:v>8.3723960149999925</c:v>
                </c:pt>
                <c:pt idx="12">
                  <c:v>5.2390734183833416</c:v>
                </c:pt>
                <c:pt idx="13">
                  <c:v>8.6065981249999908</c:v>
                </c:pt>
                <c:pt idx="14">
                  <c:v>10.797287401680535</c:v>
                </c:pt>
                <c:pt idx="15">
                  <c:v>2.7978132000000073</c:v>
                </c:pt>
                <c:pt idx="16">
                  <c:v>50.06495000000001</c:v>
                </c:pt>
                <c:pt idx="17">
                  <c:v>0.30507031515164229</c:v>
                </c:pt>
                <c:pt idx="18">
                  <c:v>1.8626163673320519</c:v>
                </c:pt>
                <c:pt idx="19">
                  <c:v>0.9549850006750944</c:v>
                </c:pt>
                <c:pt idx="20">
                  <c:v>5.2750096387394194</c:v>
                </c:pt>
                <c:pt idx="21">
                  <c:v>10.953731485548417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7-4F66-9DCD-ED9947C91545}"/>
            </c:ext>
          </c:extLst>
        </c:ser>
        <c:ser>
          <c:idx val="4"/>
          <c:order val="4"/>
          <c:tx>
            <c:strRef>
              <c:f>'boxplot SLAleaf_subset'!$H$14</c:f>
              <c:strCache>
                <c:ptCount val="1"/>
                <c:pt idx="0">
                  <c:v>MAX-third quartile</c:v>
                </c:pt>
              </c:strCache>
            </c:strRef>
          </c:tx>
          <c:spPr>
            <a:noFill/>
          </c:spPr>
          <c:invertIfNegative val="0"/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A-A7B7-4F66-9DCD-ED9947C91545}"/>
              </c:ext>
            </c:extLst>
          </c:dPt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SLAleaf_subset'!$I$14:$AD$14</c:f>
              <c:numCache>
                <c:formatCode>General</c:formatCode>
                <c:ptCount val="22"/>
                <c:pt idx="0">
                  <c:v>5.7963683125000003</c:v>
                </c:pt>
                <c:pt idx="1">
                  <c:v>17.298459020000003</c:v>
                </c:pt>
                <c:pt idx="2">
                  <c:v>20.288738574999996</c:v>
                </c:pt>
                <c:pt idx="3">
                  <c:v>9.2256987250000009</c:v>
                </c:pt>
                <c:pt idx="4">
                  <c:v>27.999375959952147</c:v>
                </c:pt>
                <c:pt idx="5">
                  <c:v>7.2542940024999965</c:v>
                </c:pt>
                <c:pt idx="6">
                  <c:v>17.229167749719366</c:v>
                </c:pt>
                <c:pt idx="7">
                  <c:v>13.918412372500001</c:v>
                </c:pt>
                <c:pt idx="8">
                  <c:v>5.8428140049999939</c:v>
                </c:pt>
                <c:pt idx="9">
                  <c:v>24.655648025000005</c:v>
                </c:pt>
                <c:pt idx="10">
                  <c:v>43.489744174999998</c:v>
                </c:pt>
                <c:pt idx="11">
                  <c:v>14.588909400000006</c:v>
                </c:pt>
                <c:pt idx="12">
                  <c:v>16.288320385264612</c:v>
                </c:pt>
                <c:pt idx="13">
                  <c:v>16.582010875000009</c:v>
                </c:pt>
                <c:pt idx="14">
                  <c:v>7.410472397485762</c:v>
                </c:pt>
                <c:pt idx="15">
                  <c:v>5.6625271000000055</c:v>
                </c:pt>
                <c:pt idx="16">
                  <c:v>50.06495000000001</c:v>
                </c:pt>
                <c:pt idx="17">
                  <c:v>1.2763447541568507</c:v>
                </c:pt>
                <c:pt idx="18">
                  <c:v>3.6518232381002491</c:v>
                </c:pt>
                <c:pt idx="19">
                  <c:v>6.9665291347608829</c:v>
                </c:pt>
                <c:pt idx="20">
                  <c:v>1.2225004323853526</c:v>
                </c:pt>
                <c:pt idx="21">
                  <c:v>14.284256721536252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7-4F66-9DCD-ED9947C9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242240"/>
        <c:axId val="239252608"/>
      </c:barChart>
      <c:scatterChart>
        <c:scatterStyle val="lineMarker"/>
        <c:varyColors val="0"/>
        <c:ser>
          <c:idx val="5"/>
          <c:order val="5"/>
          <c:tx>
            <c:v>outlier1</c:v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SLAleaf_subset'!$I$62:$AD$62</c:f>
              <c:numCache>
                <c:formatCode>General</c:formatCode>
                <c:ptCount val="22"/>
                <c:pt idx="0">
                  <c:v>43.412259710000001</c:v>
                </c:pt>
                <c:pt idx="1">
                  <c:v>55.43855224</c:v>
                </c:pt>
                <c:pt idx="6">
                  <c:v>88.804168255178539</c:v>
                </c:pt>
                <c:pt idx="7">
                  <c:v>91.990018710000001</c:v>
                </c:pt>
                <c:pt idx="9">
                  <c:v>102.1147201</c:v>
                </c:pt>
                <c:pt idx="10">
                  <c:v>45.972976469999999</c:v>
                </c:pt>
                <c:pt idx="12">
                  <c:v>103.60079740842264</c:v>
                </c:pt>
                <c:pt idx="17">
                  <c:v>11.134751773049645</c:v>
                </c:pt>
                <c:pt idx="19">
                  <c:v>39.056603773584904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B7-4F66-9DCD-ED9947C91545}"/>
            </c:ext>
          </c:extLst>
        </c:ser>
        <c:ser>
          <c:idx val="6"/>
          <c:order val="6"/>
          <c:tx>
            <c:v>outlier2</c:v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SLAleaf_subset'!$I$63:$AD$63</c:f>
              <c:numCache>
                <c:formatCode>General</c:formatCode>
                <c:ptCount val="22"/>
                <c:pt idx="9">
                  <c:v>110.318258</c:v>
                </c:pt>
                <c:pt idx="10">
                  <c:v>135.7654613</c:v>
                </c:pt>
                <c:pt idx="12">
                  <c:v>137.76666666666668</c:v>
                </c:pt>
                <c:pt idx="19">
                  <c:v>42.289156626506021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B7-4F66-9DCD-ED9947C9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42240"/>
        <c:axId val="239252608"/>
      </c:scatterChart>
      <c:catAx>
        <c:axId val="23924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de-DE"/>
          </a:p>
        </c:txPr>
        <c:crossAx val="239252608"/>
        <c:crosses val="autoZero"/>
        <c:auto val="1"/>
        <c:lblAlgn val="ctr"/>
        <c:lblOffset val="100"/>
        <c:noMultiLvlLbl val="0"/>
      </c:catAx>
      <c:valAx>
        <c:axId val="23925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SLA</a:t>
                </a:r>
                <a:r>
                  <a:rPr lang="de-DE" baseline="-25000"/>
                  <a:t>subset_leaf</a:t>
                </a:r>
                <a:r>
                  <a:rPr lang="de-DE"/>
                  <a:t> (mm</a:t>
                </a:r>
                <a:r>
                  <a:rPr lang="de-DE" baseline="30000"/>
                  <a:t>2</a:t>
                </a:r>
                <a:r>
                  <a:rPr lang="de-DE"/>
                  <a:t>/mg)</a:t>
                </a:r>
              </a:p>
            </c:rich>
          </c:tx>
          <c:layout>
            <c:manualLayout>
              <c:xMode val="edge"/>
              <c:yMode val="edge"/>
              <c:x val="1.8674138151764181E-2"/>
              <c:y val="0.300550133474480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/>
            </a:pPr>
            <a:endParaRPr lang="de-DE"/>
          </a:p>
        </c:txPr>
        <c:crossAx val="23924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66134779510173"/>
          <c:y val="4.4511597944893379E-2"/>
          <c:w val="0.12972928675379172"/>
          <c:h val="0.271590031540219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77414532044254E-2"/>
          <c:y val="2.3821490700711882E-2"/>
          <c:w val="0.91777737388187608"/>
          <c:h val="0.7632856566756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'boxplot SLAleaf_subset'!$H$10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SLAleaf_subset'!$I$10:$AD$10</c:f>
              <c:numCache>
                <c:formatCode>General</c:formatCode>
                <c:ptCount val="22"/>
                <c:pt idx="0">
                  <c:v>31.35382259</c:v>
                </c:pt>
                <c:pt idx="1">
                  <c:v>19.852776039999998</c:v>
                </c:pt>
                <c:pt idx="2">
                  <c:v>77.512207660000001</c:v>
                </c:pt>
                <c:pt idx="3">
                  <c:v>84.192825110000001</c:v>
                </c:pt>
                <c:pt idx="4">
                  <c:v>97.462406015037601</c:v>
                </c:pt>
                <c:pt idx="5">
                  <c:v>31.47926635</c:v>
                </c:pt>
                <c:pt idx="6">
                  <c:v>55.88036726978126</c:v>
                </c:pt>
                <c:pt idx="7">
                  <c:v>66.168371359999995</c:v>
                </c:pt>
                <c:pt idx="8">
                  <c:v>66.939318999999998</c:v>
                </c:pt>
                <c:pt idx="9">
                  <c:v>67.86026201</c:v>
                </c:pt>
                <c:pt idx="10">
                  <c:v>45.972976469999999</c:v>
                </c:pt>
                <c:pt idx="11">
                  <c:v>79.78011472</c:v>
                </c:pt>
                <c:pt idx="12">
                  <c:v>103.60079740842264</c:v>
                </c:pt>
                <c:pt idx="13">
                  <c:v>91.726930859999996</c:v>
                </c:pt>
                <c:pt idx="14">
                  <c:v>158.41660261337432</c:v>
                </c:pt>
                <c:pt idx="15">
                  <c:v>118.7705163</c:v>
                </c:pt>
                <c:pt idx="16">
                  <c:v>217.66210000000001</c:v>
                </c:pt>
                <c:pt idx="17">
                  <c:v>8.8979591836734695</c:v>
                </c:pt>
                <c:pt idx="18">
                  <c:v>18.735192272644433</c:v>
                </c:pt>
                <c:pt idx="19">
                  <c:v>31.228070175438596</c:v>
                </c:pt>
                <c:pt idx="20">
                  <c:v>41.383275261324044</c:v>
                </c:pt>
                <c:pt idx="21">
                  <c:v>31.9409320010611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A-4046-BA26-9ED2DAE5CDF4}"/>
            </c:ext>
          </c:extLst>
        </c:ser>
        <c:ser>
          <c:idx val="1"/>
          <c:order val="1"/>
          <c:tx>
            <c:strRef>
              <c:f>'boxplot SLAleaf_subset'!$H$11</c:f>
              <c:strCache>
                <c:ptCount val="1"/>
                <c:pt idx="0">
                  <c:v>first quartile-MIN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SLAleaf_subset'!$I$11:$AD$11</c:f>
              <c:numCache>
                <c:formatCode>General</c:formatCode>
                <c:ptCount val="22"/>
                <c:pt idx="0">
                  <c:v>3.0998233124999999</c:v>
                </c:pt>
                <c:pt idx="1">
                  <c:v>6.8330975824999989</c:v>
                </c:pt>
                <c:pt idx="2">
                  <c:v>14.708068132499989</c:v>
                </c:pt>
                <c:pt idx="3">
                  <c:v>8.2061105399999974</c:v>
                </c:pt>
                <c:pt idx="4">
                  <c:v>12.566299168571845</c:v>
                </c:pt>
                <c:pt idx="5">
                  <c:v>3.4384279124999999</c:v>
                </c:pt>
                <c:pt idx="6">
                  <c:v>7.1170378556270038</c:v>
                </c:pt>
                <c:pt idx="7">
                  <c:v>5.1924292974999986</c:v>
                </c:pt>
                <c:pt idx="8">
                  <c:v>8.2103814500000141</c:v>
                </c:pt>
                <c:pt idx="9">
                  <c:v>9.9441040399999991</c:v>
                </c:pt>
                <c:pt idx="10">
                  <c:v>31.394907054999997</c:v>
                </c:pt>
                <c:pt idx="11">
                  <c:v>10.858538615000001</c:v>
                </c:pt>
                <c:pt idx="12">
                  <c:v>11.203970346314264</c:v>
                </c:pt>
                <c:pt idx="13">
                  <c:v>16.798567590000005</c:v>
                </c:pt>
                <c:pt idx="14">
                  <c:v>13.549933470970899</c:v>
                </c:pt>
                <c:pt idx="15">
                  <c:v>32.226178599999997</c:v>
                </c:pt>
                <c:pt idx="16">
                  <c:v>40.990199999999959</c:v>
                </c:pt>
                <c:pt idx="17">
                  <c:v>0.33107079346957491</c:v>
                </c:pt>
                <c:pt idx="18">
                  <c:v>2.5206382881898399</c:v>
                </c:pt>
                <c:pt idx="19">
                  <c:v>1.7006091878211791</c:v>
                </c:pt>
                <c:pt idx="20">
                  <c:v>3.9604126934287933</c:v>
                </c:pt>
                <c:pt idx="21">
                  <c:v>3.2321905080427626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A-4046-BA26-9ED2DAE5CDF4}"/>
            </c:ext>
          </c:extLst>
        </c:ser>
        <c:ser>
          <c:idx val="2"/>
          <c:order val="2"/>
          <c:tx>
            <c:strRef>
              <c:f>'boxplot SLAleaf_subset'!$H$12</c:f>
              <c:strCache>
                <c:ptCount val="1"/>
                <c:pt idx="0">
                  <c:v>median-first quartile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DAA-4046-BA26-9ED2DAE5CDF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DAA-4046-BA26-9ED2DAE5CDF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DAA-4046-BA26-9ED2DAE5CDF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DAA-4046-BA26-9ED2DAE5CDF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DAA-4046-BA26-9ED2DAE5CDF4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DAA-4046-BA26-9ED2DAE5CDF4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DAA-4046-BA26-9ED2DAE5CDF4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DAA-4046-BA26-9ED2DAE5CDF4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6DAA-4046-BA26-9ED2DAE5CDF4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6DAA-4046-BA26-9ED2DAE5CDF4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6DAA-4046-BA26-9ED2DAE5CDF4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9-6DAA-4046-BA26-9ED2DAE5CDF4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B-6DAA-4046-BA26-9ED2DAE5CDF4}"/>
              </c:ext>
            </c:extLst>
          </c:dPt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SLAleaf_subset'!$I$12:$AD$12</c:f>
              <c:numCache>
                <c:formatCode>General</c:formatCode>
                <c:ptCount val="22"/>
                <c:pt idx="0">
                  <c:v>1.4626314274999999</c:v>
                </c:pt>
                <c:pt idx="1">
                  <c:v>7.2651532324999977</c:v>
                </c:pt>
                <c:pt idx="2">
                  <c:v>10.25603775750001</c:v>
                </c:pt>
                <c:pt idx="3">
                  <c:v>4.9392753500000026</c:v>
                </c:pt>
                <c:pt idx="4">
                  <c:v>9.0981751156108146</c:v>
                </c:pt>
                <c:pt idx="5">
                  <c:v>6.9076952825000006</c:v>
                </c:pt>
                <c:pt idx="6">
                  <c:v>1.320248400712174</c:v>
                </c:pt>
                <c:pt idx="7">
                  <c:v>4.2286463275000017</c:v>
                </c:pt>
                <c:pt idx="8">
                  <c:v>4.6426596099999813</c:v>
                </c:pt>
                <c:pt idx="9">
                  <c:v>5.3148178499999972</c:v>
                </c:pt>
                <c:pt idx="10">
                  <c:v>4.3043488750000023</c:v>
                </c:pt>
                <c:pt idx="11">
                  <c:v>6.9836374500000034</c:v>
                </c:pt>
                <c:pt idx="12">
                  <c:v>1.4345051082818259</c:v>
                </c:pt>
                <c:pt idx="13">
                  <c:v>6.5688411499999972</c:v>
                </c:pt>
                <c:pt idx="14">
                  <c:v>5.3729231672142816</c:v>
                </c:pt>
                <c:pt idx="15">
                  <c:v>64.364382199999994</c:v>
                </c:pt>
                <c:pt idx="16">
                  <c:v>40.990200000000016</c:v>
                </c:pt>
                <c:pt idx="17">
                  <c:v>0.32430672659810789</c:v>
                </c:pt>
                <c:pt idx="18">
                  <c:v>0.69028866285336576</c:v>
                </c:pt>
                <c:pt idx="19">
                  <c:v>1.4389631278102684</c:v>
                </c:pt>
                <c:pt idx="20">
                  <c:v>3.436410271864915</c:v>
                </c:pt>
                <c:pt idx="21">
                  <c:v>12.9207876910435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DAA-4046-BA26-9ED2DAE5CDF4}"/>
            </c:ext>
          </c:extLst>
        </c:ser>
        <c:ser>
          <c:idx val="3"/>
          <c:order val="3"/>
          <c:tx>
            <c:strRef>
              <c:f>'boxplot SLAleaf_subset'!$H$13</c:f>
              <c:strCache>
                <c:ptCount val="1"/>
                <c:pt idx="0">
                  <c:v>third quartile-median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6DAA-4046-BA26-9ED2DAE5CDF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6DAA-4046-BA26-9ED2DAE5CDF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2-6DAA-4046-BA26-9ED2DAE5CDF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4-6DAA-4046-BA26-9ED2DAE5CDF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6-6DAA-4046-BA26-9ED2DAE5CDF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8-6DAA-4046-BA26-9ED2DAE5CDF4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A-6DAA-4046-BA26-9ED2DAE5CDF4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C-6DAA-4046-BA26-9ED2DAE5CDF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E-6DAA-4046-BA26-9ED2DAE5CDF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0-6DAA-4046-BA26-9ED2DAE5CDF4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2-6DAA-4046-BA26-9ED2DAE5CDF4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4-6DAA-4046-BA26-9ED2DAE5CDF4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6-6DAA-4046-BA26-9ED2DAE5CDF4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8-6DAA-4046-BA26-9ED2DAE5CDF4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A-6DAA-4046-BA26-9ED2DAE5CDF4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C-6DAA-4046-BA26-9ED2DAE5CDF4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E-6DAA-4046-BA26-9ED2DAE5CDF4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0-6DAA-4046-BA26-9ED2DAE5CDF4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2-6DAA-4046-BA26-9ED2DAE5CDF4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4-6DAA-4046-BA26-9ED2DAE5CDF4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6-6DAA-4046-BA26-9ED2DAE5CDF4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8-6DAA-4046-BA26-9ED2DAE5CDF4}"/>
              </c:ext>
            </c:extLst>
          </c:dPt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SLAleaf_subset'!$I$13:$AD$13</c:f>
              <c:numCache>
                <c:formatCode>General</c:formatCode>
                <c:ptCount val="22"/>
                <c:pt idx="0">
                  <c:v>1.6996140675000007</c:v>
                </c:pt>
                <c:pt idx="1">
                  <c:v>4.1890663650000022</c:v>
                </c:pt>
                <c:pt idx="2">
                  <c:v>7.4850397750000042</c:v>
                </c:pt>
                <c:pt idx="3">
                  <c:v>4.0513027749999964</c:v>
                </c:pt>
                <c:pt idx="4">
                  <c:v>20.948399929432696</c:v>
                </c:pt>
                <c:pt idx="5">
                  <c:v>5.1126323125000042</c:v>
                </c:pt>
                <c:pt idx="6">
                  <c:v>7.2573469793387346</c:v>
                </c:pt>
                <c:pt idx="7">
                  <c:v>2.4821593525000054</c:v>
                </c:pt>
                <c:pt idx="8">
                  <c:v>1.9518559750000151</c:v>
                </c:pt>
                <c:pt idx="9">
                  <c:v>2.5434260749999993</c:v>
                </c:pt>
                <c:pt idx="10">
                  <c:v>10.603484725000001</c:v>
                </c:pt>
                <c:pt idx="11">
                  <c:v>8.3723960149999925</c:v>
                </c:pt>
                <c:pt idx="12">
                  <c:v>5.2390734183833416</c:v>
                </c:pt>
                <c:pt idx="13">
                  <c:v>8.6065981249999908</c:v>
                </c:pt>
                <c:pt idx="14">
                  <c:v>10.797287401680535</c:v>
                </c:pt>
                <c:pt idx="15">
                  <c:v>2.7978132000000073</c:v>
                </c:pt>
                <c:pt idx="16">
                  <c:v>50.06495000000001</c:v>
                </c:pt>
                <c:pt idx="17">
                  <c:v>0.30507031515164229</c:v>
                </c:pt>
                <c:pt idx="18">
                  <c:v>1.8626163673320519</c:v>
                </c:pt>
                <c:pt idx="19">
                  <c:v>0.9549850006750944</c:v>
                </c:pt>
                <c:pt idx="20">
                  <c:v>5.2750096387394194</c:v>
                </c:pt>
                <c:pt idx="21">
                  <c:v>10.953731485548417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DAA-4046-BA26-9ED2DAE5CDF4}"/>
            </c:ext>
          </c:extLst>
        </c:ser>
        <c:ser>
          <c:idx val="4"/>
          <c:order val="4"/>
          <c:tx>
            <c:strRef>
              <c:f>'boxplot SLAleaf_subset'!$H$14</c:f>
              <c:strCache>
                <c:ptCount val="1"/>
                <c:pt idx="0">
                  <c:v>MAX-third quartile</c:v>
                </c:pt>
              </c:strCache>
            </c:strRef>
          </c:tx>
          <c:spPr>
            <a:noFill/>
          </c:spPr>
          <c:invertIfNegative val="0"/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B-6DAA-4046-BA26-9ED2DAE5CDF4}"/>
              </c:ext>
            </c:extLst>
          </c:dPt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Plagiomnium undulatum</c:v>
                </c:pt>
                <c:pt idx="11">
                  <c:v>Mnium hornum</c:v>
                </c:pt>
                <c:pt idx="12">
                  <c:v>Aulacomnium palustre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SLAleaf_subset'!$I$14:$AD$14</c:f>
              <c:numCache>
                <c:formatCode>General</c:formatCode>
                <c:ptCount val="22"/>
                <c:pt idx="0">
                  <c:v>5.7963683125000003</c:v>
                </c:pt>
                <c:pt idx="1">
                  <c:v>17.298459020000003</c:v>
                </c:pt>
                <c:pt idx="2">
                  <c:v>20.288738574999996</c:v>
                </c:pt>
                <c:pt idx="3">
                  <c:v>9.2256987250000009</c:v>
                </c:pt>
                <c:pt idx="4">
                  <c:v>27.999375959952147</c:v>
                </c:pt>
                <c:pt idx="5">
                  <c:v>7.2542940024999965</c:v>
                </c:pt>
                <c:pt idx="6">
                  <c:v>17.229167749719366</c:v>
                </c:pt>
                <c:pt idx="7">
                  <c:v>13.918412372500001</c:v>
                </c:pt>
                <c:pt idx="8">
                  <c:v>5.8428140049999939</c:v>
                </c:pt>
                <c:pt idx="9">
                  <c:v>24.655648025000005</c:v>
                </c:pt>
                <c:pt idx="10">
                  <c:v>43.489744174999998</c:v>
                </c:pt>
                <c:pt idx="11">
                  <c:v>14.588909400000006</c:v>
                </c:pt>
                <c:pt idx="12">
                  <c:v>16.288320385264612</c:v>
                </c:pt>
                <c:pt idx="13">
                  <c:v>16.582010875000009</c:v>
                </c:pt>
                <c:pt idx="14">
                  <c:v>7.410472397485762</c:v>
                </c:pt>
                <c:pt idx="15">
                  <c:v>5.6625271000000055</c:v>
                </c:pt>
                <c:pt idx="16">
                  <c:v>50.06495000000001</c:v>
                </c:pt>
                <c:pt idx="17">
                  <c:v>1.2763447541568507</c:v>
                </c:pt>
                <c:pt idx="18">
                  <c:v>3.6518232381002491</c:v>
                </c:pt>
                <c:pt idx="19">
                  <c:v>6.9665291347608829</c:v>
                </c:pt>
                <c:pt idx="20">
                  <c:v>1.2225004323853526</c:v>
                </c:pt>
                <c:pt idx="21">
                  <c:v>14.284256721536252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DAA-4046-BA26-9ED2DAE5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63744"/>
        <c:axId val="239670016"/>
      </c:barChart>
      <c:scatterChart>
        <c:scatterStyle val="lineMarker"/>
        <c:varyColors val="0"/>
        <c:ser>
          <c:idx val="5"/>
          <c:order val="5"/>
          <c:tx>
            <c:v>outlier1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SLAleaf_subset'!$I$62:$AD$62</c:f>
              <c:numCache>
                <c:formatCode>General</c:formatCode>
                <c:ptCount val="22"/>
                <c:pt idx="0">
                  <c:v>43.412259710000001</c:v>
                </c:pt>
                <c:pt idx="1">
                  <c:v>55.43855224</c:v>
                </c:pt>
                <c:pt idx="6">
                  <c:v>88.804168255178539</c:v>
                </c:pt>
                <c:pt idx="7">
                  <c:v>91.990018710000001</c:v>
                </c:pt>
                <c:pt idx="9">
                  <c:v>102.1147201</c:v>
                </c:pt>
                <c:pt idx="10">
                  <c:v>45.972976469999999</c:v>
                </c:pt>
                <c:pt idx="12">
                  <c:v>103.60079740842264</c:v>
                </c:pt>
                <c:pt idx="17">
                  <c:v>11.134751773049645</c:v>
                </c:pt>
                <c:pt idx="19">
                  <c:v>39.056603773584904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DAA-4046-BA26-9ED2DAE5CDF4}"/>
            </c:ext>
          </c:extLst>
        </c:ser>
        <c:ser>
          <c:idx val="6"/>
          <c:order val="6"/>
          <c:tx>
            <c:v>outlier2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SLAleaf_subset'!$I$63:$AD$63</c:f>
              <c:numCache>
                <c:formatCode>General</c:formatCode>
                <c:ptCount val="22"/>
                <c:pt idx="9">
                  <c:v>110.318258</c:v>
                </c:pt>
                <c:pt idx="10">
                  <c:v>135.7654613</c:v>
                </c:pt>
                <c:pt idx="12">
                  <c:v>137.76666666666668</c:v>
                </c:pt>
                <c:pt idx="19">
                  <c:v>42.289156626506021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DAA-4046-BA26-9ED2DAE5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63744"/>
        <c:axId val="239670016"/>
      </c:scatterChart>
      <c:catAx>
        <c:axId val="23966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de-DE"/>
          </a:p>
        </c:txPr>
        <c:crossAx val="239670016"/>
        <c:crosses val="autoZero"/>
        <c:auto val="1"/>
        <c:lblAlgn val="ctr"/>
        <c:lblOffset val="100"/>
        <c:noMultiLvlLbl val="0"/>
      </c:catAx>
      <c:valAx>
        <c:axId val="23967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SLA</a:t>
                </a:r>
                <a:r>
                  <a:rPr lang="de-DE" baseline="-25000"/>
                  <a:t>subset_leaf</a:t>
                </a:r>
                <a:r>
                  <a:rPr lang="de-DE"/>
                  <a:t> (mm</a:t>
                </a:r>
                <a:r>
                  <a:rPr lang="de-DE" baseline="30000"/>
                  <a:t>2</a:t>
                </a:r>
                <a:r>
                  <a:rPr lang="de-DE"/>
                  <a:t>/mg)</a:t>
                </a:r>
              </a:p>
            </c:rich>
          </c:tx>
          <c:layout>
            <c:manualLayout>
              <c:xMode val="edge"/>
              <c:yMode val="edge"/>
              <c:x val="1.8674138151764181E-2"/>
              <c:y val="0.300550133474480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/>
            </a:pPr>
            <a:endParaRPr lang="de-DE"/>
          </a:p>
        </c:txPr>
        <c:crossAx val="2396637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8115511860587"/>
          <c:y val="2.3821576522609338E-2"/>
          <c:w val="0.8512185527988646"/>
          <c:h val="0.7632856566756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'boxplot SLAleaf_subset (3)'!$I$11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(3)'!$J$11:$N$11</c:f>
              <c:numCache>
                <c:formatCode>General</c:formatCode>
                <c:ptCount val="5"/>
                <c:pt idx="0">
                  <c:v>19.852776039999998</c:v>
                </c:pt>
                <c:pt idx="1">
                  <c:v>84.192825110000001</c:v>
                </c:pt>
                <c:pt idx="2">
                  <c:v>31.47926635</c:v>
                </c:pt>
                <c:pt idx="3">
                  <c:v>91.726930859999996</c:v>
                </c:pt>
                <c:pt idx="4">
                  <c:v>8.8979591836734695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A-495C-81A5-DFF37C8E03C5}"/>
            </c:ext>
          </c:extLst>
        </c:ser>
        <c:ser>
          <c:idx val="1"/>
          <c:order val="1"/>
          <c:tx>
            <c:strRef>
              <c:f>'boxplot SLAleaf_subset (3)'!$I$12</c:f>
              <c:strCache>
                <c:ptCount val="1"/>
                <c:pt idx="0">
                  <c:v>first quartile-MIN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(3)'!$J$12:$N$12</c:f>
              <c:numCache>
                <c:formatCode>General</c:formatCode>
                <c:ptCount val="5"/>
                <c:pt idx="0">
                  <c:v>14.339545892500002</c:v>
                </c:pt>
                <c:pt idx="1">
                  <c:v>13.192936626278197</c:v>
                </c:pt>
                <c:pt idx="2">
                  <c:v>36.150759907499989</c:v>
                </c:pt>
                <c:pt idx="3">
                  <c:v>32.901782040000001</c:v>
                </c:pt>
                <c:pt idx="4">
                  <c:v>12.357871377160803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A-495C-81A5-DFF37C8E03C5}"/>
            </c:ext>
          </c:extLst>
        </c:ser>
        <c:ser>
          <c:idx val="2"/>
          <c:order val="2"/>
          <c:tx>
            <c:strRef>
              <c:f>'boxplot SLAleaf_subset (3)'!$I$13</c:f>
              <c:strCache>
                <c:ptCount val="1"/>
                <c:pt idx="0">
                  <c:v>median-first quartile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A-495C-81A5-DFF37C8E03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A-495C-81A5-DFF37C8E03C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A-495C-81A5-DFF37C8E03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7EA-495C-81A5-DFF37C8E03C5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7EA-495C-81A5-DFF37C8E03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7EA-495C-81A5-DFF37C8E03C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77EA-495C-81A5-DFF37C8E03C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77EA-495C-81A5-DFF37C8E03C5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77EA-495C-81A5-DFF37C8E03C5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77EA-495C-81A5-DFF37C8E03C5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77EA-495C-81A5-DFF37C8E03C5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9-77EA-495C-81A5-DFF37C8E03C5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B-77EA-495C-81A5-DFF37C8E03C5}"/>
              </c:ext>
            </c:extLst>
          </c:dPt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(3)'!$J$13:$N$13</c:f>
              <c:numCache>
                <c:formatCode>General</c:formatCode>
                <c:ptCount val="5"/>
                <c:pt idx="0">
                  <c:v>4.5080316375000038</c:v>
                </c:pt>
                <c:pt idx="1">
                  <c:v>5.5731137264365884</c:v>
                </c:pt>
                <c:pt idx="2">
                  <c:v>12.105357262500007</c:v>
                </c:pt>
                <c:pt idx="3">
                  <c:v>47.364634080552733</c:v>
                </c:pt>
                <c:pt idx="4">
                  <c:v>11.959284024351316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7EA-495C-81A5-DFF37C8E03C5}"/>
            </c:ext>
          </c:extLst>
        </c:ser>
        <c:ser>
          <c:idx val="3"/>
          <c:order val="3"/>
          <c:tx>
            <c:strRef>
              <c:f>'boxplot SLAleaf_subset (3)'!$I$14</c:f>
              <c:strCache>
                <c:ptCount val="1"/>
                <c:pt idx="0">
                  <c:v>third quartile-median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77EA-495C-81A5-DFF37C8E03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77EA-495C-81A5-DFF37C8E03C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2-77EA-495C-81A5-DFF37C8E03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4-77EA-495C-81A5-DFF37C8E03C5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6-77EA-495C-81A5-DFF37C8E03C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8-77EA-495C-81A5-DFF37C8E03C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A-77EA-495C-81A5-DFF37C8E03C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C-77EA-495C-81A5-DFF37C8E03C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E-77EA-495C-81A5-DFF37C8E03C5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0-77EA-495C-81A5-DFF37C8E03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2-77EA-495C-81A5-DFF37C8E03C5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4-77EA-495C-81A5-DFF37C8E03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6-77EA-495C-81A5-DFF37C8E03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8-77EA-495C-81A5-DFF37C8E03C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A-77EA-495C-81A5-DFF37C8E03C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C-77EA-495C-81A5-DFF37C8E03C5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E-77EA-495C-81A5-DFF37C8E03C5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0-77EA-495C-81A5-DFF37C8E03C5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2-77EA-495C-81A5-DFF37C8E03C5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4-77EA-495C-81A5-DFF37C8E03C5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6-77EA-495C-81A5-DFF37C8E03C5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8-77EA-495C-81A5-DFF37C8E03C5}"/>
              </c:ext>
            </c:extLst>
          </c:dPt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(3)'!$J$14:$N$14</c:f>
              <c:numCache>
                <c:formatCode>General</c:formatCode>
                <c:ptCount val="5"/>
                <c:pt idx="0">
                  <c:v>52.255029207500002</c:v>
                </c:pt>
                <c:pt idx="1">
                  <c:v>13.45226244368402</c:v>
                </c:pt>
                <c:pt idx="2">
                  <c:v>15.345550972500007</c:v>
                </c:pt>
                <c:pt idx="3">
                  <c:v>43.367730119447259</c:v>
                </c:pt>
                <c:pt idx="4">
                  <c:v>12.884237251049626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7EA-495C-81A5-DFF37C8E03C5}"/>
            </c:ext>
          </c:extLst>
        </c:ser>
        <c:ser>
          <c:idx val="4"/>
          <c:order val="4"/>
          <c:tx>
            <c:strRef>
              <c:f>'boxplot SLAleaf_subset (3)'!$I$15</c:f>
              <c:strCache>
                <c:ptCount val="1"/>
                <c:pt idx="0">
                  <c:v>MAX-third quartile</c:v>
                </c:pt>
              </c:strCache>
            </c:strRef>
          </c:tx>
          <c:spPr>
            <a:noFill/>
          </c:spPr>
          <c:invertIfNegative val="0"/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B-77EA-495C-81A5-DFF37C8E03C5}"/>
              </c:ext>
            </c:extLst>
          </c:dPt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(3)'!$J$15:$N$15</c:f>
              <c:numCache>
                <c:formatCode>General</c:formatCode>
                <c:ptCount val="5"/>
                <c:pt idx="0">
                  <c:v>39.294709122499995</c:v>
                </c:pt>
                <c:pt idx="1">
                  <c:v>51.663518282206297</c:v>
                </c:pt>
                <c:pt idx="2">
                  <c:v>42.685732174166674</c:v>
                </c:pt>
                <c:pt idx="3">
                  <c:v>184.41132290000002</c:v>
                </c:pt>
                <c:pt idx="4">
                  <c:v>27.232546570996817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7EA-495C-81A5-DFF37C8E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49248"/>
        <c:axId val="90151168"/>
      </c:barChart>
      <c:scatterChart>
        <c:scatterStyle val="lineMarker"/>
        <c:varyColors val="0"/>
        <c:ser>
          <c:idx val="5"/>
          <c:order val="5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 (3)'!$J$273:$N$273</c:f>
              <c:numCache>
                <c:formatCode>General</c:formatCode>
                <c:ptCount val="5"/>
                <c:pt idx="1">
                  <c:v>151.29740518962078</c:v>
                </c:pt>
                <c:pt idx="2">
                  <c:v>137.76666666666668</c:v>
                </c:pt>
                <c:pt idx="3">
                  <c:v>399.7724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7EA-495C-81A5-DFF37C8E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9248"/>
        <c:axId val="90151168"/>
      </c:scatterChart>
      <c:catAx>
        <c:axId val="9014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de-DE"/>
          </a:p>
        </c:txPr>
        <c:crossAx val="90151168"/>
        <c:crosses val="autoZero"/>
        <c:auto val="1"/>
        <c:lblAlgn val="ctr"/>
        <c:lblOffset val="100"/>
        <c:noMultiLvlLbl val="0"/>
      </c:catAx>
      <c:valAx>
        <c:axId val="901511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SLA</a:t>
                </a:r>
                <a:r>
                  <a:rPr lang="de-DE" baseline="-25000"/>
                  <a:t>subset_leaf</a:t>
                </a:r>
                <a:r>
                  <a:rPr lang="de-DE"/>
                  <a:t> (mm</a:t>
                </a:r>
                <a:r>
                  <a:rPr lang="de-DE" baseline="30000"/>
                  <a:t>2</a:t>
                </a:r>
                <a:r>
                  <a:rPr lang="de-DE"/>
                  <a:t>/mg)</a:t>
                </a:r>
              </a:p>
            </c:rich>
          </c:tx>
          <c:layout>
            <c:manualLayout>
              <c:xMode val="edge"/>
              <c:yMode val="edge"/>
              <c:x val="1.8674138151764181E-2"/>
              <c:y val="0.300550133474480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/>
            </a:pPr>
            <a:endParaRPr lang="de-DE"/>
          </a:p>
        </c:txPr>
        <c:crossAx val="9014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66134779510173"/>
          <c:y val="4.4511597944893379E-2"/>
          <c:w val="0.12972928675379172"/>
          <c:h val="0.271590031540219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8115511860587"/>
          <c:y val="2.3821576522609338E-2"/>
          <c:w val="0.8512185527988646"/>
          <c:h val="0.7632856566756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'boxplot SLAleaf_subset (3)'!$I$11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(3)'!$J$11:$N$11</c:f>
              <c:numCache>
                <c:formatCode>General</c:formatCode>
                <c:ptCount val="5"/>
                <c:pt idx="0">
                  <c:v>19.852776039999998</c:v>
                </c:pt>
                <c:pt idx="1">
                  <c:v>84.192825110000001</c:v>
                </c:pt>
                <c:pt idx="2">
                  <c:v>31.47926635</c:v>
                </c:pt>
                <c:pt idx="3">
                  <c:v>91.726930859999996</c:v>
                </c:pt>
                <c:pt idx="4">
                  <c:v>8.8979591836734695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E-4A88-B8D1-568FFA58C11B}"/>
            </c:ext>
          </c:extLst>
        </c:ser>
        <c:ser>
          <c:idx val="1"/>
          <c:order val="1"/>
          <c:tx>
            <c:strRef>
              <c:f>'boxplot SLAleaf_subset (3)'!$I$12</c:f>
              <c:strCache>
                <c:ptCount val="1"/>
                <c:pt idx="0">
                  <c:v>first quartile-MIN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(3)'!$J$12:$N$12</c:f>
              <c:numCache>
                <c:formatCode>General</c:formatCode>
                <c:ptCount val="5"/>
                <c:pt idx="0">
                  <c:v>14.339545892500002</c:v>
                </c:pt>
                <c:pt idx="1">
                  <c:v>13.192936626278197</c:v>
                </c:pt>
                <c:pt idx="2">
                  <c:v>36.150759907499989</c:v>
                </c:pt>
                <c:pt idx="3">
                  <c:v>32.901782040000001</c:v>
                </c:pt>
                <c:pt idx="4">
                  <c:v>12.357871377160803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E-4A88-B8D1-568FFA58C11B}"/>
            </c:ext>
          </c:extLst>
        </c:ser>
        <c:ser>
          <c:idx val="2"/>
          <c:order val="2"/>
          <c:tx>
            <c:strRef>
              <c:f>'boxplot SLAleaf_subset (3)'!$I$13</c:f>
              <c:strCache>
                <c:ptCount val="1"/>
                <c:pt idx="0">
                  <c:v>median-first quartile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D1E-4A88-B8D1-568FFA58C11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D1E-4A88-B8D1-568FFA58C11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D1E-4A88-B8D1-568FFA58C11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6D1E-4A88-B8D1-568FFA58C11B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6D1E-4A88-B8D1-568FFA58C1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D1E-4A88-B8D1-568FFA58C1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6D1E-4A88-B8D1-568FFA58C1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6D1E-4A88-B8D1-568FFA58C11B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6D1E-4A88-B8D1-568FFA58C11B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6D1E-4A88-B8D1-568FFA58C11B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6D1E-4A88-B8D1-568FFA58C11B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6D1E-4A88-B8D1-568FFA58C11B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6D1E-4A88-B8D1-568FFA58C11B}"/>
              </c:ext>
            </c:extLst>
          </c:dPt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(3)'!$J$13:$N$13</c:f>
              <c:numCache>
                <c:formatCode>General</c:formatCode>
                <c:ptCount val="5"/>
                <c:pt idx="0">
                  <c:v>4.5080316375000038</c:v>
                </c:pt>
                <c:pt idx="1">
                  <c:v>5.5731137264365884</c:v>
                </c:pt>
                <c:pt idx="2">
                  <c:v>12.105357262500007</c:v>
                </c:pt>
                <c:pt idx="3">
                  <c:v>47.364634080552733</c:v>
                </c:pt>
                <c:pt idx="4">
                  <c:v>11.959284024351316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1E-4A88-B8D1-568FFA58C11B}"/>
            </c:ext>
          </c:extLst>
        </c:ser>
        <c:ser>
          <c:idx val="3"/>
          <c:order val="3"/>
          <c:tx>
            <c:strRef>
              <c:f>'boxplot SLAleaf_subset (3)'!$I$14</c:f>
              <c:strCache>
                <c:ptCount val="1"/>
                <c:pt idx="0">
                  <c:v>third quartile-median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D-6D1E-4A88-B8D1-568FFA58C11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F-6D1E-4A88-B8D1-568FFA58C11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1-6D1E-4A88-B8D1-568FFA58C11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3-6D1E-4A88-B8D1-568FFA58C11B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5-6D1E-4A88-B8D1-568FFA58C11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7-6D1E-4A88-B8D1-568FFA58C11B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9-6D1E-4A88-B8D1-568FFA58C11B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B-6D1E-4A88-B8D1-568FFA58C11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D-6D1E-4A88-B8D1-568FFA58C11B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F-6D1E-4A88-B8D1-568FFA58C1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1-6D1E-4A88-B8D1-568FFA58C11B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3-6D1E-4A88-B8D1-568FFA58C11B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5-6D1E-4A88-B8D1-568FFA58C1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7-6D1E-4A88-B8D1-568FFA58C1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9-6D1E-4A88-B8D1-568FFA58C1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B-6D1E-4A88-B8D1-568FFA58C11B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D-6D1E-4A88-B8D1-568FFA58C11B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F-6D1E-4A88-B8D1-568FFA58C11B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1-6D1E-4A88-B8D1-568FFA58C11B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3-6D1E-4A88-B8D1-568FFA58C11B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5-6D1E-4A88-B8D1-568FFA58C11B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7-6D1E-4A88-B8D1-568FFA58C11B}"/>
              </c:ext>
            </c:extLst>
          </c:dPt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(3)'!$J$14:$N$14</c:f>
              <c:numCache>
                <c:formatCode>General</c:formatCode>
                <c:ptCount val="5"/>
                <c:pt idx="0">
                  <c:v>52.255029207500002</c:v>
                </c:pt>
                <c:pt idx="1">
                  <c:v>13.45226244368402</c:v>
                </c:pt>
                <c:pt idx="2">
                  <c:v>15.345550972500007</c:v>
                </c:pt>
                <c:pt idx="3">
                  <c:v>43.367730119447259</c:v>
                </c:pt>
                <c:pt idx="4">
                  <c:v>12.884237251049626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D1E-4A88-B8D1-568FFA58C11B}"/>
            </c:ext>
          </c:extLst>
        </c:ser>
        <c:ser>
          <c:idx val="4"/>
          <c:order val="4"/>
          <c:tx>
            <c:strRef>
              <c:f>'boxplot SLAleaf_subset (3)'!$I$15</c:f>
              <c:strCache>
                <c:ptCount val="1"/>
                <c:pt idx="0">
                  <c:v>MAX-third quartile</c:v>
                </c:pt>
              </c:strCache>
            </c:strRef>
          </c:tx>
          <c:spPr>
            <a:noFill/>
          </c:spPr>
          <c:invertIfNegative val="0"/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A-6D1E-4A88-B8D1-568FFA58C11B}"/>
              </c:ext>
            </c:extLst>
          </c:dPt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 (3)'!$J$10:$N$10</c:f>
              <c:strCache>
                <c:ptCount val="5"/>
                <c:pt idx="0">
                  <c:v>thallose liverworts</c:v>
                </c:pt>
                <c:pt idx="1">
                  <c:v>foliose liverworts</c:v>
                </c:pt>
                <c:pt idx="2">
                  <c:v>acrocarpous mosses</c:v>
                </c:pt>
                <c:pt idx="3">
                  <c:v>pleurocarpous mosses</c:v>
                </c:pt>
                <c:pt idx="4">
                  <c:v>vascular plants</c:v>
                </c:pt>
              </c:strCache>
            </c:strRef>
          </c:cat>
          <c:val>
            <c:numRef>
              <c:f>'boxplot SLAleaf_subset (3)'!$J$15:$N$15</c:f>
              <c:numCache>
                <c:formatCode>General</c:formatCode>
                <c:ptCount val="5"/>
                <c:pt idx="0">
                  <c:v>39.294709122499995</c:v>
                </c:pt>
                <c:pt idx="1">
                  <c:v>51.663518282206297</c:v>
                </c:pt>
                <c:pt idx="2">
                  <c:v>42.685732174166674</c:v>
                </c:pt>
                <c:pt idx="3">
                  <c:v>184.41132290000002</c:v>
                </c:pt>
                <c:pt idx="4">
                  <c:v>27.232546570996817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D1E-4A88-B8D1-568FFA58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49248"/>
        <c:axId val="90151168"/>
      </c:barChart>
      <c:scatterChart>
        <c:scatterStyle val="lineMarker"/>
        <c:varyColors val="0"/>
        <c:ser>
          <c:idx val="5"/>
          <c:order val="5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 (3)'!$J$273:$N$273</c:f>
              <c:numCache>
                <c:formatCode>General</c:formatCode>
                <c:ptCount val="5"/>
                <c:pt idx="1">
                  <c:v>151.29740518962078</c:v>
                </c:pt>
                <c:pt idx="2">
                  <c:v>137.76666666666668</c:v>
                </c:pt>
                <c:pt idx="3">
                  <c:v>399.7724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D1E-4A88-B8D1-568FFA58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9248"/>
        <c:axId val="90151168"/>
      </c:scatterChart>
      <c:catAx>
        <c:axId val="9014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de-DE"/>
          </a:p>
        </c:txPr>
        <c:crossAx val="90151168"/>
        <c:crosses val="autoZero"/>
        <c:auto val="1"/>
        <c:lblAlgn val="ctr"/>
        <c:lblOffset val="100"/>
        <c:noMultiLvlLbl val="0"/>
      </c:catAx>
      <c:valAx>
        <c:axId val="901511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SLA</a:t>
                </a:r>
                <a:r>
                  <a:rPr lang="de-DE" baseline="-25000"/>
                  <a:t>subset_leaf</a:t>
                </a:r>
                <a:r>
                  <a:rPr lang="de-DE"/>
                  <a:t> (mm</a:t>
                </a:r>
                <a:r>
                  <a:rPr lang="de-DE" baseline="30000"/>
                  <a:t>2</a:t>
                </a:r>
                <a:r>
                  <a:rPr lang="de-DE"/>
                  <a:t>/mg)</a:t>
                </a:r>
              </a:p>
            </c:rich>
          </c:tx>
          <c:layout>
            <c:manualLayout>
              <c:xMode val="edge"/>
              <c:yMode val="edge"/>
              <c:x val="1.8674138151764181E-2"/>
              <c:y val="0.300550133474480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/>
            </a:pPr>
            <a:endParaRPr lang="de-DE"/>
          </a:p>
        </c:txPr>
        <c:crossAx val="90149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77414532044254E-2"/>
          <c:y val="2.3821490700711882E-2"/>
          <c:w val="0.91777737388187608"/>
          <c:h val="0.7632856566756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'boxplot SLAleaf_subset (2)'!$H$10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(2)'!$I$10:$AD$10</c:f>
              <c:numCache>
                <c:formatCode>General</c:formatCode>
                <c:ptCount val="22"/>
                <c:pt idx="0">
                  <c:v>31.35382259</c:v>
                </c:pt>
                <c:pt idx="1">
                  <c:v>19.852776039999998</c:v>
                </c:pt>
                <c:pt idx="2">
                  <c:v>77.512207660000001</c:v>
                </c:pt>
                <c:pt idx="3">
                  <c:v>84.192825110000001</c:v>
                </c:pt>
                <c:pt idx="4">
                  <c:v>97.462406015037601</c:v>
                </c:pt>
                <c:pt idx="5">
                  <c:v>31.47926635</c:v>
                </c:pt>
                <c:pt idx="6">
                  <c:v>55.88036726978126</c:v>
                </c:pt>
                <c:pt idx="7">
                  <c:v>66.168371359999995</c:v>
                </c:pt>
                <c:pt idx="8">
                  <c:v>66.939318999999998</c:v>
                </c:pt>
                <c:pt idx="9">
                  <c:v>67.86026201</c:v>
                </c:pt>
                <c:pt idx="10">
                  <c:v>79.78011472</c:v>
                </c:pt>
                <c:pt idx="11">
                  <c:v>103.60079740842264</c:v>
                </c:pt>
                <c:pt idx="12">
                  <c:v>45.972976469999999</c:v>
                </c:pt>
                <c:pt idx="13">
                  <c:v>91.726930859999996</c:v>
                </c:pt>
                <c:pt idx="14">
                  <c:v>158.41660261337432</c:v>
                </c:pt>
                <c:pt idx="15">
                  <c:v>118.7705163</c:v>
                </c:pt>
                <c:pt idx="16">
                  <c:v>217.66210000000001</c:v>
                </c:pt>
                <c:pt idx="17">
                  <c:v>8.8979591836734695</c:v>
                </c:pt>
                <c:pt idx="18">
                  <c:v>18.735192272644433</c:v>
                </c:pt>
                <c:pt idx="19">
                  <c:v>31.228070175438596</c:v>
                </c:pt>
                <c:pt idx="20">
                  <c:v>41.383275261324044</c:v>
                </c:pt>
                <c:pt idx="21">
                  <c:v>31.9409320010611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A-495C-81A5-DFF37C8E03C5}"/>
            </c:ext>
          </c:extLst>
        </c:ser>
        <c:ser>
          <c:idx val="1"/>
          <c:order val="1"/>
          <c:tx>
            <c:strRef>
              <c:f>'boxplot SLAleaf_subset (2)'!$H$11</c:f>
              <c:strCache>
                <c:ptCount val="1"/>
                <c:pt idx="0">
                  <c:v>first quartile-MIN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(2)'!$I$11:$AD$11</c:f>
              <c:numCache>
                <c:formatCode>General</c:formatCode>
                <c:ptCount val="22"/>
                <c:pt idx="0">
                  <c:v>3.0998233124999999</c:v>
                </c:pt>
                <c:pt idx="1">
                  <c:v>6.8330975824999989</c:v>
                </c:pt>
                <c:pt idx="2">
                  <c:v>14.708068132499989</c:v>
                </c:pt>
                <c:pt idx="3">
                  <c:v>8.2061105399999974</c:v>
                </c:pt>
                <c:pt idx="4">
                  <c:v>12.566299168571845</c:v>
                </c:pt>
                <c:pt idx="5">
                  <c:v>3.4384279124999999</c:v>
                </c:pt>
                <c:pt idx="6">
                  <c:v>7.1170378556270038</c:v>
                </c:pt>
                <c:pt idx="7">
                  <c:v>5.1924292974999986</c:v>
                </c:pt>
                <c:pt idx="8">
                  <c:v>8.2103814500000141</c:v>
                </c:pt>
                <c:pt idx="9">
                  <c:v>9.9441040399999991</c:v>
                </c:pt>
                <c:pt idx="10">
                  <c:v>10.858538615000001</c:v>
                </c:pt>
                <c:pt idx="11">
                  <c:v>11.203970346314264</c:v>
                </c:pt>
                <c:pt idx="12">
                  <c:v>31.394907054999997</c:v>
                </c:pt>
                <c:pt idx="13">
                  <c:v>16.798567590000005</c:v>
                </c:pt>
                <c:pt idx="14">
                  <c:v>13.549933470970899</c:v>
                </c:pt>
                <c:pt idx="15">
                  <c:v>32.226178599999997</c:v>
                </c:pt>
                <c:pt idx="16">
                  <c:v>40.990199999999959</c:v>
                </c:pt>
                <c:pt idx="17">
                  <c:v>0.33107079346957491</c:v>
                </c:pt>
                <c:pt idx="18">
                  <c:v>2.5206382881898399</c:v>
                </c:pt>
                <c:pt idx="19">
                  <c:v>1.7006091878211791</c:v>
                </c:pt>
                <c:pt idx="20">
                  <c:v>3.9604126934287933</c:v>
                </c:pt>
                <c:pt idx="21">
                  <c:v>3.2321905080427626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A-495C-81A5-DFF37C8E03C5}"/>
            </c:ext>
          </c:extLst>
        </c:ser>
        <c:ser>
          <c:idx val="2"/>
          <c:order val="2"/>
          <c:tx>
            <c:strRef>
              <c:f>'boxplot SLAleaf_subset (2)'!$H$12</c:f>
              <c:strCache>
                <c:ptCount val="1"/>
                <c:pt idx="0">
                  <c:v>median-first quartile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A-495C-81A5-DFF37C8E03C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A-495C-81A5-DFF37C8E03C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A-495C-81A5-DFF37C8E03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7EA-495C-81A5-DFF37C8E03C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7EA-495C-81A5-DFF37C8E03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7EA-495C-81A5-DFF37C8E03C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77EA-495C-81A5-DFF37C8E03C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77EA-495C-81A5-DFF37C8E03C5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77EA-495C-81A5-DFF37C8E03C5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77EA-495C-81A5-DFF37C8E03C5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77EA-495C-81A5-DFF37C8E03C5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9-77EA-495C-81A5-DFF37C8E03C5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B-77EA-495C-81A5-DFF37C8E03C5}"/>
              </c:ext>
            </c:extLst>
          </c:dPt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(2)'!$I$12:$AD$12</c:f>
              <c:numCache>
                <c:formatCode>General</c:formatCode>
                <c:ptCount val="22"/>
                <c:pt idx="0">
                  <c:v>1.4626314274999999</c:v>
                </c:pt>
                <c:pt idx="1">
                  <c:v>7.2651532324999977</c:v>
                </c:pt>
                <c:pt idx="2">
                  <c:v>10.25603775750001</c:v>
                </c:pt>
                <c:pt idx="3">
                  <c:v>4.9392753500000026</c:v>
                </c:pt>
                <c:pt idx="4">
                  <c:v>9.0981751156108146</c:v>
                </c:pt>
                <c:pt idx="5">
                  <c:v>6.9076952825000006</c:v>
                </c:pt>
                <c:pt idx="6">
                  <c:v>1.320248400712174</c:v>
                </c:pt>
                <c:pt idx="7">
                  <c:v>4.2286463275000017</c:v>
                </c:pt>
                <c:pt idx="8">
                  <c:v>4.6426596099999813</c:v>
                </c:pt>
                <c:pt idx="9">
                  <c:v>5.3148178499999972</c:v>
                </c:pt>
                <c:pt idx="10">
                  <c:v>6.9836374500000034</c:v>
                </c:pt>
                <c:pt idx="11">
                  <c:v>1.4345051082818259</c:v>
                </c:pt>
                <c:pt idx="12">
                  <c:v>4.3043488750000023</c:v>
                </c:pt>
                <c:pt idx="13">
                  <c:v>6.5688411499999972</c:v>
                </c:pt>
                <c:pt idx="14">
                  <c:v>5.3729231672142816</c:v>
                </c:pt>
                <c:pt idx="15">
                  <c:v>64.364382199999994</c:v>
                </c:pt>
                <c:pt idx="16">
                  <c:v>40.990200000000016</c:v>
                </c:pt>
                <c:pt idx="17">
                  <c:v>0.32430672659810789</c:v>
                </c:pt>
                <c:pt idx="18">
                  <c:v>0.69028866285336576</c:v>
                </c:pt>
                <c:pt idx="19">
                  <c:v>1.4389631278102684</c:v>
                </c:pt>
                <c:pt idx="20">
                  <c:v>3.436410271864915</c:v>
                </c:pt>
                <c:pt idx="21">
                  <c:v>12.9207876910435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7EA-495C-81A5-DFF37C8E03C5}"/>
            </c:ext>
          </c:extLst>
        </c:ser>
        <c:ser>
          <c:idx val="3"/>
          <c:order val="3"/>
          <c:tx>
            <c:strRef>
              <c:f>'boxplot SLAleaf_subset (2)'!$H$13</c:f>
              <c:strCache>
                <c:ptCount val="1"/>
                <c:pt idx="0">
                  <c:v>third quartile-median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77EA-495C-81A5-DFF37C8E03C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77EA-495C-81A5-DFF37C8E03C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2-77EA-495C-81A5-DFF37C8E03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4-77EA-495C-81A5-DFF37C8E03C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6-77EA-495C-81A5-DFF37C8E03C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8-77EA-495C-81A5-DFF37C8E03C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A-77EA-495C-81A5-DFF37C8E03C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C-77EA-495C-81A5-DFF37C8E03C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E-77EA-495C-81A5-DFF37C8E03C5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0-77EA-495C-81A5-DFF37C8E03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2-77EA-495C-81A5-DFF37C8E03C5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4-77EA-495C-81A5-DFF37C8E03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6-77EA-495C-81A5-DFF37C8E03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8-77EA-495C-81A5-DFF37C8E03C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A-77EA-495C-81A5-DFF37C8E03C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C-77EA-495C-81A5-DFF37C8E03C5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E-77EA-495C-81A5-DFF37C8E03C5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0-77EA-495C-81A5-DFF37C8E03C5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2-77EA-495C-81A5-DFF37C8E03C5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4-77EA-495C-81A5-DFF37C8E03C5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6-77EA-495C-81A5-DFF37C8E03C5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8-77EA-495C-81A5-DFF37C8E03C5}"/>
              </c:ext>
            </c:extLst>
          </c:dPt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(2)'!$I$13:$AD$13</c:f>
              <c:numCache>
                <c:formatCode>General</c:formatCode>
                <c:ptCount val="22"/>
                <c:pt idx="0">
                  <c:v>1.6996140675000007</c:v>
                </c:pt>
                <c:pt idx="1">
                  <c:v>4.1890663650000022</c:v>
                </c:pt>
                <c:pt idx="2">
                  <c:v>7.4850397750000042</c:v>
                </c:pt>
                <c:pt idx="3">
                  <c:v>4.0513027749999964</c:v>
                </c:pt>
                <c:pt idx="4">
                  <c:v>20.948399929432696</c:v>
                </c:pt>
                <c:pt idx="5">
                  <c:v>5.1126323125000042</c:v>
                </c:pt>
                <c:pt idx="6">
                  <c:v>7.2573469793387346</c:v>
                </c:pt>
                <c:pt idx="7">
                  <c:v>2.4821593525000054</c:v>
                </c:pt>
                <c:pt idx="8">
                  <c:v>1.9518559750000151</c:v>
                </c:pt>
                <c:pt idx="9">
                  <c:v>2.5434260749999993</c:v>
                </c:pt>
                <c:pt idx="10">
                  <c:v>8.3723960149999925</c:v>
                </c:pt>
                <c:pt idx="11">
                  <c:v>5.2390734183833416</c:v>
                </c:pt>
                <c:pt idx="12">
                  <c:v>10.603484725000001</c:v>
                </c:pt>
                <c:pt idx="13">
                  <c:v>8.6065981249999908</c:v>
                </c:pt>
                <c:pt idx="14">
                  <c:v>10.797287401680535</c:v>
                </c:pt>
                <c:pt idx="15">
                  <c:v>2.7978132000000073</c:v>
                </c:pt>
                <c:pt idx="16">
                  <c:v>50.06495000000001</c:v>
                </c:pt>
                <c:pt idx="17">
                  <c:v>0.30507031515164229</c:v>
                </c:pt>
                <c:pt idx="18">
                  <c:v>1.8626163673320519</c:v>
                </c:pt>
                <c:pt idx="19">
                  <c:v>0.9549850006750944</c:v>
                </c:pt>
                <c:pt idx="20">
                  <c:v>5.2750096387394194</c:v>
                </c:pt>
                <c:pt idx="21">
                  <c:v>10.953731485548417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7EA-495C-81A5-DFF37C8E03C5}"/>
            </c:ext>
          </c:extLst>
        </c:ser>
        <c:ser>
          <c:idx val="4"/>
          <c:order val="4"/>
          <c:tx>
            <c:strRef>
              <c:f>'boxplot SLAleaf_subset (2)'!$H$14</c:f>
              <c:strCache>
                <c:ptCount val="1"/>
                <c:pt idx="0">
                  <c:v>MAX-third quartile</c:v>
                </c:pt>
              </c:strCache>
            </c:strRef>
          </c:tx>
          <c:spPr>
            <a:noFill/>
          </c:spPr>
          <c:invertIfNegative val="0"/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B-77EA-495C-81A5-DFF37C8E03C5}"/>
              </c:ext>
            </c:extLst>
          </c:dPt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(2)'!$I$14:$AD$14</c:f>
              <c:numCache>
                <c:formatCode>General</c:formatCode>
                <c:ptCount val="22"/>
                <c:pt idx="0">
                  <c:v>5.7963683125000003</c:v>
                </c:pt>
                <c:pt idx="1">
                  <c:v>17.298459020000003</c:v>
                </c:pt>
                <c:pt idx="2">
                  <c:v>20.288738574999996</c:v>
                </c:pt>
                <c:pt idx="3">
                  <c:v>9.2256987250000009</c:v>
                </c:pt>
                <c:pt idx="4">
                  <c:v>27.999375959952147</c:v>
                </c:pt>
                <c:pt idx="5">
                  <c:v>7.2542940024999965</c:v>
                </c:pt>
                <c:pt idx="6">
                  <c:v>17.229167749719366</c:v>
                </c:pt>
                <c:pt idx="7">
                  <c:v>13.918412372500001</c:v>
                </c:pt>
                <c:pt idx="8">
                  <c:v>5.8428140049999939</c:v>
                </c:pt>
                <c:pt idx="9">
                  <c:v>24.655648025000005</c:v>
                </c:pt>
                <c:pt idx="10">
                  <c:v>14.588909400000006</c:v>
                </c:pt>
                <c:pt idx="11">
                  <c:v>16.288320385264612</c:v>
                </c:pt>
                <c:pt idx="12">
                  <c:v>43.489744174999998</c:v>
                </c:pt>
                <c:pt idx="13">
                  <c:v>16.582010875000009</c:v>
                </c:pt>
                <c:pt idx="14">
                  <c:v>7.410472397485762</c:v>
                </c:pt>
                <c:pt idx="15">
                  <c:v>5.6625271000000055</c:v>
                </c:pt>
                <c:pt idx="16">
                  <c:v>50.06495000000001</c:v>
                </c:pt>
                <c:pt idx="17">
                  <c:v>1.2763447541568507</c:v>
                </c:pt>
                <c:pt idx="18">
                  <c:v>3.6518232381002491</c:v>
                </c:pt>
                <c:pt idx="19">
                  <c:v>6.9665291347608829</c:v>
                </c:pt>
                <c:pt idx="20">
                  <c:v>1.2225004323853526</c:v>
                </c:pt>
                <c:pt idx="21">
                  <c:v>14.284256721536252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7EA-495C-81A5-DFF37C8E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501632"/>
        <c:axId val="236512000"/>
      </c:barChart>
      <c:scatterChart>
        <c:scatterStyle val="lineMarker"/>
        <c:varyColors val="0"/>
        <c:ser>
          <c:idx val="5"/>
          <c:order val="5"/>
          <c:tx>
            <c:v>outlier1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 (2)'!$I$62:$AD$62</c:f>
              <c:numCache>
                <c:formatCode>General</c:formatCode>
                <c:ptCount val="22"/>
                <c:pt idx="0">
                  <c:v>43.412259710000001</c:v>
                </c:pt>
                <c:pt idx="1">
                  <c:v>55.43855224</c:v>
                </c:pt>
                <c:pt idx="6">
                  <c:v>88.804168255178539</c:v>
                </c:pt>
                <c:pt idx="7">
                  <c:v>91.990018710000001</c:v>
                </c:pt>
                <c:pt idx="9">
                  <c:v>102.1147201</c:v>
                </c:pt>
                <c:pt idx="11">
                  <c:v>103.60079740842264</c:v>
                </c:pt>
                <c:pt idx="12">
                  <c:v>45.972976469999999</c:v>
                </c:pt>
                <c:pt idx="17">
                  <c:v>11.134751773049645</c:v>
                </c:pt>
                <c:pt idx="19">
                  <c:v>39.056603773584904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7EA-495C-81A5-DFF37C8E03C5}"/>
            </c:ext>
          </c:extLst>
        </c:ser>
        <c:ser>
          <c:idx val="6"/>
          <c:order val="6"/>
          <c:tx>
            <c:v>outlier2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 (2)'!$I$63:$AD$63</c:f>
              <c:numCache>
                <c:formatCode>General</c:formatCode>
                <c:ptCount val="22"/>
                <c:pt idx="9">
                  <c:v>110.318258</c:v>
                </c:pt>
                <c:pt idx="11">
                  <c:v>137.76666666666668</c:v>
                </c:pt>
                <c:pt idx="12">
                  <c:v>135.7654613</c:v>
                </c:pt>
                <c:pt idx="19">
                  <c:v>42.289156626506021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77EA-495C-81A5-DFF37C8E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1632"/>
        <c:axId val="236512000"/>
      </c:scatterChart>
      <c:catAx>
        <c:axId val="23650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de-DE"/>
          </a:p>
        </c:txPr>
        <c:crossAx val="236512000"/>
        <c:crosses val="autoZero"/>
        <c:auto val="1"/>
        <c:lblAlgn val="ctr"/>
        <c:lblOffset val="100"/>
        <c:noMultiLvlLbl val="0"/>
      </c:catAx>
      <c:valAx>
        <c:axId val="23651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SLA</a:t>
                </a:r>
                <a:r>
                  <a:rPr lang="de-DE" baseline="-25000"/>
                  <a:t>subset_leaf</a:t>
                </a:r>
                <a:r>
                  <a:rPr lang="de-DE"/>
                  <a:t> (mm</a:t>
                </a:r>
                <a:r>
                  <a:rPr lang="de-DE" baseline="30000"/>
                  <a:t>2</a:t>
                </a:r>
                <a:r>
                  <a:rPr lang="de-DE"/>
                  <a:t>/mg)</a:t>
                </a:r>
              </a:p>
            </c:rich>
          </c:tx>
          <c:layout>
            <c:manualLayout>
              <c:xMode val="edge"/>
              <c:yMode val="edge"/>
              <c:x val="1.8674138151764181E-2"/>
              <c:y val="0.300550133474480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/>
            </a:pPr>
            <a:endParaRPr lang="de-DE"/>
          </a:p>
        </c:txPr>
        <c:crossAx val="236501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66134779510173"/>
          <c:y val="4.4511597944893379E-2"/>
          <c:w val="0.12972928675379172"/>
          <c:h val="0.271590031540219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77414532044254E-2"/>
          <c:y val="2.3821490700711882E-2"/>
          <c:w val="0.91777737388187608"/>
          <c:h val="0.7632856566756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'boxplot SLAleaf_subset (2)'!$H$10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(2)'!$I$10:$AD$10</c:f>
              <c:numCache>
                <c:formatCode>General</c:formatCode>
                <c:ptCount val="22"/>
                <c:pt idx="0">
                  <c:v>31.35382259</c:v>
                </c:pt>
                <c:pt idx="1">
                  <c:v>19.852776039999998</c:v>
                </c:pt>
                <c:pt idx="2">
                  <c:v>77.512207660000001</c:v>
                </c:pt>
                <c:pt idx="3">
                  <c:v>84.192825110000001</c:v>
                </c:pt>
                <c:pt idx="4">
                  <c:v>97.462406015037601</c:v>
                </c:pt>
                <c:pt idx="5">
                  <c:v>31.47926635</c:v>
                </c:pt>
                <c:pt idx="6">
                  <c:v>55.88036726978126</c:v>
                </c:pt>
                <c:pt idx="7">
                  <c:v>66.168371359999995</c:v>
                </c:pt>
                <c:pt idx="8">
                  <c:v>66.939318999999998</c:v>
                </c:pt>
                <c:pt idx="9">
                  <c:v>67.86026201</c:v>
                </c:pt>
                <c:pt idx="10">
                  <c:v>79.78011472</c:v>
                </c:pt>
                <c:pt idx="11">
                  <c:v>103.60079740842264</c:v>
                </c:pt>
                <c:pt idx="12">
                  <c:v>45.972976469999999</c:v>
                </c:pt>
                <c:pt idx="13">
                  <c:v>91.726930859999996</c:v>
                </c:pt>
                <c:pt idx="14">
                  <c:v>158.41660261337432</c:v>
                </c:pt>
                <c:pt idx="15">
                  <c:v>118.7705163</c:v>
                </c:pt>
                <c:pt idx="16">
                  <c:v>217.66210000000001</c:v>
                </c:pt>
                <c:pt idx="17">
                  <c:v>8.8979591836734695</c:v>
                </c:pt>
                <c:pt idx="18">
                  <c:v>18.735192272644433</c:v>
                </c:pt>
                <c:pt idx="19">
                  <c:v>31.228070175438596</c:v>
                </c:pt>
                <c:pt idx="20">
                  <c:v>41.383275261324044</c:v>
                </c:pt>
                <c:pt idx="21">
                  <c:v>31.9409320010611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5-4186-A365-9C4E714086C5}"/>
            </c:ext>
          </c:extLst>
        </c:ser>
        <c:ser>
          <c:idx val="1"/>
          <c:order val="1"/>
          <c:tx>
            <c:strRef>
              <c:f>'boxplot SLAleaf_subset (2)'!$H$11</c:f>
              <c:strCache>
                <c:ptCount val="1"/>
                <c:pt idx="0">
                  <c:v>first quartile-MIN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(2)'!$I$11:$AD$11</c:f>
              <c:numCache>
                <c:formatCode>General</c:formatCode>
                <c:ptCount val="22"/>
                <c:pt idx="0">
                  <c:v>3.0998233124999999</c:v>
                </c:pt>
                <c:pt idx="1">
                  <c:v>6.8330975824999989</c:v>
                </c:pt>
                <c:pt idx="2">
                  <c:v>14.708068132499989</c:v>
                </c:pt>
                <c:pt idx="3">
                  <c:v>8.2061105399999974</c:v>
                </c:pt>
                <c:pt idx="4">
                  <c:v>12.566299168571845</c:v>
                </c:pt>
                <c:pt idx="5">
                  <c:v>3.4384279124999999</c:v>
                </c:pt>
                <c:pt idx="6">
                  <c:v>7.1170378556270038</c:v>
                </c:pt>
                <c:pt idx="7">
                  <c:v>5.1924292974999986</c:v>
                </c:pt>
                <c:pt idx="8">
                  <c:v>8.2103814500000141</c:v>
                </c:pt>
                <c:pt idx="9">
                  <c:v>9.9441040399999991</c:v>
                </c:pt>
                <c:pt idx="10">
                  <c:v>10.858538615000001</c:v>
                </c:pt>
                <c:pt idx="11">
                  <c:v>11.203970346314264</c:v>
                </c:pt>
                <c:pt idx="12">
                  <c:v>31.394907054999997</c:v>
                </c:pt>
                <c:pt idx="13">
                  <c:v>16.798567590000005</c:v>
                </c:pt>
                <c:pt idx="14">
                  <c:v>13.549933470970899</c:v>
                </c:pt>
                <c:pt idx="15">
                  <c:v>32.226178599999997</c:v>
                </c:pt>
                <c:pt idx="16">
                  <c:v>40.990199999999959</c:v>
                </c:pt>
                <c:pt idx="17">
                  <c:v>0.33107079346957491</c:v>
                </c:pt>
                <c:pt idx="18">
                  <c:v>2.5206382881898399</c:v>
                </c:pt>
                <c:pt idx="19">
                  <c:v>1.7006091878211791</c:v>
                </c:pt>
                <c:pt idx="20">
                  <c:v>3.9604126934287933</c:v>
                </c:pt>
                <c:pt idx="21">
                  <c:v>3.2321905080427626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5-4186-A365-9C4E714086C5}"/>
            </c:ext>
          </c:extLst>
        </c:ser>
        <c:ser>
          <c:idx val="2"/>
          <c:order val="2"/>
          <c:tx>
            <c:strRef>
              <c:f>'boxplot SLAleaf_subset (2)'!$H$12</c:f>
              <c:strCache>
                <c:ptCount val="1"/>
                <c:pt idx="0">
                  <c:v>median-first quartile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BA5-4186-A365-9C4E714086C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BA5-4186-A365-9C4E714086C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BA5-4186-A365-9C4E714086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BA5-4186-A365-9C4E714086C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BA5-4186-A365-9C4E714086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BA5-4186-A365-9C4E714086C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BA5-4186-A365-9C4E714086C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BA5-4186-A365-9C4E714086C5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ABA5-4186-A365-9C4E714086C5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ABA5-4186-A365-9C4E714086C5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ABA5-4186-A365-9C4E714086C5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9-ABA5-4186-A365-9C4E714086C5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B-ABA5-4186-A365-9C4E714086C5}"/>
              </c:ext>
            </c:extLst>
          </c:dPt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(2)'!$I$12:$AD$12</c:f>
              <c:numCache>
                <c:formatCode>General</c:formatCode>
                <c:ptCount val="22"/>
                <c:pt idx="0">
                  <c:v>1.4626314274999999</c:v>
                </c:pt>
                <c:pt idx="1">
                  <c:v>7.2651532324999977</c:v>
                </c:pt>
                <c:pt idx="2">
                  <c:v>10.25603775750001</c:v>
                </c:pt>
                <c:pt idx="3">
                  <c:v>4.9392753500000026</c:v>
                </c:pt>
                <c:pt idx="4">
                  <c:v>9.0981751156108146</c:v>
                </c:pt>
                <c:pt idx="5">
                  <c:v>6.9076952825000006</c:v>
                </c:pt>
                <c:pt idx="6">
                  <c:v>1.320248400712174</c:v>
                </c:pt>
                <c:pt idx="7">
                  <c:v>4.2286463275000017</c:v>
                </c:pt>
                <c:pt idx="8">
                  <c:v>4.6426596099999813</c:v>
                </c:pt>
                <c:pt idx="9">
                  <c:v>5.3148178499999972</c:v>
                </c:pt>
                <c:pt idx="10">
                  <c:v>6.9836374500000034</c:v>
                </c:pt>
                <c:pt idx="11">
                  <c:v>1.4345051082818259</c:v>
                </c:pt>
                <c:pt idx="12">
                  <c:v>4.3043488750000023</c:v>
                </c:pt>
                <c:pt idx="13">
                  <c:v>6.5688411499999972</c:v>
                </c:pt>
                <c:pt idx="14">
                  <c:v>5.3729231672142816</c:v>
                </c:pt>
                <c:pt idx="15">
                  <c:v>64.364382199999994</c:v>
                </c:pt>
                <c:pt idx="16">
                  <c:v>40.990200000000016</c:v>
                </c:pt>
                <c:pt idx="17">
                  <c:v>0.32430672659810789</c:v>
                </c:pt>
                <c:pt idx="18">
                  <c:v>0.69028866285336576</c:v>
                </c:pt>
                <c:pt idx="19">
                  <c:v>1.4389631278102684</c:v>
                </c:pt>
                <c:pt idx="20">
                  <c:v>3.436410271864915</c:v>
                </c:pt>
                <c:pt idx="21">
                  <c:v>12.9207876910435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A5-4186-A365-9C4E714086C5}"/>
            </c:ext>
          </c:extLst>
        </c:ser>
        <c:ser>
          <c:idx val="3"/>
          <c:order val="3"/>
          <c:tx>
            <c:strRef>
              <c:f>'boxplot SLAleaf_subset (2)'!$H$13</c:f>
              <c:strCache>
                <c:ptCount val="1"/>
                <c:pt idx="0">
                  <c:v>third quartile-median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ABA5-4186-A365-9C4E714086C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ABA5-4186-A365-9C4E714086C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2-ABA5-4186-A365-9C4E714086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4-ABA5-4186-A365-9C4E714086C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6-ABA5-4186-A365-9C4E714086C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8-ABA5-4186-A365-9C4E714086C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A-ABA5-4186-A365-9C4E714086C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C-ABA5-4186-A365-9C4E714086C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E-ABA5-4186-A365-9C4E714086C5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0-ABA5-4186-A365-9C4E714086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2-ABA5-4186-A365-9C4E714086C5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4-ABA5-4186-A365-9C4E714086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6-ABA5-4186-A365-9C4E714086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8-ABA5-4186-A365-9C4E714086C5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A-ABA5-4186-A365-9C4E714086C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C-ABA5-4186-A365-9C4E714086C5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E-ABA5-4186-A365-9C4E714086C5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0-ABA5-4186-A365-9C4E714086C5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2-ABA5-4186-A365-9C4E714086C5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4-ABA5-4186-A365-9C4E714086C5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6-ABA5-4186-A365-9C4E714086C5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8-ABA5-4186-A365-9C4E714086C5}"/>
              </c:ext>
            </c:extLst>
          </c:dPt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(2)'!$I$13:$AD$13</c:f>
              <c:numCache>
                <c:formatCode>General</c:formatCode>
                <c:ptCount val="22"/>
                <c:pt idx="0">
                  <c:v>1.6996140675000007</c:v>
                </c:pt>
                <c:pt idx="1">
                  <c:v>4.1890663650000022</c:v>
                </c:pt>
                <c:pt idx="2">
                  <c:v>7.4850397750000042</c:v>
                </c:pt>
                <c:pt idx="3">
                  <c:v>4.0513027749999964</c:v>
                </c:pt>
                <c:pt idx="4">
                  <c:v>20.948399929432696</c:v>
                </c:pt>
                <c:pt idx="5">
                  <c:v>5.1126323125000042</c:v>
                </c:pt>
                <c:pt idx="6">
                  <c:v>7.2573469793387346</c:v>
                </c:pt>
                <c:pt idx="7">
                  <c:v>2.4821593525000054</c:v>
                </c:pt>
                <c:pt idx="8">
                  <c:v>1.9518559750000151</c:v>
                </c:pt>
                <c:pt idx="9">
                  <c:v>2.5434260749999993</c:v>
                </c:pt>
                <c:pt idx="10">
                  <c:v>8.3723960149999925</c:v>
                </c:pt>
                <c:pt idx="11">
                  <c:v>5.2390734183833416</c:v>
                </c:pt>
                <c:pt idx="12">
                  <c:v>10.603484725000001</c:v>
                </c:pt>
                <c:pt idx="13">
                  <c:v>8.6065981249999908</c:v>
                </c:pt>
                <c:pt idx="14">
                  <c:v>10.797287401680535</c:v>
                </c:pt>
                <c:pt idx="15">
                  <c:v>2.7978132000000073</c:v>
                </c:pt>
                <c:pt idx="16">
                  <c:v>50.06495000000001</c:v>
                </c:pt>
                <c:pt idx="17">
                  <c:v>0.30507031515164229</c:v>
                </c:pt>
                <c:pt idx="18">
                  <c:v>1.8626163673320519</c:v>
                </c:pt>
                <c:pt idx="19">
                  <c:v>0.9549850006750944</c:v>
                </c:pt>
                <c:pt idx="20">
                  <c:v>5.2750096387394194</c:v>
                </c:pt>
                <c:pt idx="21">
                  <c:v>10.953731485548417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BA5-4186-A365-9C4E714086C5}"/>
            </c:ext>
          </c:extLst>
        </c:ser>
        <c:ser>
          <c:idx val="4"/>
          <c:order val="4"/>
          <c:tx>
            <c:strRef>
              <c:f>'boxplot SLAleaf_subset (2)'!$H$14</c:f>
              <c:strCache>
                <c:ptCount val="1"/>
                <c:pt idx="0">
                  <c:v>MAX-third quartile</c:v>
                </c:pt>
              </c:strCache>
            </c:strRef>
          </c:tx>
          <c:spPr>
            <a:noFill/>
          </c:spPr>
          <c:invertIfNegative val="0"/>
          <c:dPt>
            <c:idx val="17"/>
            <c:invertIfNegative val="0"/>
            <c:bubble3D val="0"/>
            <c:spPr>
              <a:pattFill prst="ltUpDiag">
                <a:fgClr>
                  <a:schemeClr val="tx1">
                    <a:lumMod val="50000"/>
                    <a:lumOff val="50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B-ABA5-4186-A365-9C4E714086C5}"/>
              </c:ext>
            </c:extLst>
          </c:dPt>
          <c:errBars>
            <c:errBarType val="minus"/>
            <c:errValType val="percentage"/>
            <c:noEndCap val="1"/>
            <c:val val="100"/>
          </c:errBars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(2)'!$I$14:$AD$14</c:f>
              <c:numCache>
                <c:formatCode>General</c:formatCode>
                <c:ptCount val="22"/>
                <c:pt idx="0">
                  <c:v>5.7963683125000003</c:v>
                </c:pt>
                <c:pt idx="1">
                  <c:v>17.298459020000003</c:v>
                </c:pt>
                <c:pt idx="2">
                  <c:v>20.288738574999996</c:v>
                </c:pt>
                <c:pt idx="3">
                  <c:v>9.2256987250000009</c:v>
                </c:pt>
                <c:pt idx="4">
                  <c:v>27.999375959952147</c:v>
                </c:pt>
                <c:pt idx="5">
                  <c:v>7.2542940024999965</c:v>
                </c:pt>
                <c:pt idx="6">
                  <c:v>17.229167749719366</c:v>
                </c:pt>
                <c:pt idx="7">
                  <c:v>13.918412372500001</c:v>
                </c:pt>
                <c:pt idx="8">
                  <c:v>5.8428140049999939</c:v>
                </c:pt>
                <c:pt idx="9">
                  <c:v>24.655648025000005</c:v>
                </c:pt>
                <c:pt idx="10">
                  <c:v>14.588909400000006</c:v>
                </c:pt>
                <c:pt idx="11">
                  <c:v>16.288320385264612</c:v>
                </c:pt>
                <c:pt idx="12">
                  <c:v>43.489744174999998</c:v>
                </c:pt>
                <c:pt idx="13">
                  <c:v>16.582010875000009</c:v>
                </c:pt>
                <c:pt idx="14">
                  <c:v>7.410472397485762</c:v>
                </c:pt>
                <c:pt idx="15">
                  <c:v>5.6625271000000055</c:v>
                </c:pt>
                <c:pt idx="16">
                  <c:v>50.06495000000001</c:v>
                </c:pt>
                <c:pt idx="17">
                  <c:v>1.2763447541568507</c:v>
                </c:pt>
                <c:pt idx="18">
                  <c:v>3.6518232381002491</c:v>
                </c:pt>
                <c:pt idx="19">
                  <c:v>6.9665291347608829</c:v>
                </c:pt>
                <c:pt idx="20">
                  <c:v>1.2225004323853526</c:v>
                </c:pt>
                <c:pt idx="21">
                  <c:v>14.284256721536252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BA5-4186-A365-9C4E7140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36416"/>
        <c:axId val="236642688"/>
      </c:barChart>
      <c:scatterChart>
        <c:scatterStyle val="lineMarker"/>
        <c:varyColors val="0"/>
        <c:ser>
          <c:idx val="5"/>
          <c:order val="5"/>
          <c:tx>
            <c:v>outlier1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 (2)'!$I$62:$AD$62</c:f>
              <c:numCache>
                <c:formatCode>General</c:formatCode>
                <c:ptCount val="22"/>
                <c:pt idx="0">
                  <c:v>43.412259710000001</c:v>
                </c:pt>
                <c:pt idx="1">
                  <c:v>55.43855224</c:v>
                </c:pt>
                <c:pt idx="6">
                  <c:v>88.804168255178539</c:v>
                </c:pt>
                <c:pt idx="7">
                  <c:v>91.990018710000001</c:v>
                </c:pt>
                <c:pt idx="9">
                  <c:v>102.1147201</c:v>
                </c:pt>
                <c:pt idx="11">
                  <c:v>103.60079740842264</c:v>
                </c:pt>
                <c:pt idx="12">
                  <c:v>45.972976469999999</c:v>
                </c:pt>
                <c:pt idx="17">
                  <c:v>11.134751773049645</c:v>
                </c:pt>
                <c:pt idx="19">
                  <c:v>39.056603773584904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ABA5-4186-A365-9C4E714086C5}"/>
            </c:ext>
          </c:extLst>
        </c:ser>
        <c:ser>
          <c:idx val="6"/>
          <c:order val="6"/>
          <c:tx>
            <c:v>outlier2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'boxplot SLAleaf_subset (2)'!$I$63:$AD$63</c:f>
              <c:numCache>
                <c:formatCode>General</c:formatCode>
                <c:ptCount val="22"/>
                <c:pt idx="9">
                  <c:v>110.318258</c:v>
                </c:pt>
                <c:pt idx="11">
                  <c:v>137.76666666666668</c:v>
                </c:pt>
                <c:pt idx="12">
                  <c:v>135.7654613</c:v>
                </c:pt>
                <c:pt idx="19">
                  <c:v>42.289156626506021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ABA5-4186-A365-9C4E7140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36416"/>
        <c:axId val="236642688"/>
      </c:scatterChart>
      <c:catAx>
        <c:axId val="23663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de-DE"/>
          </a:p>
        </c:txPr>
        <c:crossAx val="236642688"/>
        <c:crosses val="autoZero"/>
        <c:auto val="1"/>
        <c:lblAlgn val="ctr"/>
        <c:lblOffset val="100"/>
        <c:noMultiLvlLbl val="0"/>
      </c:catAx>
      <c:valAx>
        <c:axId val="23664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SLA</a:t>
                </a:r>
                <a:r>
                  <a:rPr lang="de-DE" baseline="-25000"/>
                  <a:t>subset_leaf</a:t>
                </a:r>
                <a:r>
                  <a:rPr lang="de-DE"/>
                  <a:t> (mm</a:t>
                </a:r>
                <a:r>
                  <a:rPr lang="de-DE" baseline="30000"/>
                  <a:t>2</a:t>
                </a:r>
                <a:r>
                  <a:rPr lang="de-DE"/>
                  <a:t>/mg)</a:t>
                </a:r>
              </a:p>
            </c:rich>
          </c:tx>
          <c:layout>
            <c:manualLayout>
              <c:xMode val="edge"/>
              <c:yMode val="edge"/>
              <c:x val="1.8674138151764181E-2"/>
              <c:y val="0.300550133474480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/>
            </a:pPr>
            <a:endParaRPr lang="de-DE"/>
          </a:p>
        </c:txPr>
        <c:crossAx val="2366364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(2)'!$I$10:$AD$10</c:f>
              <c:numCache>
                <c:formatCode>General</c:formatCode>
                <c:ptCount val="22"/>
                <c:pt idx="0">
                  <c:v>31.35382259</c:v>
                </c:pt>
                <c:pt idx="1">
                  <c:v>19.852776039999998</c:v>
                </c:pt>
                <c:pt idx="2">
                  <c:v>77.512207660000001</c:v>
                </c:pt>
                <c:pt idx="3">
                  <c:v>84.192825110000001</c:v>
                </c:pt>
                <c:pt idx="4">
                  <c:v>97.462406015037601</c:v>
                </c:pt>
                <c:pt idx="5">
                  <c:v>31.47926635</c:v>
                </c:pt>
                <c:pt idx="6">
                  <c:v>55.88036726978126</c:v>
                </c:pt>
                <c:pt idx="7">
                  <c:v>66.168371359999995</c:v>
                </c:pt>
                <c:pt idx="8">
                  <c:v>66.939318999999998</c:v>
                </c:pt>
                <c:pt idx="9">
                  <c:v>67.86026201</c:v>
                </c:pt>
                <c:pt idx="10">
                  <c:v>79.78011472</c:v>
                </c:pt>
                <c:pt idx="11">
                  <c:v>103.60079740842264</c:v>
                </c:pt>
                <c:pt idx="12">
                  <c:v>45.972976469999999</c:v>
                </c:pt>
                <c:pt idx="13">
                  <c:v>91.726930859999996</c:v>
                </c:pt>
                <c:pt idx="14">
                  <c:v>158.41660261337432</c:v>
                </c:pt>
                <c:pt idx="15">
                  <c:v>118.7705163</c:v>
                </c:pt>
                <c:pt idx="16">
                  <c:v>217.66210000000001</c:v>
                </c:pt>
                <c:pt idx="17">
                  <c:v>8.8979591836734695</c:v>
                </c:pt>
                <c:pt idx="18">
                  <c:v>18.735192272644433</c:v>
                </c:pt>
                <c:pt idx="19">
                  <c:v>31.228070175438596</c:v>
                </c:pt>
                <c:pt idx="20">
                  <c:v>41.383275261324044</c:v>
                </c:pt>
                <c:pt idx="21">
                  <c:v>31.9409320010611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1-4D89-86E0-E79806580CA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(2)'!$I$11:$AD$11</c:f>
              <c:numCache>
                <c:formatCode>General</c:formatCode>
                <c:ptCount val="22"/>
                <c:pt idx="0">
                  <c:v>3.0998233124999999</c:v>
                </c:pt>
                <c:pt idx="1">
                  <c:v>6.8330975824999989</c:v>
                </c:pt>
                <c:pt idx="2">
                  <c:v>14.708068132499989</c:v>
                </c:pt>
                <c:pt idx="3">
                  <c:v>8.2061105399999974</c:v>
                </c:pt>
                <c:pt idx="4">
                  <c:v>12.566299168571845</c:v>
                </c:pt>
                <c:pt idx="5">
                  <c:v>3.4384279124999999</c:v>
                </c:pt>
                <c:pt idx="6">
                  <c:v>7.1170378556270038</c:v>
                </c:pt>
                <c:pt idx="7">
                  <c:v>5.1924292974999986</c:v>
                </c:pt>
                <c:pt idx="8">
                  <c:v>8.2103814500000141</c:v>
                </c:pt>
                <c:pt idx="9">
                  <c:v>9.9441040399999991</c:v>
                </c:pt>
                <c:pt idx="10">
                  <c:v>10.858538615000001</c:v>
                </c:pt>
                <c:pt idx="11">
                  <c:v>11.203970346314264</c:v>
                </c:pt>
                <c:pt idx="12">
                  <c:v>31.394907054999997</c:v>
                </c:pt>
                <c:pt idx="13">
                  <c:v>16.798567590000005</c:v>
                </c:pt>
                <c:pt idx="14">
                  <c:v>13.549933470970899</c:v>
                </c:pt>
                <c:pt idx="15">
                  <c:v>32.226178599999997</c:v>
                </c:pt>
                <c:pt idx="16">
                  <c:v>40.990199999999959</c:v>
                </c:pt>
                <c:pt idx="17">
                  <c:v>0.33107079346957491</c:v>
                </c:pt>
                <c:pt idx="18">
                  <c:v>2.5206382881898399</c:v>
                </c:pt>
                <c:pt idx="19">
                  <c:v>1.7006091878211791</c:v>
                </c:pt>
                <c:pt idx="20">
                  <c:v>3.9604126934287933</c:v>
                </c:pt>
                <c:pt idx="21">
                  <c:v>3.2321905080427626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1-4D89-86E0-E79806580CA7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(2)'!$I$12:$AD$12</c:f>
              <c:numCache>
                <c:formatCode>General</c:formatCode>
                <c:ptCount val="22"/>
                <c:pt idx="0">
                  <c:v>1.4626314274999999</c:v>
                </c:pt>
                <c:pt idx="1">
                  <c:v>7.2651532324999977</c:v>
                </c:pt>
                <c:pt idx="2">
                  <c:v>10.25603775750001</c:v>
                </c:pt>
                <c:pt idx="3">
                  <c:v>4.9392753500000026</c:v>
                </c:pt>
                <c:pt idx="4">
                  <c:v>9.0981751156108146</c:v>
                </c:pt>
                <c:pt idx="5">
                  <c:v>6.9076952825000006</c:v>
                </c:pt>
                <c:pt idx="6">
                  <c:v>1.320248400712174</c:v>
                </c:pt>
                <c:pt idx="7">
                  <c:v>4.2286463275000017</c:v>
                </c:pt>
                <c:pt idx="8">
                  <c:v>4.6426596099999813</c:v>
                </c:pt>
                <c:pt idx="9">
                  <c:v>5.3148178499999972</c:v>
                </c:pt>
                <c:pt idx="10">
                  <c:v>6.9836374500000034</c:v>
                </c:pt>
                <c:pt idx="11">
                  <c:v>1.4345051082818259</c:v>
                </c:pt>
                <c:pt idx="12">
                  <c:v>4.3043488750000023</c:v>
                </c:pt>
                <c:pt idx="13">
                  <c:v>6.5688411499999972</c:v>
                </c:pt>
                <c:pt idx="14">
                  <c:v>5.3729231672142816</c:v>
                </c:pt>
                <c:pt idx="15">
                  <c:v>64.364382199999994</c:v>
                </c:pt>
                <c:pt idx="16">
                  <c:v>40.990200000000016</c:v>
                </c:pt>
                <c:pt idx="17">
                  <c:v>0.32430672659810789</c:v>
                </c:pt>
                <c:pt idx="18">
                  <c:v>0.69028866285336576</c:v>
                </c:pt>
                <c:pt idx="19">
                  <c:v>1.4389631278102684</c:v>
                </c:pt>
                <c:pt idx="20">
                  <c:v>3.436410271864915</c:v>
                </c:pt>
                <c:pt idx="21">
                  <c:v>12.9207876910435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1-4D89-86E0-E79806580CA7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(2)'!$I$13:$AD$13</c:f>
              <c:numCache>
                <c:formatCode>General</c:formatCode>
                <c:ptCount val="22"/>
                <c:pt idx="0">
                  <c:v>1.6996140675000007</c:v>
                </c:pt>
                <c:pt idx="1">
                  <c:v>4.1890663650000022</c:v>
                </c:pt>
                <c:pt idx="2">
                  <c:v>7.4850397750000042</c:v>
                </c:pt>
                <c:pt idx="3">
                  <c:v>4.0513027749999964</c:v>
                </c:pt>
                <c:pt idx="4">
                  <c:v>20.948399929432696</c:v>
                </c:pt>
                <c:pt idx="5">
                  <c:v>5.1126323125000042</c:v>
                </c:pt>
                <c:pt idx="6">
                  <c:v>7.2573469793387346</c:v>
                </c:pt>
                <c:pt idx="7">
                  <c:v>2.4821593525000054</c:v>
                </c:pt>
                <c:pt idx="8">
                  <c:v>1.9518559750000151</c:v>
                </c:pt>
                <c:pt idx="9">
                  <c:v>2.5434260749999993</c:v>
                </c:pt>
                <c:pt idx="10">
                  <c:v>8.3723960149999925</c:v>
                </c:pt>
                <c:pt idx="11">
                  <c:v>5.2390734183833416</c:v>
                </c:pt>
                <c:pt idx="12">
                  <c:v>10.603484725000001</c:v>
                </c:pt>
                <c:pt idx="13">
                  <c:v>8.6065981249999908</c:v>
                </c:pt>
                <c:pt idx="14">
                  <c:v>10.797287401680535</c:v>
                </c:pt>
                <c:pt idx="15">
                  <c:v>2.7978132000000073</c:v>
                </c:pt>
                <c:pt idx="16">
                  <c:v>50.06495000000001</c:v>
                </c:pt>
                <c:pt idx="17">
                  <c:v>0.30507031515164229</c:v>
                </c:pt>
                <c:pt idx="18">
                  <c:v>1.8626163673320519</c:v>
                </c:pt>
                <c:pt idx="19">
                  <c:v>0.9549850006750944</c:v>
                </c:pt>
                <c:pt idx="20">
                  <c:v>5.2750096387394194</c:v>
                </c:pt>
                <c:pt idx="21">
                  <c:v>10.953731485548417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1-4D89-86E0-E79806580CA7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'boxplot SLAleaf_subset (2)'!$I$9:$AD$9</c:f>
              <c:strCache>
                <c:ptCount val="22"/>
                <c:pt idx="0">
                  <c:v>Marchantia polymorpha</c:v>
                </c:pt>
                <c:pt idx="1">
                  <c:v>Conocephalum conicum</c:v>
                </c:pt>
                <c:pt idx="2">
                  <c:v>Pellia epiphylla</c:v>
                </c:pt>
                <c:pt idx="3">
                  <c:v>Plagiochila porelloides</c:v>
                </c:pt>
                <c:pt idx="4">
                  <c:v>Diplophyllum albicans</c:v>
                </c:pt>
                <c:pt idx="5">
                  <c:v>Polytrichum commune</c:v>
                </c:pt>
                <c:pt idx="6">
                  <c:v>Dicranum scoparium</c:v>
                </c:pt>
                <c:pt idx="7">
                  <c:v>Rhizomnium punctatum</c:v>
                </c:pt>
                <c:pt idx="8">
                  <c:v>Atrichum undulatum</c:v>
                </c:pt>
                <c:pt idx="9">
                  <c:v>Fissidens taxifolius</c:v>
                </c:pt>
                <c:pt idx="10">
                  <c:v>Mnium hornum</c:v>
                </c:pt>
                <c:pt idx="11">
                  <c:v>Aulacomnium palustre</c:v>
                </c:pt>
                <c:pt idx="12">
                  <c:v>Plagiomnium undulatum</c:v>
                </c:pt>
                <c:pt idx="13">
                  <c:v>Thamnobryum alopecurum</c:v>
                </c:pt>
                <c:pt idx="14">
                  <c:v>Rhytidiadelphus triquetrus</c:v>
                </c:pt>
                <c:pt idx="15">
                  <c:v>Pleurozium schreberi</c:v>
                </c:pt>
                <c:pt idx="16">
                  <c:v>Hylocomium splendens</c:v>
                </c:pt>
                <c:pt idx="17">
                  <c:v>Abies alba</c:v>
                </c:pt>
                <c:pt idx="18">
                  <c:v>Fagus sylvatica</c:v>
                </c:pt>
                <c:pt idx="19">
                  <c:v>Galium odoratum</c:v>
                </c:pt>
                <c:pt idx="20">
                  <c:v>Brachypodium sylvaticum</c:v>
                </c:pt>
                <c:pt idx="21">
                  <c:v>Stachys sylvatica</c:v>
                </c:pt>
              </c:strCache>
            </c:strRef>
          </c:cat>
          <c:val>
            <c:numRef>
              <c:f>'boxplot SLAleaf_subset (2)'!$I$14:$AD$14</c:f>
              <c:numCache>
                <c:formatCode>General</c:formatCode>
                <c:ptCount val="22"/>
                <c:pt idx="0">
                  <c:v>5.7963683125000003</c:v>
                </c:pt>
                <c:pt idx="1">
                  <c:v>17.298459020000003</c:v>
                </c:pt>
                <c:pt idx="2">
                  <c:v>20.288738574999996</c:v>
                </c:pt>
                <c:pt idx="3">
                  <c:v>9.2256987250000009</c:v>
                </c:pt>
                <c:pt idx="4">
                  <c:v>27.999375959952147</c:v>
                </c:pt>
                <c:pt idx="5">
                  <c:v>7.2542940024999965</c:v>
                </c:pt>
                <c:pt idx="6">
                  <c:v>17.229167749719366</c:v>
                </c:pt>
                <c:pt idx="7">
                  <c:v>13.918412372500001</c:v>
                </c:pt>
                <c:pt idx="8">
                  <c:v>5.8428140049999939</c:v>
                </c:pt>
                <c:pt idx="9">
                  <c:v>24.655648025000005</c:v>
                </c:pt>
                <c:pt idx="10">
                  <c:v>14.588909400000006</c:v>
                </c:pt>
                <c:pt idx="11">
                  <c:v>16.288320385264612</c:v>
                </c:pt>
                <c:pt idx="12">
                  <c:v>43.489744174999998</c:v>
                </c:pt>
                <c:pt idx="13">
                  <c:v>16.582010875000009</c:v>
                </c:pt>
                <c:pt idx="14">
                  <c:v>7.410472397485762</c:v>
                </c:pt>
                <c:pt idx="15">
                  <c:v>5.6625271000000055</c:v>
                </c:pt>
                <c:pt idx="16">
                  <c:v>50.06495000000001</c:v>
                </c:pt>
                <c:pt idx="17">
                  <c:v>1.2763447541568507</c:v>
                </c:pt>
                <c:pt idx="18">
                  <c:v>3.6518232381002491</c:v>
                </c:pt>
                <c:pt idx="19">
                  <c:v>6.9665291347608829</c:v>
                </c:pt>
                <c:pt idx="20">
                  <c:v>1.2225004323853526</c:v>
                </c:pt>
                <c:pt idx="21">
                  <c:v>14.284256721536252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1-4D89-86E0-E7980658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0178688"/>
        <c:axId val="240180224"/>
      </c:barChart>
      <c:catAx>
        <c:axId val="2401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80224"/>
        <c:crosses val="autoZero"/>
        <c:auto val="1"/>
        <c:lblAlgn val="ctr"/>
        <c:lblOffset val="100"/>
        <c:noMultiLvlLbl val="0"/>
      </c:catAx>
      <c:valAx>
        <c:axId val="240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  <cx:data id="16">
      <cx:numDim type="val">
        <cx:f>_xlchart.v1.33</cx:f>
      </cx:numDim>
    </cx:data>
    <cx:data id="17">
      <cx:numDim type="val">
        <cx:f>_xlchart.v1.35</cx:f>
      </cx:numDim>
    </cx:data>
    <cx:data id="18">
      <cx:numDim type="val">
        <cx:f>_xlchart.v1.37</cx:f>
      </cx:numDim>
    </cx:data>
    <cx:data id="19">
      <cx:numDim type="val">
        <cx:f>_xlchart.v1.39</cx:f>
      </cx:numDim>
    </cx:data>
    <cx:data id="20">
      <cx:numDim type="val">
        <cx:f>_xlchart.v1.41</cx:f>
      </cx:numDim>
    </cx:data>
    <cx:data id="21">
      <cx:numDim type="val">
        <cx:f>_xlchart.v1.43</cx:f>
      </cx:numDim>
    </cx:data>
  </cx:chartData>
  <cx:chart>
    <cx:title pos="t" align="ctr" overlay="0"/>
    <cx:plotArea>
      <cx:plotAreaRegion>
        <cx:series layoutId="boxWhisker" uniqueId="{94881C58-DC71-41A6-8474-C3CFD8460694}">
          <cx:tx>
            <cx:txData>
              <cx:f>_xlchart.v1.0</cx:f>
              <cx:v>Mar_pol</cx:v>
            </cx:txData>
          </cx:tx>
          <cx:dataId val="0"/>
          <cx:layoutPr>
            <cx:statistics quartileMethod="exclusive"/>
          </cx:layoutPr>
        </cx:series>
        <cx:series layoutId="boxWhisker" uniqueId="{C3B2F815-9BFB-4C88-A42D-E1E7349BFF5E}">
          <cx:tx>
            <cx:txData>
              <cx:f>_xlchart.v1.2</cx:f>
              <cx:v>Con_con</cx:v>
            </cx:txData>
          </cx:tx>
          <cx:dataId val="1"/>
          <cx:layoutPr>
            <cx:statistics quartileMethod="exclusive"/>
          </cx:layoutPr>
        </cx:series>
        <cx:series layoutId="boxWhisker" uniqueId="{4A5A00AA-F6AE-4619-A8B5-520D1F66E811}">
          <cx:tx>
            <cx:txData>
              <cx:f>_xlchart.v1.4</cx:f>
              <cx:v>Pel_epi</cx:v>
            </cx:txData>
          </cx:tx>
          <cx:dataId val="2"/>
          <cx:layoutPr>
            <cx:statistics quartileMethod="exclusive"/>
          </cx:layoutPr>
        </cx:series>
        <cx:series layoutId="boxWhisker" uniqueId="{A8B25BD5-75C9-48D8-AFA9-601850A8B57F}">
          <cx:tx>
            <cx:txData>
              <cx:f>_xlchart.v1.6</cx:f>
              <cx:v>Pla_por</cx:v>
            </cx:txData>
          </cx:tx>
          <cx:dataId val="3"/>
          <cx:layoutPr>
            <cx:statistics quartileMethod="exclusive"/>
          </cx:layoutPr>
        </cx:series>
        <cx:series layoutId="boxWhisker" uniqueId="{3EA6C3D8-064F-40AA-BBCA-747570D3F58A}">
          <cx:tx>
            <cx:txData>
              <cx:f>_xlchart.v1.8</cx:f>
              <cx:v>Dip_alb</cx:v>
            </cx:txData>
          </cx:tx>
          <cx:dataId val="4"/>
          <cx:layoutPr>
            <cx:statistics quartileMethod="exclusive"/>
          </cx:layoutPr>
        </cx:series>
        <cx:series layoutId="boxWhisker" uniqueId="{A85A704A-AAB9-47BF-8DD0-DFC5EB5B196F}">
          <cx:tx>
            <cx:txData>
              <cx:f>_xlchart.v1.10</cx:f>
              <cx:v>Pol_com</cx:v>
            </cx:txData>
          </cx:tx>
          <cx:dataId val="5"/>
          <cx:layoutPr>
            <cx:statistics quartileMethod="exclusive"/>
          </cx:layoutPr>
        </cx:series>
        <cx:series layoutId="boxWhisker" uniqueId="{2F10AABF-9D53-4D34-ADA4-45A268D4F24B}">
          <cx:tx>
            <cx:txData>
              <cx:f>_xlchart.v1.12</cx:f>
              <cx:v>Dic_sco</cx:v>
            </cx:txData>
          </cx:tx>
          <cx:dataId val="6"/>
          <cx:layoutPr>
            <cx:statistics quartileMethod="exclusive"/>
          </cx:layoutPr>
        </cx:series>
        <cx:series layoutId="boxWhisker" uniqueId="{6C2BA0CB-EF9C-4D95-909A-60F134B820C4}">
          <cx:tx>
            <cx:txData>
              <cx:f>_xlchart.v1.14</cx:f>
              <cx:v>Rhi_pun</cx:v>
            </cx:txData>
          </cx:tx>
          <cx:dataId val="7"/>
          <cx:layoutPr>
            <cx:statistics quartileMethod="exclusive"/>
          </cx:layoutPr>
        </cx:series>
        <cx:series layoutId="boxWhisker" uniqueId="{39E3EA66-5078-49BC-BF2A-DAA34274A997}">
          <cx:tx>
            <cx:txData>
              <cx:f>_xlchart.v1.16</cx:f>
              <cx:v>Atr_und</cx:v>
            </cx:txData>
          </cx:tx>
          <cx:dataId val="8"/>
          <cx:layoutPr>
            <cx:statistics quartileMethod="exclusive"/>
          </cx:layoutPr>
        </cx:series>
        <cx:series layoutId="boxWhisker" uniqueId="{2F0DC41B-7A61-49F3-9EA1-CA6A5248BF8C}">
          <cx:tx>
            <cx:txData>
              <cx:f>_xlchart.v1.18</cx:f>
              <cx:v>Fis_tax</cx:v>
            </cx:txData>
          </cx:tx>
          <cx:dataId val="9"/>
          <cx:layoutPr>
            <cx:statistics quartileMethod="exclusive"/>
          </cx:layoutPr>
        </cx:series>
        <cx:series layoutId="boxWhisker" uniqueId="{D15D903B-B976-42C3-B856-74BA2121F449}">
          <cx:tx>
            <cx:txData>
              <cx:f>_xlchart.v1.20</cx:f>
              <cx:v>Mni_hor</cx:v>
            </cx:txData>
          </cx:tx>
          <cx:dataId val="10"/>
          <cx:layoutPr>
            <cx:statistics quartileMethod="exclusive"/>
          </cx:layoutPr>
        </cx:series>
        <cx:series layoutId="boxWhisker" uniqueId="{EBC3D753-1119-4324-A7B3-67C2D62C112A}">
          <cx:tx>
            <cx:txData>
              <cx:f>_xlchart.v1.22</cx:f>
              <cx:v>Aul_pal</cx:v>
            </cx:txData>
          </cx:tx>
          <cx:dataId val="11"/>
          <cx:layoutPr>
            <cx:statistics quartileMethod="exclusive"/>
          </cx:layoutPr>
        </cx:series>
        <cx:series layoutId="boxWhisker" uniqueId="{21662E96-B68B-4CE3-836D-15BFE6E78D01}">
          <cx:tx>
            <cx:txData>
              <cx:f>_xlchart.v1.24</cx:f>
              <cx:v>Plag_und</cx:v>
            </cx:txData>
          </cx:tx>
          <cx:dataId val="12"/>
          <cx:layoutPr>
            <cx:statistics quartileMethod="exclusive"/>
          </cx:layoutPr>
        </cx:series>
        <cx:series layoutId="boxWhisker" uniqueId="{8A0BF851-DA73-46A1-9392-FF9BB3871F13}">
          <cx:tx>
            <cx:txData>
              <cx:f>_xlchart.v1.26</cx:f>
              <cx:v>Tha_alo</cx:v>
            </cx:txData>
          </cx:tx>
          <cx:dataId val="13"/>
          <cx:layoutPr>
            <cx:statistics quartileMethod="exclusive"/>
          </cx:layoutPr>
        </cx:series>
        <cx:series layoutId="boxWhisker" uniqueId="{5688810D-F44F-43AF-966F-D2427788094D}">
          <cx:tx>
            <cx:txData>
              <cx:f>_xlchart.v1.28</cx:f>
              <cx:v>Rhy_tri</cx:v>
            </cx:txData>
          </cx:tx>
          <cx:dataId val="14"/>
          <cx:layoutPr>
            <cx:statistics quartileMethod="exclusive"/>
          </cx:layoutPr>
        </cx:series>
        <cx:series layoutId="boxWhisker" uniqueId="{EC895344-40FC-4788-9D0D-152893EA9FF0}">
          <cx:tx>
            <cx:txData>
              <cx:f>_xlchart.v1.30</cx:f>
              <cx:v>Ple_sch</cx:v>
            </cx:txData>
          </cx:tx>
          <cx:dataId val="15"/>
          <cx:layoutPr>
            <cx:statistics quartileMethod="exclusive"/>
          </cx:layoutPr>
        </cx:series>
        <cx:series layoutId="boxWhisker" uniqueId="{EFF38DF1-5A95-4D56-BF52-FC831556216F}">
          <cx:tx>
            <cx:txData>
              <cx:f>_xlchart.v1.32</cx:f>
              <cx:v>Hyl_spl</cx:v>
            </cx:txData>
          </cx:tx>
          <cx:dataId val="16"/>
          <cx:layoutPr>
            <cx:statistics quartileMethod="exclusive"/>
          </cx:layoutPr>
        </cx:series>
        <cx:series layoutId="boxWhisker" uniqueId="{7B37D4A9-8B08-4DAA-B3FF-60905F6DF2FA}">
          <cx:tx>
            <cx:txData>
              <cx:f>_xlchart.v1.34</cx:f>
              <cx:v>Abi_alb</cx:v>
            </cx:txData>
          </cx:tx>
          <cx:dataId val="17"/>
          <cx:layoutPr>
            <cx:statistics quartileMethod="exclusive"/>
          </cx:layoutPr>
        </cx:series>
        <cx:series layoutId="boxWhisker" uniqueId="{249A599B-9CF4-40D7-8456-6EFCAF262833}">
          <cx:tx>
            <cx:txData>
              <cx:f>_xlchart.v1.36</cx:f>
              <cx:v>Fag_syl</cx:v>
            </cx:txData>
          </cx:tx>
          <cx:dataId val="18"/>
          <cx:layoutPr>
            <cx:statistics quartileMethod="exclusive"/>
          </cx:layoutPr>
        </cx:series>
        <cx:series layoutId="boxWhisker" uniqueId="{F124FBE6-549D-4D81-A11F-FC4EE23F3B17}">
          <cx:tx>
            <cx:txData>
              <cx:f>_xlchart.v1.38</cx:f>
              <cx:v>Gal_odo</cx:v>
            </cx:txData>
          </cx:tx>
          <cx:dataId val="19"/>
          <cx:layoutPr>
            <cx:statistics quartileMethod="exclusive"/>
          </cx:layoutPr>
        </cx:series>
        <cx:series layoutId="boxWhisker" uniqueId="{888A03D1-3513-431D-8975-C64F9D92A2F7}">
          <cx:tx>
            <cx:txData>
              <cx:f>_xlchart.v1.40</cx:f>
              <cx:v>BraSyl</cx:v>
            </cx:txData>
          </cx:tx>
          <cx:dataId val="20"/>
          <cx:layoutPr>
            <cx:statistics quartileMethod="exclusive"/>
          </cx:layoutPr>
        </cx:series>
        <cx:series layoutId="boxWhisker" uniqueId="{2294E83C-4298-45A8-998F-7C44A6874713}">
          <cx:tx>
            <cx:txData>
              <cx:f>_xlchart.v1.42</cx:f>
              <cx:v>StaSyl</cx:v>
            </cx:txData>
          </cx:tx>
          <cx:dataId val="2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_xlchart.v1.46</cx:f>
      </cx:strDim>
      <cx:numDim type="val">
        <cx:f dir="row">_xlchart.v1.47</cx:f>
      </cx:numDim>
    </cx:data>
    <cx:data id="1">
      <cx:strDim type="cat">
        <cx:f dir="row">_xlchart.v1.46</cx:f>
      </cx:strDim>
      <cx:numDim type="val">
        <cx:f dir="row">_xlchart.v1.48</cx:f>
      </cx:numDim>
    </cx:data>
    <cx:data id="2">
      <cx:strDim type="cat">
        <cx:f dir="row">_xlchart.v1.46</cx:f>
      </cx:strDim>
      <cx:numDim type="val">
        <cx:f dir="row">_xlchart.v1.49</cx:f>
      </cx:numDim>
    </cx:data>
    <cx:data id="3">
      <cx:strDim type="cat">
        <cx:f dir="row">_xlchart.v1.46</cx:f>
      </cx:strDim>
      <cx:numDim type="val">
        <cx:f dir="row">_xlchart.v1.50</cx:f>
      </cx:numDim>
    </cx:data>
    <cx:data id="4">
      <cx:strDim type="cat">
        <cx:f dir="row">_xlchart.v1.46</cx:f>
      </cx:strDim>
      <cx:numDim type="val">
        <cx:f dir="row">_xlchart.v1.51</cx:f>
      </cx:numDim>
    </cx:data>
    <cx:data id="5">
      <cx:strDim type="cat">
        <cx:f dir="row">_xlchart.v1.46</cx:f>
      </cx:strDim>
      <cx:numDim type="val">
        <cx:f dir="row">_xlchart.v1.52</cx:f>
      </cx:numDim>
    </cx:data>
    <cx:data id="6">
      <cx:strDim type="cat">
        <cx:f dir="row">_xlchart.v1.46</cx:f>
      </cx:strDim>
      <cx:numDim type="val">
        <cx:f dir="row">_xlchart.v1.53</cx:f>
      </cx:numDim>
    </cx:data>
    <cx:data id="7">
      <cx:strDim type="cat">
        <cx:f dir="row">_xlchart.v1.46</cx:f>
      </cx:strDim>
      <cx:numDim type="val">
        <cx:f dir="row">_xlchart.v1.54</cx:f>
      </cx:numDim>
    </cx:data>
    <cx:data id="8">
      <cx:strDim type="cat">
        <cx:f dir="row">_xlchart.v1.46</cx:f>
      </cx:strDim>
      <cx:numDim type="val">
        <cx:f dir="row">_xlchart.v1.44</cx:f>
      </cx:numDim>
    </cx:data>
    <cx:data id="9">
      <cx:strDim type="cat">
        <cx:f dir="row">_xlchart.v1.46</cx:f>
      </cx:strDim>
      <cx:numDim type="val">
        <cx:f dir="row">_xlchart.v1.45</cx:f>
      </cx:numDim>
    </cx:data>
  </cx:chartData>
  <cx:chart>
    <cx:title pos="t" align="ctr" overlay="0"/>
    <cx:plotArea>
      <cx:plotAreaRegion>
        <cx:series layoutId="boxWhisker" uniqueId="{DF4FF25D-5649-4B77-89F2-C9949671BA8A}">
          <cx:dataId val="0"/>
          <cx:layoutPr>
            <cx:statistics quartileMethod="exclusive"/>
          </cx:layoutPr>
        </cx:series>
        <cx:series layoutId="boxWhisker" uniqueId="{9354B486-0A17-404B-80F4-A1377F2FB5FF}">
          <cx:dataId val="1"/>
          <cx:layoutPr>
            <cx:statistics quartileMethod="exclusive"/>
          </cx:layoutPr>
        </cx:series>
        <cx:series layoutId="boxWhisker" uniqueId="{0A967359-B004-47D9-8B9A-C080283A932B}">
          <cx:dataId val="2"/>
          <cx:layoutPr>
            <cx:statistics quartileMethod="exclusive"/>
          </cx:layoutPr>
        </cx:series>
        <cx:series layoutId="boxWhisker" uniqueId="{759FB068-90D3-4CD7-9707-B5FC6656BD46}">
          <cx:dataId val="3"/>
          <cx:layoutPr>
            <cx:statistics quartileMethod="exclusive"/>
          </cx:layoutPr>
        </cx:series>
        <cx:series layoutId="boxWhisker" uniqueId="{14D7E5A2-BCAC-43FB-9D6F-38158453BAAF}">
          <cx:dataId val="4"/>
          <cx:layoutPr>
            <cx:statistics quartileMethod="exclusive"/>
          </cx:layoutPr>
        </cx:series>
        <cx:series layoutId="boxWhisker" uniqueId="{A0E9C148-6624-45B3-BD81-D9B657F6721D}">
          <cx:dataId val="5"/>
          <cx:layoutPr>
            <cx:statistics quartileMethod="exclusive"/>
          </cx:layoutPr>
        </cx:series>
        <cx:series layoutId="boxWhisker" uniqueId="{05199190-010C-4798-BF10-B402F2636989}">
          <cx:dataId val="6"/>
          <cx:layoutPr>
            <cx:statistics quartileMethod="exclusive"/>
          </cx:layoutPr>
        </cx:series>
        <cx:series layoutId="boxWhisker" uniqueId="{87071477-05AD-4518-9867-B4373E09A453}">
          <cx:dataId val="7"/>
          <cx:layoutPr>
            <cx:statistics quartileMethod="exclusive"/>
          </cx:layoutPr>
        </cx:series>
        <cx:series layoutId="boxWhisker" uniqueId="{B6601D78-9F24-4DB6-AA4E-66CE853BBF61}">
          <cx:dataId val="8"/>
          <cx:layoutPr>
            <cx:statistics quartileMethod="exclusive"/>
          </cx:layoutPr>
        </cx:series>
        <cx:series layoutId="boxWhisker" uniqueId="{EE0979CA-7DE0-4E27-BB38-4E1EC2F31064}"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_xlchart.v1.90</cx:f>
      </cx:numDim>
    </cx:data>
    <cx:data id="1">
      <cx:numDim type="val">
        <cx:f>_xlchart.v1.92</cx:f>
      </cx:numDim>
    </cx:data>
    <cx:data id="2">
      <cx:numDim type="val">
        <cx:f>_xlchart.v1.94</cx:f>
      </cx:numDim>
    </cx:data>
    <cx:data id="3">
      <cx:numDim type="val">
        <cx:f>_xlchart.v1.96</cx:f>
      </cx:numDim>
    </cx:data>
    <cx:data id="4">
      <cx:numDim type="val">
        <cx:f>_xlchart.v1.98</cx:f>
      </cx:numDim>
    </cx:data>
    <cx:data id="5">
      <cx:numDim type="val">
        <cx:f>_xlchart.v1.56</cx:f>
      </cx:numDim>
    </cx:data>
    <cx:data id="6">
      <cx:numDim type="val">
        <cx:f>_xlchart.v1.58</cx:f>
      </cx:numDim>
    </cx:data>
    <cx:data id="7">
      <cx:numDim type="val">
        <cx:f>_xlchart.v1.60</cx:f>
      </cx:numDim>
    </cx:data>
    <cx:data id="8">
      <cx:numDim type="val">
        <cx:f>_xlchart.v1.62</cx:f>
      </cx:numDim>
    </cx:data>
    <cx:data id="9">
      <cx:numDim type="val">
        <cx:f>_xlchart.v1.64</cx:f>
      </cx:numDim>
    </cx:data>
    <cx:data id="10">
      <cx:numDim type="val">
        <cx:f>_xlchart.v1.66</cx:f>
      </cx:numDim>
    </cx:data>
    <cx:data id="11">
      <cx:numDim type="val">
        <cx:f>_xlchart.v1.68</cx:f>
      </cx:numDim>
    </cx:data>
    <cx:data id="12">
      <cx:numDim type="val">
        <cx:f>_xlchart.v1.70</cx:f>
      </cx:numDim>
    </cx:data>
    <cx:data id="13">
      <cx:numDim type="val">
        <cx:f>_xlchart.v1.72</cx:f>
      </cx:numDim>
    </cx:data>
    <cx:data id="14">
      <cx:numDim type="val">
        <cx:f>_xlchart.v1.74</cx:f>
      </cx:numDim>
    </cx:data>
    <cx:data id="15">
      <cx:numDim type="val">
        <cx:f>_xlchart.v1.76</cx:f>
      </cx:numDim>
    </cx:data>
    <cx:data id="16">
      <cx:numDim type="val">
        <cx:f>_xlchart.v1.78</cx:f>
      </cx:numDim>
    </cx:data>
    <cx:data id="17">
      <cx:numDim type="val">
        <cx:f>_xlchart.v1.80</cx:f>
      </cx:numDim>
    </cx:data>
    <cx:data id="18">
      <cx:numDim type="val">
        <cx:f>_xlchart.v1.82</cx:f>
      </cx:numDim>
    </cx:data>
    <cx:data id="19">
      <cx:numDim type="val">
        <cx:f>_xlchart.v1.84</cx:f>
      </cx:numDim>
    </cx:data>
    <cx:data id="20">
      <cx:numDim type="val">
        <cx:f>_xlchart.v1.86</cx:f>
      </cx:numDim>
    </cx:data>
    <cx:data id="21">
      <cx:numDim type="val">
        <cx:f>_xlchart.v1.88</cx:f>
      </cx:numDim>
    </cx:data>
  </cx:chartData>
  <cx:chart>
    <cx:title pos="t" align="ctr" overlay="0"/>
    <cx:plotArea>
      <cx:plotAreaRegion>
        <cx:series layoutId="boxWhisker" uniqueId="{94881C58-DC71-41A6-8474-C3CFD8460694}">
          <cx:tx>
            <cx:txData>
              <cx:f>_xlchart.v1.89</cx:f>
              <cx:v>Mar_pol</cx:v>
            </cx:txData>
          </cx:tx>
          <cx:dataId val="0"/>
          <cx:layoutPr>
            <cx:statistics quartileMethod="exclusive"/>
          </cx:layoutPr>
        </cx:series>
        <cx:series layoutId="boxWhisker" uniqueId="{C3B2F815-9BFB-4C88-A42D-E1E7349BFF5E}">
          <cx:tx>
            <cx:txData>
              <cx:f>_xlchart.v1.91</cx:f>
              <cx:v>Con_con</cx:v>
            </cx:txData>
          </cx:tx>
          <cx:dataId val="1"/>
          <cx:layoutPr>
            <cx:statistics quartileMethod="exclusive"/>
          </cx:layoutPr>
        </cx:series>
        <cx:series layoutId="boxWhisker" uniqueId="{4A5A00AA-F6AE-4619-A8B5-520D1F66E811}">
          <cx:tx>
            <cx:txData>
              <cx:f>_xlchart.v1.93</cx:f>
              <cx:v>Pel_epi</cx:v>
            </cx:txData>
          </cx:tx>
          <cx:dataId val="2"/>
          <cx:layoutPr>
            <cx:statistics quartileMethod="exclusive"/>
          </cx:layoutPr>
        </cx:series>
        <cx:series layoutId="boxWhisker" uniqueId="{A8B25BD5-75C9-48D8-AFA9-601850A8B57F}">
          <cx:tx>
            <cx:txData>
              <cx:f>_xlchart.v1.95</cx:f>
              <cx:v>Pla_por</cx:v>
            </cx:txData>
          </cx:tx>
          <cx:dataId val="3"/>
          <cx:layoutPr>
            <cx:statistics quartileMethod="exclusive"/>
          </cx:layoutPr>
        </cx:series>
        <cx:series layoutId="boxWhisker" uniqueId="{3EA6C3D8-064F-40AA-BBCA-747570D3F58A}">
          <cx:tx>
            <cx:txData>
              <cx:f>_xlchart.v1.97</cx:f>
              <cx:v>Dip_alb</cx:v>
            </cx:txData>
          </cx:tx>
          <cx:dataId val="4"/>
          <cx:layoutPr>
            <cx:statistics quartileMethod="exclusive"/>
          </cx:layoutPr>
        </cx:series>
        <cx:series layoutId="boxWhisker" uniqueId="{A85A704A-AAB9-47BF-8DD0-DFC5EB5B196F}">
          <cx:tx>
            <cx:txData>
              <cx:f>_xlchart.v1.55</cx:f>
              <cx:v>Pol_com</cx:v>
            </cx:txData>
          </cx:tx>
          <cx:dataId val="5"/>
          <cx:layoutPr>
            <cx:statistics quartileMethod="exclusive"/>
          </cx:layoutPr>
        </cx:series>
        <cx:series layoutId="boxWhisker" uniqueId="{2F10AABF-9D53-4D34-ADA4-45A268D4F24B}">
          <cx:tx>
            <cx:txData>
              <cx:f>_xlchart.v1.57</cx:f>
              <cx:v>Dic_sco</cx:v>
            </cx:txData>
          </cx:tx>
          <cx:dataId val="6"/>
          <cx:layoutPr>
            <cx:statistics quartileMethod="exclusive"/>
          </cx:layoutPr>
        </cx:series>
        <cx:series layoutId="boxWhisker" uniqueId="{6C2BA0CB-EF9C-4D95-909A-60F134B820C4}">
          <cx:tx>
            <cx:txData>
              <cx:f>_xlchart.v1.59</cx:f>
              <cx:v>Rhi_pun</cx:v>
            </cx:txData>
          </cx:tx>
          <cx:dataId val="7"/>
          <cx:layoutPr>
            <cx:statistics quartileMethod="exclusive"/>
          </cx:layoutPr>
        </cx:series>
        <cx:series layoutId="boxWhisker" uniqueId="{39E3EA66-5078-49BC-BF2A-DAA34274A997}">
          <cx:tx>
            <cx:txData>
              <cx:f>_xlchart.v1.61</cx:f>
              <cx:v>Atr_und</cx:v>
            </cx:txData>
          </cx:tx>
          <cx:dataId val="8"/>
          <cx:layoutPr>
            <cx:statistics quartileMethod="exclusive"/>
          </cx:layoutPr>
        </cx:series>
        <cx:series layoutId="boxWhisker" uniqueId="{2F0DC41B-7A61-49F3-9EA1-CA6A5248BF8C}">
          <cx:tx>
            <cx:txData>
              <cx:f>_xlchart.v1.63</cx:f>
              <cx:v>Fis_tax</cx:v>
            </cx:txData>
          </cx:tx>
          <cx:dataId val="9"/>
          <cx:layoutPr>
            <cx:statistics quartileMethod="exclusive"/>
          </cx:layoutPr>
        </cx:series>
        <cx:series layoutId="boxWhisker" uniqueId="{D15D903B-B976-42C3-B856-74BA2121F449}">
          <cx:tx>
            <cx:txData>
              <cx:f>_xlchart.v1.65</cx:f>
              <cx:v>Mni_hor</cx:v>
            </cx:txData>
          </cx:tx>
          <cx:dataId val="10"/>
          <cx:layoutPr>
            <cx:statistics quartileMethod="exclusive"/>
          </cx:layoutPr>
        </cx:series>
        <cx:series layoutId="boxWhisker" uniqueId="{EBC3D753-1119-4324-A7B3-67C2D62C112A}">
          <cx:tx>
            <cx:txData>
              <cx:f>_xlchart.v1.67</cx:f>
              <cx:v>Aul_pal</cx:v>
            </cx:txData>
          </cx:tx>
          <cx:dataId val="11"/>
          <cx:layoutPr>
            <cx:statistics quartileMethod="exclusive"/>
          </cx:layoutPr>
        </cx:series>
        <cx:series layoutId="boxWhisker" uniqueId="{21662E96-B68B-4CE3-836D-15BFE6E78D01}">
          <cx:tx>
            <cx:txData>
              <cx:f>_xlchart.v1.69</cx:f>
              <cx:v>Plag_und</cx:v>
            </cx:txData>
          </cx:tx>
          <cx:dataId val="12"/>
          <cx:layoutPr>
            <cx:statistics quartileMethod="exclusive"/>
          </cx:layoutPr>
        </cx:series>
        <cx:series layoutId="boxWhisker" uniqueId="{8A0BF851-DA73-46A1-9392-FF9BB3871F13}">
          <cx:tx>
            <cx:txData>
              <cx:f>_xlchart.v1.71</cx:f>
              <cx:v>Tha_alo</cx:v>
            </cx:txData>
          </cx:tx>
          <cx:dataId val="13"/>
          <cx:layoutPr>
            <cx:statistics quartileMethod="exclusive"/>
          </cx:layoutPr>
        </cx:series>
        <cx:series layoutId="boxWhisker" uniqueId="{5688810D-F44F-43AF-966F-D2427788094D}">
          <cx:tx>
            <cx:txData>
              <cx:f>_xlchart.v1.73</cx:f>
              <cx:v>Rhy_tri</cx:v>
            </cx:txData>
          </cx:tx>
          <cx:dataId val="14"/>
          <cx:layoutPr>
            <cx:statistics quartileMethod="exclusive"/>
          </cx:layoutPr>
        </cx:series>
        <cx:series layoutId="boxWhisker" uniqueId="{EC895344-40FC-4788-9D0D-152893EA9FF0}">
          <cx:tx>
            <cx:txData>
              <cx:f>_xlchart.v1.75</cx:f>
              <cx:v>Ple_sch</cx:v>
            </cx:txData>
          </cx:tx>
          <cx:dataId val="15"/>
          <cx:layoutPr>
            <cx:statistics quartileMethod="exclusive"/>
          </cx:layoutPr>
        </cx:series>
        <cx:series layoutId="boxWhisker" uniqueId="{EFF38DF1-5A95-4D56-BF52-FC831556216F}">
          <cx:tx>
            <cx:txData>
              <cx:f>_xlchart.v1.77</cx:f>
              <cx:v>Hyl_spl</cx:v>
            </cx:txData>
          </cx:tx>
          <cx:dataId val="16"/>
          <cx:layoutPr>
            <cx:statistics quartileMethod="exclusive"/>
          </cx:layoutPr>
        </cx:series>
        <cx:series layoutId="boxWhisker" uniqueId="{7B37D4A9-8B08-4DAA-B3FF-60905F6DF2FA}">
          <cx:tx>
            <cx:txData>
              <cx:f>_xlchart.v1.79</cx:f>
              <cx:v>Abi_alb</cx:v>
            </cx:txData>
          </cx:tx>
          <cx:dataId val="17"/>
          <cx:layoutPr>
            <cx:statistics quartileMethod="exclusive"/>
          </cx:layoutPr>
        </cx:series>
        <cx:series layoutId="boxWhisker" uniqueId="{249A599B-9CF4-40D7-8456-6EFCAF262833}">
          <cx:tx>
            <cx:txData>
              <cx:f>_xlchart.v1.81</cx:f>
              <cx:v>Fag_syl</cx:v>
            </cx:txData>
          </cx:tx>
          <cx:dataId val="18"/>
          <cx:layoutPr>
            <cx:statistics quartileMethod="exclusive"/>
          </cx:layoutPr>
        </cx:series>
        <cx:series layoutId="boxWhisker" uniqueId="{F124FBE6-549D-4D81-A11F-FC4EE23F3B17}">
          <cx:tx>
            <cx:txData>
              <cx:f>_xlchart.v1.83</cx:f>
              <cx:v>Gal_odo</cx:v>
            </cx:txData>
          </cx:tx>
          <cx:dataId val="19"/>
          <cx:layoutPr>
            <cx:statistics quartileMethod="exclusive"/>
          </cx:layoutPr>
        </cx:series>
        <cx:series layoutId="boxWhisker" uniqueId="{888A03D1-3513-431D-8975-C64F9D92A2F7}">
          <cx:tx>
            <cx:txData>
              <cx:f>_xlchart.v1.85</cx:f>
              <cx:v>BraSyl</cx:v>
            </cx:txData>
          </cx:tx>
          <cx:dataId val="20"/>
          <cx:layoutPr>
            <cx:statistics quartileMethod="exclusive"/>
          </cx:layoutPr>
        </cx:series>
        <cx:series layoutId="boxWhisker" uniqueId="{2294E83C-4298-45A8-998F-7C44A6874713}">
          <cx:tx>
            <cx:txData>
              <cx:f>_xlchart.v1.87</cx:f>
              <cx:v>StaSyl</cx:v>
            </cx:txData>
          </cx:tx>
          <cx:dataId val="2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_xlchart.v1.101</cx:f>
      </cx:strDim>
      <cx:numDim type="val">
        <cx:f dir="row">_xlchart.v1.102</cx:f>
      </cx:numDim>
    </cx:data>
    <cx:data id="1">
      <cx:strDim type="cat">
        <cx:f dir="row">_xlchart.v1.101</cx:f>
      </cx:strDim>
      <cx:numDim type="val">
        <cx:f dir="row">_xlchart.v1.103</cx:f>
      </cx:numDim>
    </cx:data>
    <cx:data id="2">
      <cx:strDim type="cat">
        <cx:f dir="row">_xlchart.v1.101</cx:f>
      </cx:strDim>
      <cx:numDim type="val">
        <cx:f dir="row">_xlchart.v1.104</cx:f>
      </cx:numDim>
    </cx:data>
    <cx:data id="3">
      <cx:strDim type="cat">
        <cx:f dir="row">_xlchart.v1.101</cx:f>
      </cx:strDim>
      <cx:numDim type="val">
        <cx:f dir="row">_xlchart.v1.105</cx:f>
      </cx:numDim>
    </cx:data>
    <cx:data id="4">
      <cx:strDim type="cat">
        <cx:f dir="row">_xlchart.v1.101</cx:f>
      </cx:strDim>
      <cx:numDim type="val">
        <cx:f dir="row">_xlchart.v1.106</cx:f>
      </cx:numDim>
    </cx:data>
    <cx:data id="5">
      <cx:strDim type="cat">
        <cx:f dir="row">_xlchart.v1.101</cx:f>
      </cx:strDim>
      <cx:numDim type="val">
        <cx:f dir="row">_xlchart.v1.107</cx:f>
      </cx:numDim>
    </cx:data>
    <cx:data id="6">
      <cx:strDim type="cat">
        <cx:f dir="row">_xlchart.v1.101</cx:f>
      </cx:strDim>
      <cx:numDim type="val">
        <cx:f dir="row">_xlchart.v1.108</cx:f>
      </cx:numDim>
    </cx:data>
    <cx:data id="7">
      <cx:strDim type="cat">
        <cx:f dir="row">_xlchart.v1.101</cx:f>
      </cx:strDim>
      <cx:numDim type="val">
        <cx:f dir="row">_xlchart.v1.109</cx:f>
      </cx:numDim>
    </cx:data>
    <cx:data id="8">
      <cx:strDim type="cat">
        <cx:f dir="row">_xlchart.v1.101</cx:f>
      </cx:strDim>
      <cx:numDim type="val">
        <cx:f dir="row">_xlchart.v1.99</cx:f>
      </cx:numDim>
    </cx:data>
    <cx:data id="9">
      <cx:strDim type="cat">
        <cx:f dir="row">_xlchart.v1.101</cx:f>
      </cx:strDim>
      <cx:numDim type="val">
        <cx:f dir="row">_xlchart.v1.100</cx:f>
      </cx:numDim>
    </cx:data>
  </cx:chartData>
  <cx:chart>
    <cx:title pos="t" align="ctr" overlay="0"/>
    <cx:plotArea>
      <cx:plotAreaRegion>
        <cx:series layoutId="boxWhisker" uniqueId="{DF4FF25D-5649-4B77-89F2-C9949671BA8A}">
          <cx:dataId val="0"/>
          <cx:layoutPr>
            <cx:statistics quartileMethod="exclusive"/>
          </cx:layoutPr>
        </cx:series>
        <cx:series layoutId="boxWhisker" uniqueId="{9354B486-0A17-404B-80F4-A1377F2FB5FF}">
          <cx:dataId val="1"/>
          <cx:layoutPr>
            <cx:statistics quartileMethod="exclusive"/>
          </cx:layoutPr>
        </cx:series>
        <cx:series layoutId="boxWhisker" uniqueId="{0A967359-B004-47D9-8B9A-C080283A932B}">
          <cx:dataId val="2"/>
          <cx:layoutPr>
            <cx:statistics quartileMethod="exclusive"/>
          </cx:layoutPr>
        </cx:series>
        <cx:series layoutId="boxWhisker" uniqueId="{759FB068-90D3-4CD7-9707-B5FC6656BD46}">
          <cx:dataId val="3"/>
          <cx:layoutPr>
            <cx:statistics quartileMethod="exclusive"/>
          </cx:layoutPr>
        </cx:series>
        <cx:series layoutId="boxWhisker" uniqueId="{14D7E5A2-BCAC-43FB-9D6F-38158453BAAF}">
          <cx:dataId val="4"/>
          <cx:layoutPr>
            <cx:statistics quartileMethod="exclusive"/>
          </cx:layoutPr>
        </cx:series>
        <cx:series layoutId="boxWhisker" uniqueId="{A0E9C148-6624-45B3-BD81-D9B657F6721D}">
          <cx:dataId val="5"/>
          <cx:layoutPr>
            <cx:statistics quartileMethod="exclusive"/>
          </cx:layoutPr>
        </cx:series>
        <cx:series layoutId="boxWhisker" uniqueId="{05199190-010C-4798-BF10-B402F2636989}">
          <cx:dataId val="6"/>
          <cx:layoutPr>
            <cx:statistics quartileMethod="exclusive"/>
          </cx:layoutPr>
        </cx:series>
        <cx:series layoutId="boxWhisker" uniqueId="{87071477-05AD-4518-9867-B4373E09A453}">
          <cx:dataId val="7"/>
          <cx:layoutPr>
            <cx:statistics quartileMethod="exclusive"/>
          </cx:layoutPr>
        </cx:series>
        <cx:series layoutId="boxWhisker" uniqueId="{B6601D78-9F24-4DB6-AA4E-66CE853BBF61}">
          <cx:dataId val="8"/>
          <cx:layoutPr>
            <cx:statistics quartileMethod="exclusive"/>
          </cx:layoutPr>
        </cx:series>
        <cx:series layoutId="boxWhisker" uniqueId="{EE0979CA-7DE0-4E27-BB38-4E1EC2F31064}"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5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74</xdr:row>
      <xdr:rowOff>176212</xdr:rowOff>
    </xdr:from>
    <xdr:to>
      <xdr:col>17</xdr:col>
      <xdr:colOff>304800</xdr:colOff>
      <xdr:row>105</xdr:row>
      <xdr:rowOff>189821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52386</xdr:colOff>
      <xdr:row>27</xdr:row>
      <xdr:rowOff>166686</xdr:rowOff>
    </xdr:from>
    <xdr:to>
      <xdr:col>54</xdr:col>
      <xdr:colOff>371475</xdr:colOff>
      <xdr:row>53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08236" y="5310186"/>
              <a:ext cx="13949364" cy="4938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2647950</xdr:colOff>
      <xdr:row>28</xdr:row>
      <xdr:rowOff>61911</xdr:rowOff>
    </xdr:from>
    <xdr:to>
      <xdr:col>59</xdr:col>
      <xdr:colOff>419100</xdr:colOff>
      <xdr:row>47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3800" y="5395911"/>
              <a:ext cx="14449425" cy="3605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107</xdr:row>
      <xdr:rowOff>0</xdr:rowOff>
    </xdr:from>
    <xdr:to>
      <xdr:col>17</xdr:col>
      <xdr:colOff>295274</xdr:colOff>
      <xdr:row>138</xdr:row>
      <xdr:rowOff>13609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9922</xdr:colOff>
      <xdr:row>237</xdr:row>
      <xdr:rowOff>47625</xdr:rowOff>
    </xdr:from>
    <xdr:to>
      <xdr:col>8</xdr:col>
      <xdr:colOff>2609850</xdr:colOff>
      <xdr:row>263</xdr:row>
      <xdr:rowOff>161246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267</xdr:row>
      <xdr:rowOff>0</xdr:rowOff>
    </xdr:from>
    <xdr:to>
      <xdr:col>8</xdr:col>
      <xdr:colOff>2599928</xdr:colOff>
      <xdr:row>293</xdr:row>
      <xdr:rowOff>113621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B52337B-59D5-4ADA-A2C7-E016D5242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74</xdr:row>
      <xdr:rowOff>176212</xdr:rowOff>
    </xdr:from>
    <xdr:to>
      <xdr:col>17</xdr:col>
      <xdr:colOff>304800</xdr:colOff>
      <xdr:row>105</xdr:row>
      <xdr:rowOff>189821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52386</xdr:colOff>
      <xdr:row>27</xdr:row>
      <xdr:rowOff>166686</xdr:rowOff>
    </xdr:from>
    <xdr:to>
      <xdr:col>54</xdr:col>
      <xdr:colOff>371475</xdr:colOff>
      <xdr:row>53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08236" y="5310186"/>
              <a:ext cx="13949364" cy="4938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2647950</xdr:colOff>
      <xdr:row>28</xdr:row>
      <xdr:rowOff>61911</xdr:rowOff>
    </xdr:from>
    <xdr:to>
      <xdr:col>59</xdr:col>
      <xdr:colOff>419100</xdr:colOff>
      <xdr:row>47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3800" y="5395911"/>
              <a:ext cx="14449425" cy="3605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107</xdr:row>
      <xdr:rowOff>0</xdr:rowOff>
    </xdr:from>
    <xdr:to>
      <xdr:col>17</xdr:col>
      <xdr:colOff>295274</xdr:colOff>
      <xdr:row>138</xdr:row>
      <xdr:rowOff>13609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361950</xdr:colOff>
      <xdr:row>14</xdr:row>
      <xdr:rowOff>185736</xdr:rowOff>
    </xdr:from>
    <xdr:to>
      <xdr:col>29</xdr:col>
      <xdr:colOff>438150</xdr:colOff>
      <xdr:row>43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opLeftCell="A22" workbookViewId="0">
      <selection activeCell="J64" sqref="J64"/>
    </sheetView>
  </sheetViews>
  <sheetFormatPr baseColWidth="10" defaultColWidth="9.140625" defaultRowHeight="15" x14ac:dyDescent="0.25"/>
  <cols>
    <col min="2" max="2" width="12.140625" bestFit="1" customWidth="1"/>
    <col min="3" max="3" width="12.7109375" bestFit="1" customWidth="1"/>
    <col min="5" max="7" width="12" bestFit="1" customWidth="1"/>
    <col min="8" max="8" width="13.140625" bestFit="1" customWidth="1"/>
    <col min="9" max="9" width="14.5703125" bestFit="1" customWidth="1"/>
    <col min="10" max="10" width="12" bestFit="1" customWidth="1"/>
  </cols>
  <sheetData>
    <row r="1" spans="1:10" x14ac:dyDescent="0.25">
      <c r="A1" t="s">
        <v>26</v>
      </c>
      <c r="B1" t="s">
        <v>21</v>
      </c>
      <c r="C1" t="s">
        <v>22</v>
      </c>
      <c r="D1" t="s">
        <v>0</v>
      </c>
      <c r="E1" t="s">
        <v>23</v>
      </c>
      <c r="F1" t="s">
        <v>27</v>
      </c>
      <c r="G1" t="s">
        <v>24</v>
      </c>
      <c r="H1" t="s">
        <v>25</v>
      </c>
      <c r="I1" t="s">
        <v>20</v>
      </c>
      <c r="J1" t="s">
        <v>19</v>
      </c>
    </row>
    <row r="2" spans="1:10" x14ac:dyDescent="0.25">
      <c r="A2" t="s">
        <v>1</v>
      </c>
      <c r="B2">
        <v>94.691000000000003</v>
      </c>
      <c r="C2">
        <v>83.76</v>
      </c>
      <c r="D2">
        <v>254.74</v>
      </c>
      <c r="E2">
        <v>19.126017489999999</v>
      </c>
      <c r="F2">
        <v>16.918136100000002</v>
      </c>
      <c r="G2">
        <v>61.599845240000001</v>
      </c>
      <c r="H2">
        <v>52.51974388</v>
      </c>
      <c r="I2">
        <v>87.587030040000002</v>
      </c>
    </row>
    <row r="3" spans="1:10" x14ac:dyDescent="0.25">
      <c r="A3" t="s">
        <v>1</v>
      </c>
      <c r="B3">
        <v>93.641000000000005</v>
      </c>
      <c r="C3">
        <v>83.86</v>
      </c>
      <c r="D3">
        <v>240.98</v>
      </c>
      <c r="E3">
        <v>23.60856192</v>
      </c>
      <c r="F3">
        <v>21.142597819999999</v>
      </c>
      <c r="G3">
        <v>73.739290089999997</v>
      </c>
      <c r="H3">
        <v>62.179810410000002</v>
      </c>
      <c r="I3">
        <v>79.894067800000002</v>
      </c>
    </row>
    <row r="4" spans="1:10" x14ac:dyDescent="0.25">
      <c r="A4" t="s">
        <v>1</v>
      </c>
      <c r="B4">
        <v>108.017</v>
      </c>
      <c r="C4">
        <v>92.33</v>
      </c>
      <c r="D4">
        <v>280.82</v>
      </c>
      <c r="E4">
        <v>19.0879853</v>
      </c>
      <c r="F4">
        <v>16.315891780000001</v>
      </c>
      <c r="G4">
        <v>59.090143930000004</v>
      </c>
      <c r="H4">
        <v>50.645885239999998</v>
      </c>
      <c r="I4">
        <v>86.418835189999996</v>
      </c>
    </row>
    <row r="5" spans="1:10" x14ac:dyDescent="0.25">
      <c r="A5" t="s">
        <v>1</v>
      </c>
      <c r="B5">
        <v>105.622</v>
      </c>
      <c r="C5">
        <v>93.84</v>
      </c>
      <c r="D5">
        <v>281.94</v>
      </c>
      <c r="E5">
        <v>20.067638169999999</v>
      </c>
      <c r="F5">
        <v>17.829118609999998</v>
      </c>
      <c r="G5">
        <v>67.058319859999997</v>
      </c>
      <c r="H5">
        <v>55.07951285</v>
      </c>
      <c r="I5">
        <v>81.412125860000003</v>
      </c>
    </row>
    <row r="6" spans="1:10" x14ac:dyDescent="0.25">
      <c r="A6" t="s">
        <v>1</v>
      </c>
      <c r="B6">
        <v>112.804</v>
      </c>
      <c r="C6">
        <v>100.06</v>
      </c>
      <c r="D6">
        <v>330.92</v>
      </c>
      <c r="E6">
        <v>19.285042650000001</v>
      </c>
      <c r="F6">
        <v>17.106320409999999</v>
      </c>
      <c r="G6">
        <v>68.146622730000004</v>
      </c>
      <c r="H6">
        <v>57.63766605</v>
      </c>
      <c r="I6">
        <v>79.690652319999998</v>
      </c>
    </row>
    <row r="7" spans="1:10" x14ac:dyDescent="0.25">
      <c r="A7" t="s">
        <v>1</v>
      </c>
      <c r="B7">
        <v>114.569</v>
      </c>
      <c r="C7">
        <v>99.36</v>
      </c>
      <c r="D7">
        <v>285.12</v>
      </c>
      <c r="E7">
        <v>19.959060659999999</v>
      </c>
      <c r="F7">
        <v>17.309501409999999</v>
      </c>
      <c r="G7">
        <v>60.977800590000001</v>
      </c>
      <c r="H7">
        <v>50.999965160000002</v>
      </c>
      <c r="I7">
        <v>71.220371560000004</v>
      </c>
    </row>
    <row r="8" spans="1:10" x14ac:dyDescent="0.25">
      <c r="A8" t="s">
        <v>1</v>
      </c>
      <c r="B8">
        <v>101.22799999999999</v>
      </c>
      <c r="C8">
        <v>86.12</v>
      </c>
      <c r="D8">
        <v>255.55</v>
      </c>
      <c r="E8">
        <v>25.33867334</v>
      </c>
      <c r="F8">
        <v>21.556946180000001</v>
      </c>
      <c r="G8">
        <v>78.099691329999999</v>
      </c>
      <c r="H8">
        <v>65.612015020000001</v>
      </c>
      <c r="I8">
        <v>81.854912760000005</v>
      </c>
    </row>
    <row r="9" spans="1:10" x14ac:dyDescent="0.25">
      <c r="A9" t="s">
        <v>1</v>
      </c>
      <c r="B9">
        <v>78.763000000000005</v>
      </c>
      <c r="C9">
        <v>72.599999999999994</v>
      </c>
      <c r="D9">
        <v>219.02</v>
      </c>
      <c r="E9">
        <v>18.963499779999999</v>
      </c>
      <c r="F9">
        <v>17.479655220000001</v>
      </c>
      <c r="G9">
        <v>71.414131530000006</v>
      </c>
      <c r="H9">
        <v>54.442143790000003</v>
      </c>
      <c r="I9">
        <v>79.139382600000005</v>
      </c>
    </row>
    <row r="10" spans="1:10" x14ac:dyDescent="0.25">
      <c r="A10" t="s">
        <v>1</v>
      </c>
      <c r="B10">
        <v>98.394999999999996</v>
      </c>
      <c r="C10">
        <v>94.38</v>
      </c>
      <c r="D10">
        <v>276.89</v>
      </c>
      <c r="E10">
        <v>24.800252050000001</v>
      </c>
      <c r="F10">
        <v>23.788279769999999</v>
      </c>
      <c r="G10">
        <v>80.08850837</v>
      </c>
      <c r="H10">
        <v>71.420289859999997</v>
      </c>
      <c r="I10">
        <v>66.939318999999998</v>
      </c>
    </row>
    <row r="11" spans="1:10" x14ac:dyDescent="0.25">
      <c r="A11" t="s">
        <v>1</v>
      </c>
      <c r="B11">
        <v>70.334999999999994</v>
      </c>
      <c r="C11">
        <v>62.6</v>
      </c>
      <c r="D11">
        <v>199.01</v>
      </c>
      <c r="E11">
        <v>18.736514029999999</v>
      </c>
      <c r="F11">
        <v>16.675990299999999</v>
      </c>
      <c r="G11">
        <v>66.995455309999997</v>
      </c>
      <c r="H11">
        <v>54.35413836</v>
      </c>
      <c r="I11">
        <v>73.819806400000004</v>
      </c>
    </row>
    <row r="12" spans="1:10" x14ac:dyDescent="0.25">
      <c r="A12" t="s">
        <v>3</v>
      </c>
      <c r="B12">
        <v>42.265000000000001</v>
      </c>
      <c r="C12">
        <v>33</v>
      </c>
      <c r="D12">
        <v>105</v>
      </c>
      <c r="E12">
        <v>37.231324880000003</v>
      </c>
      <c r="F12">
        <v>29.06976744</v>
      </c>
      <c r="G12">
        <v>139.2388277</v>
      </c>
      <c r="H12">
        <v>104.5714286</v>
      </c>
      <c r="I12">
        <v>103.60079740842264</v>
      </c>
    </row>
    <row r="13" spans="1:10" x14ac:dyDescent="0.25">
      <c r="A13" t="s">
        <v>3</v>
      </c>
      <c r="B13">
        <v>46.487000000000002</v>
      </c>
      <c r="C13">
        <v>35</v>
      </c>
      <c r="D13">
        <v>113</v>
      </c>
      <c r="E13">
        <v>38.201166899999997</v>
      </c>
      <c r="F13">
        <v>28.761607359999999</v>
      </c>
      <c r="G13">
        <v>142.74886309999999</v>
      </c>
      <c r="H13">
        <v>105.09275460000001</v>
      </c>
      <c r="I13">
        <v>107.66745638595737</v>
      </c>
    </row>
    <row r="14" spans="1:10" x14ac:dyDescent="0.25">
      <c r="A14" t="s">
        <v>3</v>
      </c>
      <c r="B14">
        <v>44.252000000000002</v>
      </c>
      <c r="C14">
        <v>38</v>
      </c>
      <c r="D14">
        <v>121</v>
      </c>
      <c r="E14">
        <v>36.484458740000001</v>
      </c>
      <c r="F14">
        <v>31.32987056</v>
      </c>
      <c r="G14">
        <v>147.27361250000001</v>
      </c>
      <c r="H14">
        <v>117.504752</v>
      </c>
      <c r="I14">
        <v>118.40209561231173</v>
      </c>
    </row>
    <row r="15" spans="1:10" x14ac:dyDescent="0.25">
      <c r="A15" t="s">
        <v>3</v>
      </c>
      <c r="B15">
        <v>38.933999999999997</v>
      </c>
      <c r="C15">
        <v>28</v>
      </c>
      <c r="D15">
        <v>109</v>
      </c>
      <c r="E15">
        <v>27.067575080000001</v>
      </c>
      <c r="F15">
        <v>19.46607341</v>
      </c>
      <c r="G15">
        <v>156.78941309999999</v>
      </c>
      <c r="H15">
        <v>117.75812380000001</v>
      </c>
      <c r="I15">
        <v>122.50376317109885</v>
      </c>
    </row>
    <row r="16" spans="1:10" x14ac:dyDescent="0.25">
      <c r="A16" t="s">
        <v>3</v>
      </c>
      <c r="B16">
        <v>55.38</v>
      </c>
      <c r="C16">
        <v>33</v>
      </c>
      <c r="D16">
        <v>114</v>
      </c>
      <c r="E16">
        <v>35.325636279999998</v>
      </c>
      <c r="F16">
        <v>21.049945780000002</v>
      </c>
      <c r="G16">
        <v>103.6081069</v>
      </c>
      <c r="H16">
        <v>81.84194651</v>
      </c>
      <c r="I16">
        <v>115.2400134273246</v>
      </c>
    </row>
    <row r="17" spans="1:10" x14ac:dyDescent="0.25">
      <c r="A17" t="s">
        <v>3</v>
      </c>
      <c r="B17">
        <v>44.578000000000003</v>
      </c>
      <c r="C17">
        <v>38</v>
      </c>
      <c r="D17">
        <v>161</v>
      </c>
      <c r="E17">
        <v>34.073224799999998</v>
      </c>
      <c r="F17">
        <v>29.045325999999999</v>
      </c>
      <c r="G17">
        <v>176.11026029999999</v>
      </c>
      <c r="H17">
        <v>137.70676090000001</v>
      </c>
      <c r="I17">
        <v>137.76666666666668</v>
      </c>
    </row>
    <row r="18" spans="1:10" x14ac:dyDescent="0.25">
      <c r="A18" t="s">
        <v>3</v>
      </c>
      <c r="B18">
        <v>33</v>
      </c>
      <c r="C18">
        <v>31</v>
      </c>
      <c r="D18">
        <v>78</v>
      </c>
      <c r="E18">
        <v>29.164825449999999</v>
      </c>
      <c r="F18">
        <v>27.39726027</v>
      </c>
      <c r="G18">
        <v>107.7199282</v>
      </c>
      <c r="H18">
        <v>77.38206228</v>
      </c>
      <c r="I18">
        <v>114.65968586387434</v>
      </c>
    </row>
    <row r="19" spans="1:10" x14ac:dyDescent="0.25">
      <c r="A19" t="s">
        <v>3</v>
      </c>
      <c r="B19">
        <v>35</v>
      </c>
      <c r="C19">
        <v>33</v>
      </c>
      <c r="D19">
        <v>88</v>
      </c>
      <c r="E19">
        <v>31.708642869999998</v>
      </c>
      <c r="F19">
        <v>29.896720420000001</v>
      </c>
      <c r="G19">
        <v>128.41091489999999</v>
      </c>
      <c r="H19">
        <v>95.550910720000005</v>
      </c>
      <c r="I19">
        <v>116.45352166443976</v>
      </c>
    </row>
    <row r="20" spans="1:10" x14ac:dyDescent="0.25">
      <c r="A20" t="s">
        <v>3</v>
      </c>
      <c r="I20">
        <v>135.94566353187042</v>
      </c>
    </row>
    <row r="21" spans="1:10" x14ac:dyDescent="0.25">
      <c r="A21" t="s">
        <v>3</v>
      </c>
      <c r="I21">
        <v>116.02502406159768</v>
      </c>
    </row>
    <row r="22" spans="1:10" x14ac:dyDescent="0.25">
      <c r="A22" t="s">
        <v>4</v>
      </c>
      <c r="B22">
        <v>105.90300000000001</v>
      </c>
      <c r="C22">
        <v>88.76</v>
      </c>
      <c r="D22">
        <v>88.76</v>
      </c>
      <c r="E22">
        <v>40.279552719999998</v>
      </c>
      <c r="F22">
        <v>33.75931842</v>
      </c>
      <c r="G22">
        <v>33.75931842</v>
      </c>
      <c r="H22" t="s">
        <v>2</v>
      </c>
      <c r="J22">
        <v>46.330958649999999</v>
      </c>
    </row>
    <row r="23" spans="1:10" x14ac:dyDescent="0.25">
      <c r="A23" t="s">
        <v>4</v>
      </c>
      <c r="B23">
        <v>100.072</v>
      </c>
      <c r="C23">
        <v>87.92</v>
      </c>
      <c r="D23">
        <v>87.92</v>
      </c>
      <c r="E23">
        <v>63.10107825</v>
      </c>
      <c r="F23">
        <v>55.43855224</v>
      </c>
      <c r="G23">
        <v>55.43855224</v>
      </c>
      <c r="H23" t="s">
        <v>2</v>
      </c>
      <c r="J23">
        <v>49.407579230000003</v>
      </c>
    </row>
    <row r="24" spans="1:10" x14ac:dyDescent="0.25">
      <c r="A24" t="s">
        <v>4</v>
      </c>
      <c r="B24">
        <v>71.682000000000002</v>
      </c>
      <c r="C24">
        <v>60.04</v>
      </c>
      <c r="D24">
        <v>60.04</v>
      </c>
      <c r="E24">
        <v>40.763150410000002</v>
      </c>
      <c r="F24">
        <v>34.142735289999997</v>
      </c>
      <c r="G24">
        <v>34.142735289999997</v>
      </c>
      <c r="H24" t="s">
        <v>2</v>
      </c>
      <c r="J24">
        <v>50.058273749999998</v>
      </c>
    </row>
    <row r="25" spans="1:10" x14ac:dyDescent="0.25">
      <c r="A25" t="s">
        <v>4</v>
      </c>
      <c r="B25">
        <v>123.06399999999999</v>
      </c>
      <c r="C25">
        <v>100.95</v>
      </c>
      <c r="D25">
        <v>100.95</v>
      </c>
      <c r="E25">
        <v>29.234825990000001</v>
      </c>
      <c r="F25">
        <v>23.981470479999999</v>
      </c>
      <c r="G25">
        <v>23.981470479999999</v>
      </c>
      <c r="H25" t="s">
        <v>2</v>
      </c>
      <c r="J25">
        <v>38.896700950000003</v>
      </c>
    </row>
    <row r="26" spans="1:10" x14ac:dyDescent="0.25">
      <c r="A26" t="s">
        <v>4</v>
      </c>
      <c r="B26">
        <v>94.692999999999998</v>
      </c>
      <c r="C26">
        <v>76.37</v>
      </c>
      <c r="D26">
        <v>76.37</v>
      </c>
      <c r="E26">
        <v>40.122452440000004</v>
      </c>
      <c r="F26">
        <v>32.358798360000002</v>
      </c>
      <c r="G26">
        <v>32.358798360000002</v>
      </c>
      <c r="H26" t="s">
        <v>2</v>
      </c>
      <c r="J26">
        <v>30.759515820000001</v>
      </c>
    </row>
    <row r="27" spans="1:10" x14ac:dyDescent="0.25">
      <c r="A27" t="s">
        <v>4</v>
      </c>
      <c r="B27">
        <v>92.558000000000007</v>
      </c>
      <c r="C27">
        <v>78.150000000000006</v>
      </c>
      <c r="D27">
        <v>78.150000000000006</v>
      </c>
      <c r="E27">
        <v>40.672320599999999</v>
      </c>
      <c r="F27">
        <v>34.341081860000003</v>
      </c>
      <c r="G27">
        <v>34.341081860000003</v>
      </c>
      <c r="H27" t="s">
        <v>2</v>
      </c>
      <c r="J27">
        <v>50.859569909999998</v>
      </c>
    </row>
    <row r="28" spans="1:10" x14ac:dyDescent="0.25">
      <c r="A28" t="s">
        <v>4</v>
      </c>
      <c r="B28">
        <v>87.936999999999998</v>
      </c>
      <c r="C28">
        <v>79.56</v>
      </c>
      <c r="D28">
        <v>79.56</v>
      </c>
      <c r="E28">
        <v>21.943106669999999</v>
      </c>
      <c r="F28">
        <v>19.852776039999998</v>
      </c>
      <c r="G28">
        <v>19.852776039999998</v>
      </c>
      <c r="H28" t="s">
        <v>2</v>
      </c>
      <c r="J28">
        <v>41.234847889999998</v>
      </c>
    </row>
    <row r="29" spans="1:10" x14ac:dyDescent="0.25">
      <c r="A29" t="s">
        <v>4</v>
      </c>
      <c r="B29">
        <v>59.362000000000002</v>
      </c>
      <c r="C29">
        <v>47.8</v>
      </c>
      <c r="D29">
        <v>47.8</v>
      </c>
      <c r="E29">
        <v>48.93816983</v>
      </c>
      <c r="F29">
        <v>39.40643034</v>
      </c>
      <c r="G29">
        <v>39.40643034</v>
      </c>
      <c r="H29" t="s">
        <v>2</v>
      </c>
      <c r="J29">
        <v>61.181946189999998</v>
      </c>
    </row>
    <row r="30" spans="1:10" x14ac:dyDescent="0.25">
      <c r="A30" t="s">
        <v>4</v>
      </c>
      <c r="B30">
        <v>96.004000000000005</v>
      </c>
      <c r="C30">
        <v>75.81</v>
      </c>
      <c r="D30">
        <v>75.81</v>
      </c>
      <c r="E30">
        <v>53.552741670000003</v>
      </c>
      <c r="F30">
        <v>42.288168679999998</v>
      </c>
      <c r="G30">
        <v>42.288168679999998</v>
      </c>
      <c r="H30" t="s">
        <v>2</v>
      </c>
      <c r="J30">
        <v>33.012204910000001</v>
      </c>
    </row>
    <row r="31" spans="1:10" x14ac:dyDescent="0.25">
      <c r="A31" t="s">
        <v>4</v>
      </c>
      <c r="B31">
        <v>77.537000000000006</v>
      </c>
      <c r="C31">
        <v>63.77</v>
      </c>
      <c r="D31">
        <v>63.77</v>
      </c>
      <c r="E31">
        <v>30.147750689999999</v>
      </c>
      <c r="F31">
        <v>24.794898709999998</v>
      </c>
      <c r="G31">
        <v>24.794898709999998</v>
      </c>
      <c r="H31" t="s">
        <v>2</v>
      </c>
      <c r="J31">
        <v>46.924458680000001</v>
      </c>
    </row>
    <row r="32" spans="1:10" x14ac:dyDescent="0.25">
      <c r="A32" t="s">
        <v>5</v>
      </c>
      <c r="B32">
        <v>75</v>
      </c>
      <c r="C32">
        <v>69</v>
      </c>
      <c r="D32">
        <v>179</v>
      </c>
      <c r="E32">
        <v>16.7819024</v>
      </c>
      <c r="F32">
        <v>15.4393502</v>
      </c>
      <c r="G32">
        <v>55.676516329999998</v>
      </c>
      <c r="H32">
        <v>41.619117940000002</v>
      </c>
      <c r="I32">
        <v>88.804168255178539</v>
      </c>
    </row>
    <row r="33" spans="1:10" x14ac:dyDescent="0.25">
      <c r="A33" t="s">
        <v>5</v>
      </c>
      <c r="B33">
        <v>69</v>
      </c>
      <c r="C33">
        <v>65</v>
      </c>
      <c r="D33">
        <v>180</v>
      </c>
      <c r="E33">
        <v>16.25556576</v>
      </c>
      <c r="F33">
        <v>15.31321413</v>
      </c>
      <c r="G33">
        <v>55.900621119999997</v>
      </c>
      <c r="H33">
        <v>43.819351189999999</v>
      </c>
      <c r="I33">
        <v>73.659756969263753</v>
      </c>
    </row>
    <row r="34" spans="1:10" x14ac:dyDescent="0.25">
      <c r="A34" t="s">
        <v>5</v>
      </c>
      <c r="B34">
        <v>65</v>
      </c>
      <c r="C34">
        <v>64</v>
      </c>
      <c r="D34">
        <v>164</v>
      </c>
      <c r="E34">
        <v>14.29199648</v>
      </c>
      <c r="F34">
        <v>14.07211961</v>
      </c>
      <c r="G34">
        <v>48.079742009999997</v>
      </c>
      <c r="H34">
        <v>37.379067720000002</v>
      </c>
      <c r="I34">
        <v>84.104319093698379</v>
      </c>
    </row>
    <row r="35" spans="1:10" x14ac:dyDescent="0.25">
      <c r="A35" t="s">
        <v>5</v>
      </c>
      <c r="B35">
        <v>58</v>
      </c>
      <c r="C35">
        <v>57</v>
      </c>
      <c r="D35">
        <v>166</v>
      </c>
      <c r="E35">
        <v>12.67150223</v>
      </c>
      <c r="F35">
        <v>12.45302805</v>
      </c>
      <c r="G35">
        <v>45.843689589999997</v>
      </c>
      <c r="H35">
        <v>37.577558330000002</v>
      </c>
      <c r="I35">
        <v>65.320731114045458</v>
      </c>
    </row>
    <row r="36" spans="1:10" x14ac:dyDescent="0.25">
      <c r="A36" t="s">
        <v>5</v>
      </c>
      <c r="B36">
        <v>81</v>
      </c>
      <c r="C36">
        <v>77</v>
      </c>
      <c r="D36">
        <v>244</v>
      </c>
      <c r="E36">
        <v>15.93547118</v>
      </c>
      <c r="F36">
        <v>15.14853433</v>
      </c>
      <c r="G36">
        <v>63.343717550000001</v>
      </c>
      <c r="H36">
        <v>49.773755659999999</v>
      </c>
      <c r="I36">
        <v>63.454032306491321</v>
      </c>
    </row>
    <row r="37" spans="1:10" x14ac:dyDescent="0.25">
      <c r="A37" t="s">
        <v>5</v>
      </c>
      <c r="B37">
        <v>74</v>
      </c>
      <c r="C37">
        <v>71</v>
      </c>
      <c r="D37">
        <v>216</v>
      </c>
      <c r="E37">
        <v>15.173884510000001</v>
      </c>
      <c r="F37">
        <v>14.55872703</v>
      </c>
      <c r="G37">
        <v>57.358330240000001</v>
      </c>
      <c r="H37">
        <v>46.546916009999997</v>
      </c>
      <c r="I37">
        <v>63.330307156907239</v>
      </c>
    </row>
    <row r="38" spans="1:10" x14ac:dyDescent="0.25">
      <c r="A38" t="s">
        <v>5</v>
      </c>
      <c r="B38">
        <v>86.227000000000004</v>
      </c>
      <c r="C38">
        <v>85</v>
      </c>
      <c r="D38">
        <v>265</v>
      </c>
      <c r="E38">
        <v>14.153904239999999</v>
      </c>
      <c r="F38">
        <v>13.952495860000001</v>
      </c>
      <c r="G38">
        <v>53.153080869999997</v>
      </c>
      <c r="H38">
        <v>45.468721789999996</v>
      </c>
      <c r="I38">
        <v>65.181274745749548</v>
      </c>
    </row>
    <row r="39" spans="1:10" x14ac:dyDescent="0.25">
      <c r="A39" t="s">
        <v>5</v>
      </c>
      <c r="B39">
        <v>88</v>
      </c>
      <c r="C39">
        <v>87</v>
      </c>
      <c r="D39">
        <v>211</v>
      </c>
      <c r="E39">
        <v>14.87491548</v>
      </c>
      <c r="F39">
        <v>14.70588235</v>
      </c>
      <c r="G39">
        <v>45.278969959999998</v>
      </c>
      <c r="H39">
        <v>37.694388099999998</v>
      </c>
      <c r="I39">
        <v>55.88036726978126</v>
      </c>
    </row>
    <row r="40" spans="1:10" x14ac:dyDescent="0.25">
      <c r="A40" t="s">
        <v>5</v>
      </c>
      <c r="B40">
        <v>46</v>
      </c>
      <c r="C40">
        <v>43</v>
      </c>
      <c r="D40">
        <v>199</v>
      </c>
      <c r="E40">
        <v>9.0842664450000008</v>
      </c>
      <c r="F40">
        <v>8.4918142860000003</v>
      </c>
      <c r="G40">
        <v>52.605144199999998</v>
      </c>
      <c r="H40">
        <v>40.28674685</v>
      </c>
      <c r="I40">
        <v>62.886437781575268</v>
      </c>
    </row>
    <row r="41" spans="1:10" x14ac:dyDescent="0.25">
      <c r="A41" t="s">
        <v>5</v>
      </c>
      <c r="B41">
        <v>73</v>
      </c>
      <c r="C41">
        <v>71</v>
      </c>
      <c r="D41">
        <v>213</v>
      </c>
      <c r="E41">
        <v>14.61402947</v>
      </c>
      <c r="F41">
        <v>14.213645100000001</v>
      </c>
      <c r="G41">
        <v>54.212267750000002</v>
      </c>
      <c r="H41">
        <v>44.242472769999999</v>
      </c>
      <c r="I41">
        <v>56.897039678496633</v>
      </c>
    </row>
    <row r="42" spans="1:10" x14ac:dyDescent="0.25">
      <c r="A42" t="s">
        <v>6</v>
      </c>
      <c r="B42">
        <v>19.074000000000002</v>
      </c>
      <c r="C42">
        <v>19.37</v>
      </c>
      <c r="D42">
        <v>35.53</v>
      </c>
      <c r="E42">
        <v>36.303768560000002</v>
      </c>
      <c r="F42">
        <v>36.867148839999999</v>
      </c>
      <c r="G42">
        <v>116.64478</v>
      </c>
      <c r="H42">
        <v>74.514655500000003</v>
      </c>
      <c r="I42">
        <v>97.462406015037601</v>
      </c>
      <c r="J42">
        <v>119.4549275</v>
      </c>
    </row>
    <row r="43" spans="1:10" x14ac:dyDescent="0.25">
      <c r="A43" t="s">
        <v>6</v>
      </c>
      <c r="B43">
        <v>25.61</v>
      </c>
      <c r="C43">
        <v>16.510000000000002</v>
      </c>
      <c r="D43">
        <v>33.409999999999997</v>
      </c>
      <c r="E43">
        <v>48.743814239999999</v>
      </c>
      <c r="F43">
        <v>31.4236772</v>
      </c>
      <c r="G43">
        <v>102.265075</v>
      </c>
      <c r="H43">
        <v>69.585078039999999</v>
      </c>
      <c r="I43">
        <v>151.29740518962078</v>
      </c>
      <c r="J43">
        <v>115.20074219999999</v>
      </c>
    </row>
    <row r="44" spans="1:10" x14ac:dyDescent="0.25">
      <c r="A44" t="s">
        <v>6</v>
      </c>
      <c r="B44">
        <v>22.734999999999999</v>
      </c>
      <c r="C44">
        <v>23.55</v>
      </c>
      <c r="D44">
        <v>33.89</v>
      </c>
      <c r="E44">
        <v>40.118228340000002</v>
      </c>
      <c r="F44">
        <v>41.556379040000003</v>
      </c>
      <c r="G44">
        <v>107.5531577</v>
      </c>
      <c r="H44">
        <v>65.396153170000005</v>
      </c>
      <c r="I44">
        <v>111.41233056405771</v>
      </c>
      <c r="J44">
        <v>95.683734079999994</v>
      </c>
    </row>
    <row r="45" spans="1:10" x14ac:dyDescent="0.25">
      <c r="A45" t="s">
        <v>6</v>
      </c>
      <c r="B45">
        <v>19.664000000000001</v>
      </c>
      <c r="C45">
        <v>27.62</v>
      </c>
      <c r="D45">
        <v>43.33</v>
      </c>
      <c r="E45">
        <v>29.21842496</v>
      </c>
      <c r="F45">
        <v>41.040118870000001</v>
      </c>
      <c r="G45">
        <v>102.84832659999999</v>
      </c>
      <c r="H45">
        <v>68.306092120000002</v>
      </c>
      <c r="I45">
        <v>113.69539551357734</v>
      </c>
      <c r="J45">
        <v>101.63737159999999</v>
      </c>
    </row>
    <row r="46" spans="1:10" x14ac:dyDescent="0.25">
      <c r="A46" t="s">
        <v>6</v>
      </c>
      <c r="B46">
        <v>20.736999999999998</v>
      </c>
      <c r="C46">
        <v>21.57</v>
      </c>
      <c r="D46">
        <v>34.19</v>
      </c>
      <c r="E46">
        <v>28.6580984</v>
      </c>
      <c r="F46">
        <v>29.8092869</v>
      </c>
      <c r="G46">
        <v>90.979244280000003</v>
      </c>
      <c r="H46">
        <v>52.556661140000003</v>
      </c>
      <c r="I46">
        <v>109.56749672346002</v>
      </c>
      <c r="J46">
        <v>110.4099932</v>
      </c>
    </row>
    <row r="47" spans="1:10" x14ac:dyDescent="0.25">
      <c r="A47" t="s">
        <v>6</v>
      </c>
      <c r="B47">
        <v>19.239000000000001</v>
      </c>
      <c r="C47">
        <v>20.07</v>
      </c>
      <c r="D47">
        <v>31.03</v>
      </c>
      <c r="E47">
        <v>33.949179460000003</v>
      </c>
      <c r="F47">
        <v>35.41556379</v>
      </c>
      <c r="G47">
        <v>100.3882239</v>
      </c>
      <c r="H47">
        <v>60.719957649999998</v>
      </c>
      <c r="I47">
        <v>101.92439862542956</v>
      </c>
      <c r="J47">
        <v>109.4549275</v>
      </c>
    </row>
    <row r="48" spans="1:10" x14ac:dyDescent="0.25">
      <c r="A48" t="s">
        <v>6</v>
      </c>
      <c r="B48">
        <v>20.233000000000001</v>
      </c>
      <c r="C48">
        <v>22</v>
      </c>
      <c r="D48">
        <v>36.22</v>
      </c>
      <c r="E48">
        <v>32.07005865</v>
      </c>
      <c r="F48">
        <v>34.87081946</v>
      </c>
      <c r="G48">
        <v>93.086610129999997</v>
      </c>
      <c r="H48">
        <v>62.418766840000004</v>
      </c>
      <c r="I48">
        <v>133.38469440164354</v>
      </c>
      <c r="J48">
        <v>105.20074219999999</v>
      </c>
    </row>
    <row r="49" spans="1:10" x14ac:dyDescent="0.25">
      <c r="A49" t="s">
        <v>6</v>
      </c>
      <c r="B49">
        <v>18.041</v>
      </c>
      <c r="C49">
        <v>21.23</v>
      </c>
      <c r="D49">
        <v>31.16</v>
      </c>
      <c r="E49">
        <v>29.225660130000001</v>
      </c>
      <c r="F49">
        <v>34.391705819999999</v>
      </c>
      <c r="G49">
        <v>90.188133140000005</v>
      </c>
      <c r="H49">
        <v>56.325935530000002</v>
      </c>
      <c r="I49">
        <v>124.55836508486318</v>
      </c>
      <c r="J49">
        <v>105.6837341</v>
      </c>
    </row>
    <row r="50" spans="1:10" x14ac:dyDescent="0.25">
      <c r="A50" t="s">
        <v>6</v>
      </c>
      <c r="B50">
        <v>22.762</v>
      </c>
      <c r="C50">
        <v>24.88</v>
      </c>
      <c r="D50">
        <v>35.549999999999997</v>
      </c>
      <c r="E50">
        <v>37.192810459999997</v>
      </c>
      <c r="F50">
        <v>40.653594769999998</v>
      </c>
      <c r="G50">
        <v>100.7367526</v>
      </c>
      <c r="H50">
        <v>63.70915033</v>
      </c>
      <c r="I50">
        <v>142.30547550432277</v>
      </c>
      <c r="J50">
        <v>91.637371630000004</v>
      </c>
    </row>
    <row r="51" spans="1:10" x14ac:dyDescent="0.25">
      <c r="A51" t="s">
        <v>6</v>
      </c>
      <c r="B51">
        <v>22.675999999999998</v>
      </c>
      <c r="C51">
        <v>24.51</v>
      </c>
      <c r="D51">
        <v>38.5</v>
      </c>
      <c r="E51">
        <v>27.950203380000001</v>
      </c>
      <c r="F51">
        <v>30.21077283</v>
      </c>
      <c r="G51">
        <v>92.083233680000006</v>
      </c>
      <c r="H51">
        <v>53.32182916</v>
      </c>
      <c r="I51">
        <v>168.0746561886051</v>
      </c>
      <c r="J51">
        <v>106.4099932</v>
      </c>
    </row>
    <row r="52" spans="1:10" x14ac:dyDescent="0.25">
      <c r="A52" t="s">
        <v>7</v>
      </c>
      <c r="B52">
        <v>35.405999999999999</v>
      </c>
      <c r="C52">
        <v>40.83</v>
      </c>
      <c r="D52">
        <v>74.63</v>
      </c>
      <c r="E52">
        <v>27.60271303</v>
      </c>
      <c r="F52">
        <v>31.831293370000001</v>
      </c>
      <c r="G52">
        <v>70.806451609999996</v>
      </c>
      <c r="H52">
        <v>61.97863881</v>
      </c>
      <c r="I52">
        <v>78.342857140000007</v>
      </c>
    </row>
    <row r="53" spans="1:10" x14ac:dyDescent="0.25">
      <c r="A53" t="s">
        <v>7</v>
      </c>
      <c r="B53">
        <v>31.988</v>
      </c>
      <c r="C53">
        <v>40.619999999999997</v>
      </c>
      <c r="D53">
        <v>62.62</v>
      </c>
      <c r="E53">
        <v>39.736645959999997</v>
      </c>
      <c r="F53">
        <v>50.459627330000004</v>
      </c>
      <c r="G53">
        <v>99.349516100000002</v>
      </c>
      <c r="H53">
        <v>81.763975160000001</v>
      </c>
      <c r="I53">
        <v>84.1038961</v>
      </c>
    </row>
    <row r="54" spans="1:10" x14ac:dyDescent="0.25">
      <c r="A54" t="s">
        <v>7</v>
      </c>
      <c r="B54">
        <v>42.780999999999999</v>
      </c>
      <c r="C54">
        <v>44.82</v>
      </c>
      <c r="D54">
        <v>88.71</v>
      </c>
      <c r="E54">
        <v>26.821943569999998</v>
      </c>
      <c r="F54">
        <v>28.100313480000001</v>
      </c>
      <c r="G54">
        <v>67.982220859999998</v>
      </c>
      <c r="H54">
        <v>58.72100313</v>
      </c>
      <c r="I54">
        <v>85.823627299999998</v>
      </c>
    </row>
    <row r="55" spans="1:10" x14ac:dyDescent="0.25">
      <c r="A55" t="s">
        <v>7</v>
      </c>
      <c r="B55">
        <v>42.152999999999999</v>
      </c>
      <c r="C55">
        <v>43.17</v>
      </c>
      <c r="D55">
        <v>74.5</v>
      </c>
      <c r="E55">
        <v>39.005274360000001</v>
      </c>
      <c r="F55">
        <v>39.94633108</v>
      </c>
      <c r="G55">
        <v>84.793990440000002</v>
      </c>
      <c r="H55">
        <v>72.036642920000006</v>
      </c>
      <c r="I55">
        <v>67.86026201</v>
      </c>
    </row>
    <row r="56" spans="1:10" x14ac:dyDescent="0.25">
      <c r="A56" t="s">
        <v>7</v>
      </c>
      <c r="B56">
        <v>41.561</v>
      </c>
      <c r="C56">
        <v>42.17</v>
      </c>
      <c r="D56">
        <v>83.4</v>
      </c>
      <c r="E56">
        <v>33.15331844</v>
      </c>
      <c r="F56">
        <v>33.639119340000001</v>
      </c>
      <c r="G56">
        <v>82.062383150000002</v>
      </c>
      <c r="H56">
        <v>69.743139760000005</v>
      </c>
      <c r="I56">
        <v>67.931034479999994</v>
      </c>
    </row>
    <row r="57" spans="1:10" x14ac:dyDescent="0.25">
      <c r="A57" t="s">
        <v>7</v>
      </c>
      <c r="B57">
        <v>38.106999999999999</v>
      </c>
      <c r="C57">
        <v>41.96</v>
      </c>
      <c r="D57">
        <v>69.400000000000006</v>
      </c>
      <c r="E57">
        <v>38.526943690000003</v>
      </c>
      <c r="F57">
        <v>42.422404210000003</v>
      </c>
      <c r="G57">
        <v>86.157666050000003</v>
      </c>
      <c r="H57">
        <v>73.531493280000007</v>
      </c>
      <c r="I57">
        <v>77.624869020000006</v>
      </c>
    </row>
    <row r="58" spans="1:10" x14ac:dyDescent="0.25">
      <c r="A58" t="s">
        <v>7</v>
      </c>
      <c r="B58">
        <v>40.255000000000003</v>
      </c>
      <c r="C58">
        <v>41.28</v>
      </c>
      <c r="D58">
        <v>82.79</v>
      </c>
      <c r="E58">
        <v>26.913819620000002</v>
      </c>
      <c r="F58">
        <v>27.599117469999999</v>
      </c>
      <c r="G58">
        <v>67.063588499999994</v>
      </c>
      <c r="H58">
        <v>57.805709700000001</v>
      </c>
      <c r="I58">
        <v>82.134471700000006</v>
      </c>
    </row>
    <row r="59" spans="1:10" x14ac:dyDescent="0.25">
      <c r="A59" t="s">
        <v>7</v>
      </c>
      <c r="B59">
        <v>48.847999999999999</v>
      </c>
      <c r="C59">
        <v>50.03</v>
      </c>
      <c r="D59">
        <v>97.7</v>
      </c>
      <c r="E59">
        <v>28.934960310000001</v>
      </c>
      <c r="F59">
        <v>29.63511432</v>
      </c>
      <c r="G59">
        <v>69.581938609999995</v>
      </c>
      <c r="H59">
        <v>60.229830589999999</v>
      </c>
      <c r="I59">
        <v>85.179558</v>
      </c>
    </row>
    <row r="60" spans="1:10" x14ac:dyDescent="0.25">
      <c r="A60" t="s">
        <v>7</v>
      </c>
      <c r="B60">
        <v>41.113999999999997</v>
      </c>
      <c r="C60">
        <v>43.01</v>
      </c>
      <c r="D60">
        <v>85.57</v>
      </c>
      <c r="E60">
        <v>27.2603103</v>
      </c>
      <c r="F60">
        <v>28.517438009999999</v>
      </c>
      <c r="G60">
        <v>69.938700449999999</v>
      </c>
      <c r="H60">
        <v>59.50802281</v>
      </c>
      <c r="I60">
        <v>102.1147201</v>
      </c>
    </row>
    <row r="61" spans="1:10" x14ac:dyDescent="0.25">
      <c r="A61" t="s">
        <v>7</v>
      </c>
      <c r="B61">
        <v>44.545000000000002</v>
      </c>
      <c r="C61">
        <v>48.49</v>
      </c>
      <c r="D61">
        <v>88.94</v>
      </c>
      <c r="E61">
        <v>30.19795268</v>
      </c>
      <c r="F61">
        <v>32.872347640000001</v>
      </c>
      <c r="G61">
        <v>74.098142129999999</v>
      </c>
      <c r="H61">
        <v>63.114365130000003</v>
      </c>
      <c r="I61">
        <v>110.318258</v>
      </c>
    </row>
    <row r="62" spans="1:10" x14ac:dyDescent="0.25">
      <c r="A62" t="s">
        <v>8</v>
      </c>
      <c r="B62">
        <v>18.443000000000001</v>
      </c>
      <c r="C62">
        <v>18.22</v>
      </c>
      <c r="D62">
        <v>58.88</v>
      </c>
      <c r="E62">
        <v>64.98590557</v>
      </c>
      <c r="F62">
        <v>64.200140939999997</v>
      </c>
      <c r="G62">
        <v>331.90529880000003</v>
      </c>
      <c r="H62">
        <v>213.49541930000001</v>
      </c>
      <c r="I62">
        <v>399.7724</v>
      </c>
    </row>
    <row r="63" spans="1:10" x14ac:dyDescent="0.25">
      <c r="A63" t="s">
        <v>8</v>
      </c>
      <c r="B63">
        <v>34.401000000000003</v>
      </c>
      <c r="C63">
        <v>30.82</v>
      </c>
      <c r="D63">
        <v>76.88</v>
      </c>
      <c r="E63">
        <v>42.888667249999997</v>
      </c>
      <c r="F63">
        <v>38.42413664</v>
      </c>
      <c r="G63">
        <v>220.0343446</v>
      </c>
      <c r="H63">
        <v>144.26139480000001</v>
      </c>
      <c r="I63">
        <v>299.64249999999998</v>
      </c>
    </row>
    <row r="64" spans="1:10" x14ac:dyDescent="0.25">
      <c r="A64" t="s">
        <v>8</v>
      </c>
      <c r="I64">
        <v>217.66210000000001</v>
      </c>
    </row>
    <row r="65" spans="1:9" x14ac:dyDescent="0.25">
      <c r="A65" t="s">
        <v>9</v>
      </c>
      <c r="B65">
        <v>153.084</v>
      </c>
      <c r="C65">
        <v>144.01</v>
      </c>
      <c r="D65">
        <v>144.01</v>
      </c>
      <c r="E65">
        <v>29.695641210000002</v>
      </c>
      <c r="F65">
        <v>27.935442569999999</v>
      </c>
      <c r="G65">
        <v>36.242607270000001</v>
      </c>
      <c r="H65" t="s">
        <v>2</v>
      </c>
    </row>
    <row r="66" spans="1:9" x14ac:dyDescent="0.25">
      <c r="A66" t="s">
        <v>9</v>
      </c>
      <c r="B66">
        <v>128.21899999999999</v>
      </c>
      <c r="C66">
        <v>114.7</v>
      </c>
      <c r="D66">
        <v>114.7</v>
      </c>
      <c r="E66">
        <v>36.703211770000003</v>
      </c>
      <c r="F66">
        <v>32.833342879999996</v>
      </c>
      <c r="G66">
        <v>32.833342879999996</v>
      </c>
      <c r="H66" t="s">
        <v>2</v>
      </c>
    </row>
    <row r="67" spans="1:9" x14ac:dyDescent="0.25">
      <c r="A67" t="s">
        <v>9</v>
      </c>
      <c r="B67">
        <v>112.75700000000001</v>
      </c>
      <c r="C67">
        <v>96.86</v>
      </c>
      <c r="D67">
        <v>96.86</v>
      </c>
      <c r="E67">
        <v>31.536890979999999</v>
      </c>
      <c r="F67">
        <v>27.090675170000001</v>
      </c>
      <c r="G67">
        <v>36.480735189999997</v>
      </c>
      <c r="H67" t="s">
        <v>2</v>
      </c>
    </row>
    <row r="68" spans="1:9" x14ac:dyDescent="0.25">
      <c r="A68" t="s">
        <v>9</v>
      </c>
      <c r="B68">
        <v>137.417</v>
      </c>
      <c r="C68">
        <v>127.17</v>
      </c>
      <c r="D68">
        <v>127.17</v>
      </c>
      <c r="E68">
        <v>31.586484309999999</v>
      </c>
      <c r="F68">
        <v>29.231122859999999</v>
      </c>
      <c r="G68">
        <v>35.589947389999999</v>
      </c>
      <c r="H68" t="s">
        <v>2</v>
      </c>
    </row>
    <row r="69" spans="1:9" x14ac:dyDescent="0.25">
      <c r="A69" t="s">
        <v>9</v>
      </c>
      <c r="B69">
        <v>110.175</v>
      </c>
      <c r="C69">
        <v>101.29</v>
      </c>
      <c r="D69">
        <v>101.29</v>
      </c>
      <c r="E69">
        <v>31.705948370000002</v>
      </c>
      <c r="F69">
        <v>29.14904026</v>
      </c>
      <c r="G69">
        <v>34.726412510000003</v>
      </c>
      <c r="H69" t="s">
        <v>2</v>
      </c>
    </row>
    <row r="70" spans="1:9" x14ac:dyDescent="0.25">
      <c r="A70" t="s">
        <v>9</v>
      </c>
      <c r="B70">
        <v>109.932</v>
      </c>
      <c r="C70">
        <v>105.24</v>
      </c>
      <c r="D70">
        <v>105.24</v>
      </c>
      <c r="E70">
        <v>35.13214662</v>
      </c>
      <c r="F70">
        <v>33.632673930000003</v>
      </c>
      <c r="G70">
        <v>43.412259710000001</v>
      </c>
      <c r="H70" t="s">
        <v>2</v>
      </c>
    </row>
    <row r="71" spans="1:9" x14ac:dyDescent="0.25">
      <c r="A71" t="s">
        <v>9</v>
      </c>
      <c r="B71">
        <v>133.27500000000001</v>
      </c>
      <c r="C71">
        <v>125.96</v>
      </c>
      <c r="D71">
        <v>125.96</v>
      </c>
      <c r="E71">
        <v>28.431393459999999</v>
      </c>
      <c r="F71">
        <v>26.870893420000002</v>
      </c>
      <c r="G71">
        <v>34.362723699999997</v>
      </c>
      <c r="H71" t="s">
        <v>2</v>
      </c>
    </row>
    <row r="72" spans="1:9" x14ac:dyDescent="0.25">
      <c r="A72" t="s">
        <v>9</v>
      </c>
      <c r="B72">
        <v>139.05199999999999</v>
      </c>
      <c r="C72">
        <v>130.99</v>
      </c>
      <c r="D72">
        <v>130.99</v>
      </c>
      <c r="E72">
        <v>25.402265249999999</v>
      </c>
      <c r="F72">
        <v>23.929484840000001</v>
      </c>
      <c r="G72">
        <v>31.35382259</v>
      </c>
      <c r="H72" t="s">
        <v>2</v>
      </c>
    </row>
    <row r="73" spans="1:9" x14ac:dyDescent="0.25">
      <c r="A73" t="s">
        <v>9</v>
      </c>
      <c r="B73">
        <v>171.41200000000001</v>
      </c>
      <c r="C73">
        <v>170.84</v>
      </c>
      <c r="D73">
        <v>170.84</v>
      </c>
      <c r="E73">
        <v>25.615230579999999</v>
      </c>
      <c r="F73">
        <v>25.52975283</v>
      </c>
      <c r="G73">
        <v>40.984550429999999</v>
      </c>
      <c r="H73" t="s">
        <v>2</v>
      </c>
    </row>
    <row r="74" spans="1:9" x14ac:dyDescent="0.25">
      <c r="A74" t="s">
        <v>9</v>
      </c>
      <c r="B74">
        <v>161.447</v>
      </c>
      <c r="C74">
        <v>146.05000000000001</v>
      </c>
      <c r="D74">
        <v>146.05000000000001</v>
      </c>
      <c r="E74">
        <v>35.420579199999999</v>
      </c>
      <c r="F74">
        <v>32.042562529999998</v>
      </c>
      <c r="G74">
        <v>37.994276800000002</v>
      </c>
      <c r="H74" t="s">
        <v>2</v>
      </c>
    </row>
    <row r="75" spans="1:9" x14ac:dyDescent="0.25">
      <c r="A75" t="s">
        <v>10</v>
      </c>
      <c r="B75">
        <v>36.761000000000003</v>
      </c>
      <c r="C75">
        <v>37.18</v>
      </c>
      <c r="D75">
        <v>74.87</v>
      </c>
      <c r="E75">
        <v>36.29282259</v>
      </c>
      <c r="F75">
        <v>36.706486329999997</v>
      </c>
      <c r="G75">
        <v>95.218110139999993</v>
      </c>
      <c r="H75">
        <v>77.480501529999998</v>
      </c>
      <c r="I75">
        <v>97.971854300000004</v>
      </c>
    </row>
    <row r="76" spans="1:9" x14ac:dyDescent="0.25">
      <c r="A76" t="s">
        <v>10</v>
      </c>
      <c r="B76">
        <v>61.308999999999997</v>
      </c>
      <c r="C76">
        <v>47.39</v>
      </c>
      <c r="D76">
        <v>106.18</v>
      </c>
      <c r="E76">
        <v>40.774807129999999</v>
      </c>
      <c r="F76">
        <v>31.51769088</v>
      </c>
      <c r="G76">
        <v>92.757927839999994</v>
      </c>
      <c r="H76">
        <v>74.554402769999996</v>
      </c>
      <c r="I76">
        <v>79.78011472</v>
      </c>
    </row>
    <row r="77" spans="1:9" x14ac:dyDescent="0.25">
      <c r="A77" t="s">
        <v>10</v>
      </c>
      <c r="B77">
        <v>52.905999999999999</v>
      </c>
      <c r="C77">
        <v>42.89</v>
      </c>
      <c r="D77">
        <v>135.24</v>
      </c>
      <c r="E77">
        <v>30.512716999999999</v>
      </c>
      <c r="F77">
        <v>24.736143949999999</v>
      </c>
      <c r="G77">
        <v>96.980996770000004</v>
      </c>
      <c r="H77">
        <v>80.829344250000005</v>
      </c>
      <c r="I77">
        <v>88.302425110000001</v>
      </c>
    </row>
    <row r="78" spans="1:9" x14ac:dyDescent="0.25">
      <c r="A78" t="s">
        <v>10</v>
      </c>
      <c r="B78">
        <v>64.248999999999995</v>
      </c>
      <c r="C78">
        <v>42.73</v>
      </c>
      <c r="D78">
        <v>135.34</v>
      </c>
      <c r="E78">
        <v>29.811154420000001</v>
      </c>
      <c r="F78">
        <v>19.82646622</v>
      </c>
      <c r="G78">
        <v>77.848720159999999</v>
      </c>
      <c r="H78">
        <v>65.553080919999999</v>
      </c>
      <c r="I78">
        <v>98.478747200000001</v>
      </c>
    </row>
    <row r="79" spans="1:9" x14ac:dyDescent="0.25">
      <c r="A79" t="s">
        <v>10</v>
      </c>
      <c r="B79">
        <v>49.284999999999997</v>
      </c>
      <c r="C79">
        <v>42.93</v>
      </c>
      <c r="D79">
        <v>101.88</v>
      </c>
      <c r="E79">
        <v>37.544755080000002</v>
      </c>
      <c r="F79">
        <v>32.703588019999998</v>
      </c>
      <c r="G79">
        <v>90.842621489999999</v>
      </c>
      <c r="H79">
        <v>80.079226019999993</v>
      </c>
      <c r="I79">
        <v>90.4340124</v>
      </c>
    </row>
    <row r="80" spans="1:9" x14ac:dyDescent="0.25">
      <c r="A80" t="s">
        <v>10</v>
      </c>
      <c r="B80">
        <v>55.381999999999998</v>
      </c>
      <c r="C80">
        <v>49.66</v>
      </c>
      <c r="D80">
        <v>128.32</v>
      </c>
      <c r="E80">
        <v>35.419544639999998</v>
      </c>
      <c r="F80">
        <v>31.760040929999999</v>
      </c>
      <c r="G80">
        <v>96.984354920000001</v>
      </c>
      <c r="H80">
        <v>84.797902280000002</v>
      </c>
      <c r="I80">
        <v>91.252576140000002</v>
      </c>
    </row>
    <row r="81" spans="1:10" x14ac:dyDescent="0.25">
      <c r="A81" t="s">
        <v>10</v>
      </c>
      <c r="B81">
        <v>31.143999999999998</v>
      </c>
      <c r="C81">
        <v>29.3</v>
      </c>
      <c r="D81">
        <v>75.08</v>
      </c>
      <c r="E81">
        <v>29.745940780000002</v>
      </c>
      <c r="F81">
        <v>27.984718239999999</v>
      </c>
      <c r="G81">
        <v>89.883874059999997</v>
      </c>
      <c r="H81">
        <v>75.052531040000005</v>
      </c>
      <c r="I81">
        <v>97.272727270000004</v>
      </c>
    </row>
    <row r="82" spans="1:10" x14ac:dyDescent="0.25">
      <c r="A82" t="s">
        <v>10</v>
      </c>
      <c r="B82">
        <v>34.036999999999999</v>
      </c>
      <c r="C82">
        <v>33.35</v>
      </c>
      <c r="D82">
        <v>72.34</v>
      </c>
      <c r="E82">
        <v>41.93298017</v>
      </c>
      <c r="F82">
        <v>41.086608349999999</v>
      </c>
      <c r="G82">
        <v>109.07720140000001</v>
      </c>
      <c r="H82">
        <v>92.460268569999997</v>
      </c>
      <c r="I82">
        <v>113.58082709999999</v>
      </c>
    </row>
    <row r="83" spans="1:10" x14ac:dyDescent="0.25">
      <c r="A83" t="s">
        <v>10</v>
      </c>
      <c r="B83">
        <v>43.734999999999999</v>
      </c>
      <c r="C83">
        <v>40.78</v>
      </c>
      <c r="D83">
        <v>98.38</v>
      </c>
      <c r="E83">
        <v>42.231556589999997</v>
      </c>
      <c r="F83">
        <v>39.378138280000002</v>
      </c>
      <c r="G83">
        <v>118.7303886</v>
      </c>
      <c r="H83">
        <v>98.764001539999995</v>
      </c>
      <c r="I83">
        <v>108.5</v>
      </c>
    </row>
    <row r="84" spans="1:10" x14ac:dyDescent="0.25">
      <c r="A84" t="s">
        <v>10</v>
      </c>
      <c r="B84">
        <v>43.38</v>
      </c>
      <c r="C84">
        <v>41.39</v>
      </c>
      <c r="D84">
        <v>83.95</v>
      </c>
      <c r="E84">
        <v>41.687487990000001</v>
      </c>
      <c r="F84">
        <v>39.775129730000003</v>
      </c>
      <c r="G84">
        <v>100.5871076</v>
      </c>
      <c r="H84">
        <v>83.807418799999994</v>
      </c>
      <c r="I84">
        <v>120.5835962</v>
      </c>
    </row>
    <row r="85" spans="1:10" x14ac:dyDescent="0.25">
      <c r="A85" t="s">
        <v>11</v>
      </c>
      <c r="B85">
        <v>81.468000000000004</v>
      </c>
      <c r="C85">
        <v>84.15</v>
      </c>
      <c r="D85">
        <v>84.15</v>
      </c>
      <c r="E85">
        <v>98.605664489999995</v>
      </c>
      <c r="F85">
        <v>101.8518519</v>
      </c>
      <c r="G85">
        <v>101.8518519</v>
      </c>
      <c r="H85" t="s">
        <v>2</v>
      </c>
      <c r="J85">
        <v>109.6820298</v>
      </c>
    </row>
    <row r="86" spans="1:10" x14ac:dyDescent="0.25">
      <c r="A86" t="s">
        <v>11</v>
      </c>
      <c r="B86">
        <v>94.373999999999995</v>
      </c>
      <c r="C86">
        <v>90.48</v>
      </c>
      <c r="D86">
        <v>90.48</v>
      </c>
      <c r="E86">
        <v>80.848111029999998</v>
      </c>
      <c r="F86">
        <v>77.512207660000001</v>
      </c>
      <c r="G86">
        <v>77.512207660000001</v>
      </c>
      <c r="H86" t="s">
        <v>2</v>
      </c>
      <c r="J86">
        <v>110.9696938</v>
      </c>
    </row>
    <row r="87" spans="1:10" x14ac:dyDescent="0.25">
      <c r="A87" t="s">
        <v>11</v>
      </c>
      <c r="B87">
        <v>74.962000000000003</v>
      </c>
      <c r="C87">
        <v>75.81</v>
      </c>
      <c r="D87">
        <v>75.81</v>
      </c>
      <c r="E87">
        <v>101.9475044</v>
      </c>
      <c r="F87">
        <v>103.1007752</v>
      </c>
      <c r="G87">
        <v>103.1007752</v>
      </c>
      <c r="H87" t="s">
        <v>2</v>
      </c>
      <c r="J87">
        <v>109.1356036</v>
      </c>
    </row>
    <row r="88" spans="1:10" x14ac:dyDescent="0.25">
      <c r="A88" t="s">
        <v>11</v>
      </c>
      <c r="B88">
        <v>78.798000000000002</v>
      </c>
      <c r="C88">
        <v>78.790000000000006</v>
      </c>
      <c r="D88">
        <v>78.790000000000006</v>
      </c>
      <c r="E88">
        <v>118.8506787</v>
      </c>
      <c r="F88">
        <v>118.8386124</v>
      </c>
      <c r="G88">
        <v>118.8386124</v>
      </c>
      <c r="H88" t="s">
        <v>2</v>
      </c>
      <c r="J88">
        <v>102.50707970000001</v>
      </c>
    </row>
    <row r="89" spans="1:10" x14ac:dyDescent="0.25">
      <c r="A89" t="s">
        <v>11</v>
      </c>
      <c r="B89">
        <v>65.866</v>
      </c>
      <c r="C89">
        <v>70.83</v>
      </c>
      <c r="D89">
        <v>70.83</v>
      </c>
      <c r="E89">
        <v>121.1217359</v>
      </c>
      <c r="F89">
        <v>130.2500919</v>
      </c>
      <c r="G89">
        <v>130.2500919</v>
      </c>
      <c r="H89" t="s">
        <v>2</v>
      </c>
      <c r="J89">
        <v>109.72776090000001</v>
      </c>
    </row>
    <row r="90" spans="1:10" x14ac:dyDescent="0.25">
      <c r="A90" t="s">
        <v>11</v>
      </c>
      <c r="B90">
        <v>65.605999999999995</v>
      </c>
      <c r="C90">
        <v>65.03</v>
      </c>
      <c r="D90">
        <v>65.03</v>
      </c>
      <c r="E90">
        <v>88.800757989999994</v>
      </c>
      <c r="F90">
        <v>88.021115320000007</v>
      </c>
      <c r="G90">
        <v>88.021115320000007</v>
      </c>
      <c r="H90" t="s">
        <v>2</v>
      </c>
      <c r="J90">
        <v>109.6820298</v>
      </c>
    </row>
    <row r="91" spans="1:10" x14ac:dyDescent="0.25">
      <c r="A91" t="s">
        <v>11</v>
      </c>
      <c r="B91">
        <v>82.995000000000005</v>
      </c>
      <c r="C91">
        <v>81.790000000000006</v>
      </c>
      <c r="D91">
        <v>81.790000000000006</v>
      </c>
      <c r="E91">
        <v>94.452031410000004</v>
      </c>
      <c r="F91">
        <v>93.080687380000001</v>
      </c>
      <c r="G91">
        <v>93.080687380000001</v>
      </c>
      <c r="H91" t="s">
        <v>2</v>
      </c>
      <c r="J91">
        <v>110.9696938</v>
      </c>
    </row>
    <row r="92" spans="1:10" x14ac:dyDescent="0.25">
      <c r="A92" t="s">
        <v>11</v>
      </c>
      <c r="B92">
        <v>67.238</v>
      </c>
      <c r="C92">
        <v>66.33</v>
      </c>
      <c r="D92">
        <v>66.33</v>
      </c>
      <c r="E92">
        <v>93.191961190000001</v>
      </c>
      <c r="F92">
        <v>91.933471929999996</v>
      </c>
      <c r="G92">
        <v>91.933471929999996</v>
      </c>
      <c r="H92" t="s">
        <v>2</v>
      </c>
      <c r="J92">
        <v>109.1356036</v>
      </c>
    </row>
    <row r="93" spans="1:10" x14ac:dyDescent="0.25">
      <c r="A93" t="s">
        <v>11</v>
      </c>
      <c r="B93">
        <v>65.412000000000006</v>
      </c>
      <c r="C93">
        <v>61.47</v>
      </c>
      <c r="D93">
        <v>61.47</v>
      </c>
      <c r="E93">
        <v>116.2673303</v>
      </c>
      <c r="F93">
        <v>109.26057590000001</v>
      </c>
      <c r="G93">
        <v>109.26057590000001</v>
      </c>
      <c r="H93" t="s">
        <v>2</v>
      </c>
      <c r="J93">
        <v>92.507079660000002</v>
      </c>
    </row>
    <row r="94" spans="1:10" x14ac:dyDescent="0.25">
      <c r="A94" t="s">
        <v>11</v>
      </c>
      <c r="B94">
        <v>77.608000000000004</v>
      </c>
      <c r="C94">
        <v>76.31</v>
      </c>
      <c r="D94">
        <v>76.31</v>
      </c>
      <c r="E94">
        <v>112.0693141</v>
      </c>
      <c r="F94">
        <v>110.1949458</v>
      </c>
      <c r="G94">
        <v>110.1949458</v>
      </c>
      <c r="H94" t="s">
        <v>2</v>
      </c>
      <c r="J94">
        <v>109.72776090000001</v>
      </c>
    </row>
    <row r="95" spans="1:10" x14ac:dyDescent="0.25">
      <c r="A95" t="s">
        <v>12</v>
      </c>
      <c r="B95">
        <v>39.402000000000001</v>
      </c>
      <c r="C95">
        <v>35.369999999999997</v>
      </c>
      <c r="D95">
        <v>93.66</v>
      </c>
      <c r="E95">
        <v>24.217578369999998</v>
      </c>
      <c r="F95">
        <v>21.739397660000002</v>
      </c>
      <c r="G95">
        <v>100.6015038</v>
      </c>
      <c r="H95">
        <v>61.499692690000003</v>
      </c>
      <c r="I95">
        <v>92.065013199999996</v>
      </c>
      <c r="J95">
        <v>100.0698445</v>
      </c>
    </row>
    <row r="96" spans="1:10" x14ac:dyDescent="0.25">
      <c r="A96" t="s">
        <v>12</v>
      </c>
      <c r="B96">
        <v>42.906999999999996</v>
      </c>
      <c r="C96">
        <v>42.17</v>
      </c>
      <c r="D96">
        <v>89.35</v>
      </c>
      <c r="E96">
        <v>23.900958110000001</v>
      </c>
      <c r="F96">
        <v>23.490418890000001</v>
      </c>
      <c r="G96">
        <v>90.618661259999996</v>
      </c>
      <c r="H96">
        <v>53.364527629999998</v>
      </c>
      <c r="I96">
        <v>100.16786569999999</v>
      </c>
      <c r="J96">
        <v>87.109193009999998</v>
      </c>
    </row>
    <row r="97" spans="1:10" x14ac:dyDescent="0.25">
      <c r="A97" t="s">
        <v>12</v>
      </c>
      <c r="B97">
        <v>42.731000000000002</v>
      </c>
      <c r="C97">
        <v>42.14</v>
      </c>
      <c r="D97">
        <v>91.24</v>
      </c>
      <c r="E97">
        <v>23.429652369999999</v>
      </c>
      <c r="F97">
        <v>23.105603680000002</v>
      </c>
      <c r="G97">
        <v>91.057884229999999</v>
      </c>
      <c r="H97">
        <v>53.531088939999997</v>
      </c>
      <c r="I97">
        <v>103.9933523</v>
      </c>
      <c r="J97">
        <v>112.755413</v>
      </c>
    </row>
    <row r="98" spans="1:10" x14ac:dyDescent="0.25">
      <c r="A98" t="s">
        <v>12</v>
      </c>
      <c r="B98">
        <v>44.314</v>
      </c>
      <c r="C98">
        <v>43.94</v>
      </c>
      <c r="D98">
        <v>100.86</v>
      </c>
      <c r="E98">
        <v>21.57028816</v>
      </c>
      <c r="F98">
        <v>21.38823988</v>
      </c>
      <c r="G98">
        <v>88.010471199999998</v>
      </c>
      <c r="H98">
        <v>52.613901869999999</v>
      </c>
      <c r="I98">
        <v>93.400702999999993</v>
      </c>
      <c r="J98">
        <v>106.4359209</v>
      </c>
    </row>
    <row r="99" spans="1:10" x14ac:dyDescent="0.25">
      <c r="A99" t="s">
        <v>12</v>
      </c>
      <c r="B99">
        <v>45.212000000000003</v>
      </c>
      <c r="C99">
        <v>46.9</v>
      </c>
      <c r="D99">
        <v>90.69</v>
      </c>
      <c r="E99">
        <v>24.457427240000001</v>
      </c>
      <c r="F99">
        <v>25.370550690000002</v>
      </c>
      <c r="G99">
        <v>96.335245380000003</v>
      </c>
      <c r="H99">
        <v>53.911067840000001</v>
      </c>
      <c r="I99">
        <v>110.6152125</v>
      </c>
      <c r="J99">
        <v>105.60228669999999</v>
      </c>
    </row>
    <row r="100" spans="1:10" x14ac:dyDescent="0.25">
      <c r="A100" t="s">
        <v>12</v>
      </c>
      <c r="B100">
        <v>44.470999999999997</v>
      </c>
      <c r="C100">
        <v>45.87</v>
      </c>
      <c r="D100">
        <v>95.12</v>
      </c>
      <c r="E100">
        <v>28.68911683</v>
      </c>
      <c r="F100">
        <v>29.59163925</v>
      </c>
      <c r="G100">
        <v>94.168894170000002</v>
      </c>
      <c r="H100">
        <v>64.834526800000006</v>
      </c>
      <c r="I100">
        <v>87.021336300000002</v>
      </c>
      <c r="J100">
        <v>97.95386001</v>
      </c>
    </row>
    <row r="101" spans="1:10" x14ac:dyDescent="0.25">
      <c r="A101" t="s">
        <v>12</v>
      </c>
      <c r="B101">
        <v>44.436999999999998</v>
      </c>
      <c r="C101">
        <v>39.19</v>
      </c>
      <c r="D101">
        <v>96.87</v>
      </c>
      <c r="E101">
        <v>26.507396799999999</v>
      </c>
      <c r="F101">
        <v>23.377475539999999</v>
      </c>
      <c r="G101">
        <v>108.34358570000001</v>
      </c>
      <c r="H101">
        <v>62.759484610000001</v>
      </c>
      <c r="I101">
        <v>84.192825110000001</v>
      </c>
      <c r="J101">
        <v>125.7186509</v>
      </c>
    </row>
    <row r="102" spans="1:10" x14ac:dyDescent="0.25">
      <c r="A102" t="s">
        <v>12</v>
      </c>
      <c r="B102">
        <v>37.710999999999999</v>
      </c>
      <c r="C102">
        <v>44.61</v>
      </c>
      <c r="D102">
        <v>88.44</v>
      </c>
      <c r="E102">
        <v>23.028212020000002</v>
      </c>
      <c r="F102">
        <v>27.24108451</v>
      </c>
      <c r="G102">
        <v>101.03964360000001</v>
      </c>
      <c r="H102">
        <v>58.237664879999997</v>
      </c>
      <c r="I102">
        <v>97.520593099999999</v>
      </c>
      <c r="J102">
        <v>88.780362539999999</v>
      </c>
    </row>
    <row r="103" spans="1:10" x14ac:dyDescent="0.25">
      <c r="A103" t="s">
        <v>12</v>
      </c>
      <c r="B103">
        <v>50.941000000000003</v>
      </c>
      <c r="C103">
        <v>44.62</v>
      </c>
      <c r="D103">
        <v>116.47</v>
      </c>
      <c r="E103">
        <v>21.49318594</v>
      </c>
      <c r="F103">
        <v>18.826209859999999</v>
      </c>
      <c r="G103">
        <v>86.050978939999993</v>
      </c>
      <c r="H103">
        <v>52.609594530000003</v>
      </c>
      <c r="I103">
        <v>101.79672979999999</v>
      </c>
      <c r="J103">
        <v>118.907563</v>
      </c>
    </row>
    <row r="104" spans="1:10" x14ac:dyDescent="0.25">
      <c r="A104" t="s">
        <v>12</v>
      </c>
      <c r="B104">
        <v>45.137999999999998</v>
      </c>
      <c r="C104">
        <v>49.22</v>
      </c>
      <c r="D104">
        <v>95.06</v>
      </c>
      <c r="E104">
        <v>28.984781349999999</v>
      </c>
      <c r="F104">
        <v>31.605984719999999</v>
      </c>
      <c r="G104">
        <v>107.1944069</v>
      </c>
      <c r="H104">
        <v>65.88325949</v>
      </c>
      <c r="I104">
        <v>97.155828900000003</v>
      </c>
      <c r="J104">
        <v>112.7930056</v>
      </c>
    </row>
    <row r="105" spans="1:10" x14ac:dyDescent="0.25">
      <c r="A105" t="s">
        <v>13</v>
      </c>
      <c r="B105">
        <v>43.331000000000003</v>
      </c>
      <c r="C105">
        <v>37.76</v>
      </c>
      <c r="D105">
        <v>58.36</v>
      </c>
      <c r="E105">
        <v>53.04970617</v>
      </c>
      <c r="F105">
        <v>46.229187070000002</v>
      </c>
      <c r="G105">
        <v>83.670250899999999</v>
      </c>
      <c r="H105">
        <v>74.595984329999993</v>
      </c>
      <c r="I105">
        <v>71.215362200000001</v>
      </c>
      <c r="J105">
        <v>61.651640860000001</v>
      </c>
    </row>
    <row r="106" spans="1:10" x14ac:dyDescent="0.25">
      <c r="A106" t="s">
        <v>13</v>
      </c>
      <c r="B106">
        <v>43.654000000000003</v>
      </c>
      <c r="C106">
        <v>43.21</v>
      </c>
      <c r="D106">
        <v>56.42</v>
      </c>
      <c r="E106">
        <v>48.482896490000002</v>
      </c>
      <c r="F106">
        <v>47.989782320000003</v>
      </c>
      <c r="G106">
        <v>79.097154070000002</v>
      </c>
      <c r="H106">
        <v>66.326077299999994</v>
      </c>
      <c r="I106">
        <v>79.182841300000007</v>
      </c>
      <c r="J106">
        <v>106.15281469999999</v>
      </c>
    </row>
    <row r="107" spans="1:10" x14ac:dyDescent="0.25">
      <c r="A107" t="s">
        <v>13</v>
      </c>
      <c r="B107">
        <v>45.215000000000003</v>
      </c>
      <c r="C107">
        <v>39.42</v>
      </c>
      <c r="D107">
        <v>58.74</v>
      </c>
      <c r="E107">
        <v>52.563357359999998</v>
      </c>
      <c r="F107">
        <v>45.826551960000003</v>
      </c>
      <c r="G107">
        <v>83.048211510000002</v>
      </c>
      <c r="H107">
        <v>72.029760519999996</v>
      </c>
      <c r="I107">
        <v>94.350336900000002</v>
      </c>
      <c r="J107">
        <v>103.18316900000001</v>
      </c>
    </row>
    <row r="108" spans="1:10" x14ac:dyDescent="0.25">
      <c r="A108" t="s">
        <v>13</v>
      </c>
      <c r="B108">
        <v>41.673999999999999</v>
      </c>
      <c r="C108">
        <v>42.4</v>
      </c>
      <c r="D108">
        <v>60.85</v>
      </c>
      <c r="E108">
        <v>43.992399450000001</v>
      </c>
      <c r="F108">
        <v>44.758788129999999</v>
      </c>
      <c r="G108">
        <v>76.367971890000007</v>
      </c>
      <c r="H108">
        <v>67.264858020000005</v>
      </c>
      <c r="I108">
        <v>81.752520399999995</v>
      </c>
      <c r="J108">
        <v>81.95223756</v>
      </c>
    </row>
    <row r="109" spans="1:10" x14ac:dyDescent="0.25">
      <c r="A109" t="s">
        <v>13</v>
      </c>
      <c r="B109">
        <v>34.901000000000003</v>
      </c>
      <c r="C109">
        <v>40.4</v>
      </c>
      <c r="D109">
        <v>52.68</v>
      </c>
      <c r="E109">
        <v>56.2828576</v>
      </c>
      <c r="F109">
        <v>65.150782129999996</v>
      </c>
      <c r="G109">
        <v>101.5811801</v>
      </c>
      <c r="H109">
        <v>88.356716660000004</v>
      </c>
      <c r="I109">
        <v>76.762897600000002</v>
      </c>
      <c r="J109">
        <v>74.93476733</v>
      </c>
    </row>
    <row r="110" spans="1:10" x14ac:dyDescent="0.25">
      <c r="A110" t="s">
        <v>13</v>
      </c>
      <c r="B110">
        <v>41.356999999999999</v>
      </c>
      <c r="C110">
        <v>44.27</v>
      </c>
      <c r="D110">
        <v>78.33</v>
      </c>
      <c r="E110">
        <v>36.729129659999998</v>
      </c>
      <c r="F110">
        <v>39.316163410000001</v>
      </c>
      <c r="G110">
        <v>84.653625849999997</v>
      </c>
      <c r="H110">
        <v>72.087033750000003</v>
      </c>
      <c r="I110">
        <v>81.591944400000003</v>
      </c>
      <c r="J110">
        <v>81.927155040000002</v>
      </c>
    </row>
    <row r="111" spans="1:10" x14ac:dyDescent="0.25">
      <c r="A111" t="s">
        <v>13</v>
      </c>
      <c r="B111">
        <v>49.875999999999998</v>
      </c>
      <c r="C111">
        <v>52.65</v>
      </c>
      <c r="D111">
        <v>76.709999999999994</v>
      </c>
      <c r="E111">
        <v>53.624341469999997</v>
      </c>
      <c r="F111">
        <v>56.606816469999998</v>
      </c>
      <c r="G111">
        <v>93.984317570000002</v>
      </c>
      <c r="H111">
        <v>84.947855070000003</v>
      </c>
      <c r="I111">
        <v>86.051857799999993</v>
      </c>
      <c r="J111">
        <v>96.344987900000007</v>
      </c>
    </row>
    <row r="112" spans="1:10" x14ac:dyDescent="0.25">
      <c r="A112" t="s">
        <v>13</v>
      </c>
      <c r="B112">
        <v>40.384999999999998</v>
      </c>
      <c r="C112">
        <v>36.380000000000003</v>
      </c>
      <c r="D112">
        <v>55.02</v>
      </c>
      <c r="E112">
        <v>63.003120119999998</v>
      </c>
      <c r="F112">
        <v>56.755070199999999</v>
      </c>
      <c r="G112">
        <v>102.9180696</v>
      </c>
      <c r="H112">
        <v>89.157566299999999</v>
      </c>
      <c r="I112">
        <v>135.7654613</v>
      </c>
      <c r="J112">
        <v>109.99883440000001</v>
      </c>
    </row>
    <row r="113" spans="1:10" x14ac:dyDescent="0.25">
      <c r="A113" t="s">
        <v>13</v>
      </c>
      <c r="B113">
        <v>29.068000000000001</v>
      </c>
      <c r="C113">
        <v>38.049999999999997</v>
      </c>
      <c r="D113">
        <v>64.430000000000007</v>
      </c>
      <c r="E113">
        <v>32.229737219999997</v>
      </c>
      <c r="F113">
        <v>42.188712719999998</v>
      </c>
      <c r="G113">
        <v>86.402038349999998</v>
      </c>
      <c r="H113">
        <v>74.343053549999993</v>
      </c>
      <c r="I113">
        <v>105.1397516</v>
      </c>
      <c r="J113">
        <v>76.14140372</v>
      </c>
    </row>
    <row r="114" spans="1:10" x14ac:dyDescent="0.25">
      <c r="A114" t="s">
        <v>13</v>
      </c>
      <c r="B114">
        <v>38.151000000000003</v>
      </c>
      <c r="C114">
        <v>42.22</v>
      </c>
      <c r="D114">
        <v>52.44</v>
      </c>
      <c r="E114">
        <v>59.103020909999998</v>
      </c>
      <c r="F114">
        <v>65.406661499999998</v>
      </c>
      <c r="G114">
        <v>98.962068310000006</v>
      </c>
      <c r="H114">
        <v>84.60108443</v>
      </c>
      <c r="I114">
        <v>45.972976469999999</v>
      </c>
      <c r="J114">
        <v>89.436903639999997</v>
      </c>
    </row>
    <row r="115" spans="1:10" x14ac:dyDescent="0.25">
      <c r="A115" t="s">
        <v>14</v>
      </c>
      <c r="B115">
        <v>61.237000000000002</v>
      </c>
      <c r="C115">
        <v>52.89</v>
      </c>
      <c r="D115">
        <v>155.69999999999999</v>
      </c>
      <c r="E115">
        <v>47.968823440000001</v>
      </c>
      <c r="F115">
        <v>41.430361900000001</v>
      </c>
      <c r="G115">
        <v>218.1588903</v>
      </c>
      <c r="H115">
        <v>129.3607197</v>
      </c>
      <c r="I115">
        <v>218.1588903</v>
      </c>
      <c r="J115">
        <v>197.73916489999999</v>
      </c>
    </row>
    <row r="116" spans="1:10" x14ac:dyDescent="0.25">
      <c r="A116" t="s">
        <v>14</v>
      </c>
      <c r="B116">
        <v>113.85599999999999</v>
      </c>
      <c r="C116">
        <v>95.58</v>
      </c>
      <c r="D116">
        <v>246.74</v>
      </c>
      <c r="E116">
        <v>50.858087279999999</v>
      </c>
      <c r="F116">
        <v>42.694420870000002</v>
      </c>
      <c r="G116">
        <v>177.31943949999999</v>
      </c>
      <c r="H116">
        <v>122.0534136</v>
      </c>
      <c r="I116">
        <v>181.67303949999999</v>
      </c>
      <c r="J116">
        <v>238.71310779999999</v>
      </c>
    </row>
    <row r="117" spans="1:10" x14ac:dyDescent="0.25">
      <c r="A117" t="s">
        <v>14</v>
      </c>
      <c r="B117">
        <v>67.238</v>
      </c>
      <c r="C117">
        <v>65.989999999999995</v>
      </c>
      <c r="D117">
        <v>270.82</v>
      </c>
      <c r="E117">
        <v>26.839374100000001</v>
      </c>
      <c r="F117">
        <v>26.341210279999999</v>
      </c>
      <c r="G117">
        <v>181.67303949999999</v>
      </c>
      <c r="H117">
        <v>119.2232432</v>
      </c>
      <c r="I117">
        <v>215.36107709999999</v>
      </c>
      <c r="J117">
        <v>219.59124729999999</v>
      </c>
    </row>
    <row r="118" spans="1:10" x14ac:dyDescent="0.25">
      <c r="A118" t="s">
        <v>14</v>
      </c>
      <c r="B118">
        <v>74.105999999999995</v>
      </c>
      <c r="C118">
        <v>66.03</v>
      </c>
      <c r="D118">
        <v>187</v>
      </c>
      <c r="E118">
        <v>34.835707229999997</v>
      </c>
      <c r="F118">
        <v>31.039345650000001</v>
      </c>
      <c r="G118">
        <v>135.753176</v>
      </c>
      <c r="H118">
        <v>94.060606059999998</v>
      </c>
      <c r="I118">
        <v>223.8214174</v>
      </c>
      <c r="J118">
        <v>154.46586239999999</v>
      </c>
    </row>
    <row r="119" spans="1:10" x14ac:dyDescent="0.25">
      <c r="A119" t="s">
        <v>14</v>
      </c>
      <c r="B119">
        <v>94.674000000000007</v>
      </c>
      <c r="C119">
        <v>71.22</v>
      </c>
      <c r="D119">
        <v>351.9</v>
      </c>
      <c r="E119">
        <v>29.797935290000002</v>
      </c>
      <c r="F119">
        <v>22.415963739999999</v>
      </c>
      <c r="G119">
        <v>215.36107709999999</v>
      </c>
      <c r="H119">
        <v>128.09882300000001</v>
      </c>
      <c r="I119">
        <v>140.77124670000001</v>
      </c>
      <c r="J119">
        <v>161.28220759999999</v>
      </c>
    </row>
    <row r="120" spans="1:10" x14ac:dyDescent="0.25">
      <c r="A120" t="s">
        <v>14</v>
      </c>
      <c r="B120">
        <v>81.022999999999996</v>
      </c>
      <c r="C120">
        <v>50.92</v>
      </c>
      <c r="D120">
        <v>215.07</v>
      </c>
      <c r="E120">
        <v>38.37043001</v>
      </c>
      <c r="F120">
        <v>24.114415609999998</v>
      </c>
      <c r="G120">
        <v>223.8214174</v>
      </c>
      <c r="H120">
        <v>118.05805700000001</v>
      </c>
      <c r="I120">
        <v>118.7705163</v>
      </c>
      <c r="J120">
        <v>197.73916489999999</v>
      </c>
    </row>
    <row r="121" spans="1:10" x14ac:dyDescent="0.25">
      <c r="A121" t="s">
        <v>14</v>
      </c>
      <c r="B121">
        <v>47.976999999999997</v>
      </c>
      <c r="C121">
        <v>47.45</v>
      </c>
      <c r="D121">
        <v>197</v>
      </c>
      <c r="E121">
        <v>22.17461638</v>
      </c>
      <c r="F121">
        <v>21.93104086</v>
      </c>
      <c r="G121">
        <v>168.16047800000001</v>
      </c>
      <c r="H121">
        <v>103.009899</v>
      </c>
      <c r="I121">
        <v>223.8214174</v>
      </c>
      <c r="J121">
        <v>198.71310779999999</v>
      </c>
    </row>
    <row r="122" spans="1:10" x14ac:dyDescent="0.25">
      <c r="A122" t="s">
        <v>14</v>
      </c>
      <c r="B122">
        <v>67.433999999999997</v>
      </c>
      <c r="C122">
        <v>52.92</v>
      </c>
      <c r="D122">
        <v>188</v>
      </c>
      <c r="E122">
        <v>24.454759750000001</v>
      </c>
      <c r="F122">
        <v>19.19129646</v>
      </c>
      <c r="G122">
        <v>140.77124670000001</v>
      </c>
      <c r="H122">
        <v>82.807902479999996</v>
      </c>
      <c r="I122">
        <v>218.1588903</v>
      </c>
      <c r="J122">
        <v>219.59124729999999</v>
      </c>
    </row>
    <row r="123" spans="1:10" x14ac:dyDescent="0.25">
      <c r="A123" t="s">
        <v>14</v>
      </c>
      <c r="B123">
        <v>39.295999999999999</v>
      </c>
      <c r="C123">
        <v>31.83</v>
      </c>
      <c r="D123">
        <v>159</v>
      </c>
      <c r="E123">
        <v>21.793577729999999</v>
      </c>
      <c r="F123">
        <v>17.65293106</v>
      </c>
      <c r="G123">
        <v>203.79389900000001</v>
      </c>
      <c r="H123">
        <v>97.133101780000004</v>
      </c>
      <c r="I123">
        <v>140.77124670000001</v>
      </c>
      <c r="J123">
        <v>174.46586239999999</v>
      </c>
    </row>
    <row r="124" spans="1:10" x14ac:dyDescent="0.25">
      <c r="A124" t="s">
        <v>14</v>
      </c>
      <c r="B124">
        <v>51.363</v>
      </c>
      <c r="C124">
        <v>47.04</v>
      </c>
      <c r="D124">
        <v>199</v>
      </c>
      <c r="E124">
        <v>18.859188540000002</v>
      </c>
      <c r="F124">
        <v>17.271892789999999</v>
      </c>
      <c r="G124">
        <v>118.7705163</v>
      </c>
      <c r="H124">
        <v>83.577951729999995</v>
      </c>
      <c r="I124">
        <v>215.36107709999999</v>
      </c>
      <c r="J124">
        <v>181.28220759999999</v>
      </c>
    </row>
    <row r="125" spans="1:10" x14ac:dyDescent="0.25">
      <c r="A125" t="s">
        <v>15</v>
      </c>
      <c r="B125">
        <v>72</v>
      </c>
      <c r="C125">
        <v>71</v>
      </c>
      <c r="D125">
        <v>111</v>
      </c>
      <c r="E125">
        <v>13.86294934</v>
      </c>
      <c r="F125">
        <v>13.67040838</v>
      </c>
      <c r="G125">
        <v>31.911223549999999</v>
      </c>
      <c r="H125">
        <v>27.686992249999999</v>
      </c>
      <c r="I125">
        <v>31.47926635</v>
      </c>
      <c r="J125">
        <v>35.051686619999998</v>
      </c>
    </row>
    <row r="126" spans="1:10" x14ac:dyDescent="0.25">
      <c r="A126" t="s">
        <v>15</v>
      </c>
      <c r="B126">
        <v>78</v>
      </c>
      <c r="C126">
        <v>77</v>
      </c>
      <c r="D126">
        <v>123</v>
      </c>
      <c r="E126">
        <v>14.80497295</v>
      </c>
      <c r="F126">
        <v>14.61516561</v>
      </c>
      <c r="G126">
        <v>34.766386840000003</v>
      </c>
      <c r="H126">
        <v>30.010348400000002</v>
      </c>
      <c r="I126">
        <v>33.26339574</v>
      </c>
      <c r="J126">
        <v>42.198700000000002</v>
      </c>
    </row>
    <row r="127" spans="1:10" x14ac:dyDescent="0.25">
      <c r="A127" t="s">
        <v>15</v>
      </c>
      <c r="B127">
        <v>70</v>
      </c>
      <c r="C127">
        <v>72</v>
      </c>
      <c r="D127">
        <v>113</v>
      </c>
      <c r="E127">
        <v>12.57319395</v>
      </c>
      <c r="F127">
        <v>12.932428059999999</v>
      </c>
      <c r="G127">
        <v>30.74411645</v>
      </c>
      <c r="H127">
        <v>25.994281260000001</v>
      </c>
      <c r="I127">
        <v>34.10401117</v>
      </c>
      <c r="J127">
        <v>39.776423399999999</v>
      </c>
    </row>
    <row r="128" spans="1:10" x14ac:dyDescent="0.25">
      <c r="A128" t="s">
        <v>15</v>
      </c>
      <c r="B128">
        <v>58</v>
      </c>
      <c r="C128">
        <v>56</v>
      </c>
      <c r="D128">
        <v>77</v>
      </c>
      <c r="E128">
        <v>13.1728367</v>
      </c>
      <c r="F128">
        <v>12.718600950000001</v>
      </c>
      <c r="G128">
        <v>31.81818182</v>
      </c>
      <c r="H128">
        <v>23.49781806</v>
      </c>
      <c r="I128">
        <v>44.382284380000002</v>
      </c>
      <c r="J128">
        <v>37.567230000000002</v>
      </c>
    </row>
    <row r="129" spans="1:10" x14ac:dyDescent="0.25">
      <c r="A129" t="s">
        <v>15</v>
      </c>
      <c r="B129">
        <v>49</v>
      </c>
      <c r="C129">
        <v>47</v>
      </c>
      <c r="D129">
        <v>82</v>
      </c>
      <c r="E129">
        <v>13.226085080000001</v>
      </c>
      <c r="F129">
        <v>12.686244869999999</v>
      </c>
      <c r="G129">
        <v>33.7143327</v>
      </c>
      <c r="H129">
        <v>29.6396093</v>
      </c>
      <c r="I129">
        <v>42.85409859</v>
      </c>
      <c r="J129">
        <v>36.589989000000003</v>
      </c>
    </row>
    <row r="130" spans="1:10" x14ac:dyDescent="0.25">
      <c r="A130" t="s">
        <v>15</v>
      </c>
      <c r="B130">
        <v>77</v>
      </c>
      <c r="C130">
        <v>74</v>
      </c>
      <c r="D130">
        <v>120</v>
      </c>
      <c r="E130">
        <v>19.756760920000001</v>
      </c>
      <c r="F130">
        <v>18.987016990000001</v>
      </c>
      <c r="G130">
        <v>42.887776979999998</v>
      </c>
      <c r="H130">
        <v>38.697294290000002</v>
      </c>
      <c r="I130">
        <v>47.789934350000003</v>
      </c>
      <c r="J130">
        <v>36.548623399999997</v>
      </c>
    </row>
    <row r="131" spans="1:10" x14ac:dyDescent="0.25">
      <c r="A131" t="s">
        <v>15</v>
      </c>
      <c r="B131">
        <v>53</v>
      </c>
      <c r="C131">
        <v>51</v>
      </c>
      <c r="D131">
        <v>92</v>
      </c>
      <c r="E131">
        <v>14.50782875</v>
      </c>
      <c r="F131">
        <v>13.96036352</v>
      </c>
      <c r="G131">
        <v>37.672494980000003</v>
      </c>
      <c r="H131">
        <v>33.727973570000003</v>
      </c>
      <c r="I131">
        <v>37.358743539999999</v>
      </c>
      <c r="J131">
        <v>39.752321000000002</v>
      </c>
    </row>
    <row r="132" spans="1:10" x14ac:dyDescent="0.25">
      <c r="A132" t="s">
        <v>15</v>
      </c>
      <c r="B132">
        <v>63</v>
      </c>
      <c r="C132">
        <v>66</v>
      </c>
      <c r="D132">
        <v>100</v>
      </c>
      <c r="E132">
        <v>15.599078909999999</v>
      </c>
      <c r="F132">
        <v>16.341892189999999</v>
      </c>
      <c r="G132">
        <v>37.688915690000002</v>
      </c>
      <c r="H132">
        <v>32.948929159999999</v>
      </c>
      <c r="I132">
        <v>40.796680500000001</v>
      </c>
      <c r="J132">
        <v>37.986723400000002</v>
      </c>
    </row>
    <row r="133" spans="1:10" x14ac:dyDescent="0.25">
      <c r="A133" t="s">
        <v>15</v>
      </c>
      <c r="B133">
        <v>61</v>
      </c>
      <c r="C133">
        <v>64</v>
      </c>
      <c r="D133">
        <v>107</v>
      </c>
      <c r="E133">
        <v>14.34888973</v>
      </c>
      <c r="F133">
        <v>15.05457283</v>
      </c>
      <c r="G133">
        <v>35.838692389999999</v>
      </c>
      <c r="H133">
        <v>32.72232357</v>
      </c>
      <c r="I133">
        <v>50.357104790000001</v>
      </c>
      <c r="J133">
        <v>29.876453399999999</v>
      </c>
    </row>
    <row r="134" spans="1:10" x14ac:dyDescent="0.25">
      <c r="A134" t="s">
        <v>15</v>
      </c>
      <c r="B134">
        <v>66</v>
      </c>
      <c r="C134">
        <v>66</v>
      </c>
      <c r="D134">
        <v>101</v>
      </c>
      <c r="E134">
        <v>14.79356256</v>
      </c>
      <c r="F134">
        <v>14.79356256</v>
      </c>
      <c r="G134">
        <v>33.474744800000003</v>
      </c>
      <c r="H134">
        <v>29.747011400000002</v>
      </c>
      <c r="I134">
        <v>54.192315860000001</v>
      </c>
      <c r="J134">
        <v>35.726233999999998</v>
      </c>
    </row>
    <row r="135" spans="1:10" x14ac:dyDescent="0.25">
      <c r="A135" t="s">
        <v>16</v>
      </c>
      <c r="B135">
        <v>53.963999999999999</v>
      </c>
      <c r="C135">
        <v>49</v>
      </c>
      <c r="D135">
        <v>88</v>
      </c>
      <c r="E135">
        <v>32.290569650000002</v>
      </c>
      <c r="F135">
        <v>29.320248920000001</v>
      </c>
      <c r="G135">
        <v>69.477340909999995</v>
      </c>
      <c r="H135">
        <v>55.618717089999997</v>
      </c>
      <c r="I135">
        <v>66.168371359999995</v>
      </c>
    </row>
    <row r="136" spans="1:10" x14ac:dyDescent="0.25">
      <c r="A136" t="s">
        <v>16</v>
      </c>
      <c r="B136">
        <v>50.847000000000001</v>
      </c>
      <c r="C136">
        <v>47</v>
      </c>
      <c r="D136">
        <v>87</v>
      </c>
      <c r="E136">
        <v>26.033997240000001</v>
      </c>
      <c r="F136">
        <v>24.064308019999999</v>
      </c>
      <c r="G136">
        <v>54.273237680000001</v>
      </c>
      <c r="H136">
        <v>46.531155599999998</v>
      </c>
      <c r="I136">
        <v>91.990018710000001</v>
      </c>
    </row>
    <row r="137" spans="1:10" x14ac:dyDescent="0.25">
      <c r="A137" t="s">
        <v>16</v>
      </c>
      <c r="B137">
        <v>77.081000000000003</v>
      </c>
      <c r="C137">
        <v>64</v>
      </c>
      <c r="D137">
        <v>118</v>
      </c>
      <c r="E137">
        <v>27.638495460000001</v>
      </c>
      <c r="F137">
        <v>22.948115739999999</v>
      </c>
      <c r="G137">
        <v>57.922638919999997</v>
      </c>
      <c r="H137">
        <v>44.461974259999998</v>
      </c>
      <c r="I137">
        <v>78.393957459999996</v>
      </c>
    </row>
    <row r="138" spans="1:10" x14ac:dyDescent="0.25">
      <c r="A138" t="s">
        <v>16</v>
      </c>
      <c r="B138">
        <v>86.768000000000001</v>
      </c>
      <c r="C138">
        <v>83</v>
      </c>
      <c r="D138">
        <v>135</v>
      </c>
      <c r="E138">
        <v>29.985140130000001</v>
      </c>
      <c r="F138">
        <v>28.683001000000001</v>
      </c>
      <c r="G138">
        <v>58.905663670000003</v>
      </c>
      <c r="H138">
        <v>48.802571100000002</v>
      </c>
      <c r="I138">
        <v>71.343134809999995</v>
      </c>
    </row>
    <row r="139" spans="1:10" x14ac:dyDescent="0.25">
      <c r="A139" t="s">
        <v>16</v>
      </c>
      <c r="B139">
        <v>61.137999999999998</v>
      </c>
      <c r="C139">
        <v>59</v>
      </c>
      <c r="D139">
        <v>99</v>
      </c>
      <c r="E139">
        <v>26.790237059999999</v>
      </c>
      <c r="F139">
        <v>25.853380659999999</v>
      </c>
      <c r="G139">
        <v>59.21052632</v>
      </c>
      <c r="H139">
        <v>46.014635640000002</v>
      </c>
      <c r="I139">
        <v>75.657686209999994</v>
      </c>
    </row>
    <row r="140" spans="1:10" x14ac:dyDescent="0.25">
      <c r="A140" t="s">
        <v>16</v>
      </c>
      <c r="B140">
        <v>102.985</v>
      </c>
      <c r="C140">
        <v>87</v>
      </c>
      <c r="D140">
        <v>160</v>
      </c>
      <c r="E140">
        <v>37.954227170000003</v>
      </c>
      <c r="F140">
        <v>32.063094270000001</v>
      </c>
      <c r="G140">
        <v>75.75040242</v>
      </c>
      <c r="H140">
        <v>61.675388810000001</v>
      </c>
      <c r="I140">
        <v>77.10455297</v>
      </c>
    </row>
    <row r="141" spans="1:10" x14ac:dyDescent="0.25">
      <c r="A141" t="s">
        <v>16</v>
      </c>
      <c r="B141">
        <v>112.462</v>
      </c>
      <c r="C141">
        <v>81</v>
      </c>
      <c r="D141">
        <v>156</v>
      </c>
      <c r="E141">
        <v>34.06494215</v>
      </c>
      <c r="F141">
        <v>24.535045740000001</v>
      </c>
      <c r="G141">
        <v>56.439942109999997</v>
      </c>
      <c r="H141">
        <v>48.788392799999997</v>
      </c>
      <c r="I141">
        <v>75.521207759999996</v>
      </c>
    </row>
    <row r="142" spans="1:10" x14ac:dyDescent="0.25">
      <c r="A142" t="s">
        <v>16</v>
      </c>
      <c r="B142">
        <v>109.387</v>
      </c>
      <c r="C142">
        <v>82</v>
      </c>
      <c r="D142">
        <v>149</v>
      </c>
      <c r="E142">
        <v>32.368763690000002</v>
      </c>
      <c r="F142">
        <v>24.26466237</v>
      </c>
      <c r="G142">
        <v>56.813848849999999</v>
      </c>
      <c r="H142">
        <v>46.309995860000001</v>
      </c>
      <c r="I142">
        <v>68.213795469999994</v>
      </c>
    </row>
    <row r="143" spans="1:10" x14ac:dyDescent="0.25">
      <c r="A143" t="s">
        <v>16</v>
      </c>
      <c r="B143">
        <v>130.523</v>
      </c>
      <c r="C143">
        <v>105</v>
      </c>
      <c r="D143">
        <v>178</v>
      </c>
      <c r="E143">
        <v>36.993169520000002</v>
      </c>
      <c r="F143">
        <v>29.7593742</v>
      </c>
      <c r="G143">
        <v>59.631490790000001</v>
      </c>
      <c r="H143">
        <v>52.410509310000002</v>
      </c>
      <c r="I143">
        <v>71.413798200000002</v>
      </c>
    </row>
    <row r="144" spans="1:10" x14ac:dyDescent="0.25">
      <c r="A144" t="s">
        <v>16</v>
      </c>
      <c r="B144">
        <v>85.498999999999995</v>
      </c>
      <c r="C144">
        <v>82</v>
      </c>
      <c r="D144">
        <v>167</v>
      </c>
      <c r="E144">
        <v>29.220437459999999</v>
      </c>
      <c r="F144">
        <v>28.024606970000001</v>
      </c>
      <c r="G144">
        <v>71.184995740000005</v>
      </c>
      <c r="H144">
        <v>58.961038960000003</v>
      </c>
      <c r="I144">
        <v>78.520533749999998</v>
      </c>
    </row>
    <row r="145" spans="1:9" x14ac:dyDescent="0.25">
      <c r="A145" t="s">
        <v>17</v>
      </c>
      <c r="B145">
        <v>80.614999999999995</v>
      </c>
      <c r="C145">
        <v>66.069999999999993</v>
      </c>
      <c r="D145">
        <v>388.63</v>
      </c>
      <c r="E145">
        <v>13.717732740000001</v>
      </c>
      <c r="F145">
        <v>11.24270424</v>
      </c>
      <c r="G145">
        <v>105.4455177</v>
      </c>
      <c r="H145">
        <v>69.70732898</v>
      </c>
      <c r="I145">
        <v>160.5944635795382</v>
      </c>
    </row>
    <row r="146" spans="1:9" x14ac:dyDescent="0.25">
      <c r="A146" t="s">
        <v>17</v>
      </c>
      <c r="B146">
        <v>106.765</v>
      </c>
      <c r="C146">
        <v>102.17</v>
      </c>
      <c r="D146">
        <v>523.16</v>
      </c>
      <c r="E146">
        <v>15.24277944</v>
      </c>
      <c r="F146">
        <v>14.586753849999999</v>
      </c>
      <c r="G146">
        <v>117.76517200000001</v>
      </c>
      <c r="H146">
        <v>81.124760539999997</v>
      </c>
      <c r="I146">
        <v>158.41660261337432</v>
      </c>
    </row>
    <row r="147" spans="1:9" x14ac:dyDescent="0.25">
      <c r="A147" t="s">
        <v>17</v>
      </c>
      <c r="B147">
        <v>100.86</v>
      </c>
      <c r="C147">
        <v>100.81</v>
      </c>
      <c r="D147">
        <v>474.05</v>
      </c>
      <c r="E147">
        <v>14.710558170000001</v>
      </c>
      <c r="F147">
        <v>14.703265610000001</v>
      </c>
      <c r="G147">
        <v>106.30115480000001</v>
      </c>
      <c r="H147">
        <v>74.158743720000004</v>
      </c>
      <c r="I147">
        <v>173.98836286696641</v>
      </c>
    </row>
    <row r="148" spans="1:9" x14ac:dyDescent="0.25">
      <c r="A148" t="s">
        <v>17</v>
      </c>
      <c r="B148">
        <v>90.168000000000006</v>
      </c>
      <c r="C148">
        <v>92.88</v>
      </c>
      <c r="D148">
        <v>491.43</v>
      </c>
      <c r="E148">
        <v>15.792073139999999</v>
      </c>
      <c r="F148">
        <v>16.267054309999999</v>
      </c>
      <c r="G148">
        <v>123.62085879999999</v>
      </c>
      <c r="H148">
        <v>89.070260070000003</v>
      </c>
      <c r="I148">
        <v>190.2439024390244</v>
      </c>
    </row>
    <row r="149" spans="1:9" x14ac:dyDescent="0.25">
      <c r="A149" t="s">
        <v>17</v>
      </c>
      <c r="B149">
        <v>66.72</v>
      </c>
      <c r="C149">
        <v>66.569999999999993</v>
      </c>
      <c r="D149">
        <v>422.12</v>
      </c>
      <c r="E149">
        <v>14.59764582</v>
      </c>
      <c r="F149">
        <v>14.56482737</v>
      </c>
      <c r="G149">
        <v>143.34419990000001</v>
      </c>
      <c r="H149">
        <v>94.405548510000003</v>
      </c>
      <c r="I149">
        <v>171.99334698055273</v>
      </c>
    </row>
    <row r="150" spans="1:9" x14ac:dyDescent="0.25">
      <c r="A150" t="s">
        <v>17</v>
      </c>
      <c r="B150">
        <v>66.539000000000001</v>
      </c>
      <c r="C150">
        <v>67.52</v>
      </c>
      <c r="D150">
        <v>544.85</v>
      </c>
      <c r="E150">
        <v>14.697605579999999</v>
      </c>
      <c r="F150">
        <v>14.91429581</v>
      </c>
      <c r="G150">
        <v>171.06750389999999</v>
      </c>
      <c r="H150">
        <v>123.3952231</v>
      </c>
      <c r="I150">
        <v>180.6905556361526</v>
      </c>
    </row>
    <row r="151" spans="1:9" x14ac:dyDescent="0.25">
      <c r="A151" t="s">
        <v>17</v>
      </c>
      <c r="B151">
        <v>63.033000000000001</v>
      </c>
      <c r="C151">
        <v>65.87</v>
      </c>
      <c r="D151">
        <v>451.4</v>
      </c>
      <c r="E151">
        <v>13.30034605</v>
      </c>
      <c r="F151">
        <v>13.898970289999999</v>
      </c>
      <c r="G151">
        <v>148.60905349999999</v>
      </c>
      <c r="H151">
        <v>96.602802159999996</v>
      </c>
      <c r="I151">
        <v>171.95759911894271</v>
      </c>
    </row>
    <row r="152" spans="1:9" x14ac:dyDescent="0.25">
      <c r="A152" t="s">
        <v>17</v>
      </c>
      <c r="B152">
        <v>73.849999999999994</v>
      </c>
      <c r="C152">
        <v>71.959999999999994</v>
      </c>
      <c r="D152">
        <v>377.96</v>
      </c>
      <c r="E152">
        <v>14.006903879999999</v>
      </c>
      <c r="F152">
        <v>13.648433349999999</v>
      </c>
      <c r="G152">
        <v>133.04702900000001</v>
      </c>
      <c r="H152">
        <v>75.317167799999993</v>
      </c>
      <c r="I152">
        <v>195.5472190507258</v>
      </c>
    </row>
    <row r="153" spans="1:9" x14ac:dyDescent="0.25">
      <c r="A153" t="s">
        <v>17</v>
      </c>
      <c r="B153">
        <v>54.673999999999999</v>
      </c>
      <c r="C153">
        <v>55.02</v>
      </c>
      <c r="D153">
        <v>360.16</v>
      </c>
      <c r="E153">
        <v>13.05772492</v>
      </c>
      <c r="F153">
        <v>13.14035968</v>
      </c>
      <c r="G153">
        <v>130.94822569999999</v>
      </c>
      <c r="H153">
        <v>90.239257809999998</v>
      </c>
      <c r="I153">
        <v>189.60985058107357</v>
      </c>
    </row>
    <row r="154" spans="1:9" x14ac:dyDescent="0.25">
      <c r="A154" t="s">
        <v>17</v>
      </c>
      <c r="B154">
        <v>61.49</v>
      </c>
      <c r="C154">
        <v>62.41</v>
      </c>
      <c r="D154">
        <v>499.63</v>
      </c>
      <c r="E154">
        <v>13.31644144</v>
      </c>
      <c r="F154">
        <v>13.51567914</v>
      </c>
      <c r="G154">
        <v>166.6155334</v>
      </c>
      <c r="H154">
        <v>111.5801933</v>
      </c>
      <c r="I154">
        <v>183.71743486973946</v>
      </c>
    </row>
    <row r="155" spans="1:9" x14ac:dyDescent="0.25">
      <c r="A155" t="s">
        <v>18</v>
      </c>
      <c r="B155">
        <v>66.435000000000002</v>
      </c>
      <c r="C155">
        <v>54.1</v>
      </c>
      <c r="D155">
        <v>188.8</v>
      </c>
      <c r="E155">
        <v>23.543482879999999</v>
      </c>
      <c r="F155">
        <v>19.172159610000001</v>
      </c>
      <c r="G155">
        <v>88.872152139999997</v>
      </c>
      <c r="H155">
        <v>77.006265209999995</v>
      </c>
      <c r="I155">
        <v>140.2829486</v>
      </c>
    </row>
    <row r="156" spans="1:9" x14ac:dyDescent="0.25">
      <c r="A156" t="s">
        <v>18</v>
      </c>
      <c r="B156">
        <v>34.122</v>
      </c>
      <c r="C156">
        <v>25.26</v>
      </c>
      <c r="D156">
        <v>85.74</v>
      </c>
      <c r="E156">
        <v>29.276705280000002</v>
      </c>
      <c r="F156">
        <v>21.673101670000001</v>
      </c>
      <c r="G156">
        <v>98.224309770000005</v>
      </c>
      <c r="H156">
        <v>81.343489030000001</v>
      </c>
      <c r="I156">
        <v>111.4678899</v>
      </c>
    </row>
    <row r="157" spans="1:9" x14ac:dyDescent="0.25">
      <c r="A157" t="s">
        <v>18</v>
      </c>
      <c r="B157">
        <v>38.402999999999999</v>
      </c>
      <c r="C157">
        <v>36.18</v>
      </c>
      <c r="D157">
        <v>135.21</v>
      </c>
      <c r="E157">
        <v>22.791097919999999</v>
      </c>
      <c r="F157">
        <v>21.471810090000002</v>
      </c>
      <c r="G157">
        <v>109.0843082</v>
      </c>
      <c r="H157">
        <v>92.293882980000006</v>
      </c>
      <c r="I157">
        <v>107.5447013</v>
      </c>
    </row>
    <row r="158" spans="1:9" x14ac:dyDescent="0.25">
      <c r="A158" t="s">
        <v>18</v>
      </c>
      <c r="B158">
        <v>28.018000000000001</v>
      </c>
      <c r="C158">
        <v>26.55</v>
      </c>
      <c r="D158">
        <v>83.62</v>
      </c>
      <c r="E158">
        <v>22.46652233</v>
      </c>
      <c r="F158">
        <v>21.289391389999999</v>
      </c>
      <c r="G158">
        <v>88.834590460000001</v>
      </c>
      <c r="H158">
        <v>74.5</v>
      </c>
      <c r="I158">
        <v>129.98405099999999</v>
      </c>
    </row>
    <row r="159" spans="1:9" x14ac:dyDescent="0.25">
      <c r="A159" t="s">
        <v>18</v>
      </c>
      <c r="B159">
        <v>25.085999999999999</v>
      </c>
      <c r="C159">
        <v>24.41</v>
      </c>
      <c r="D159">
        <v>71.27</v>
      </c>
      <c r="E159">
        <v>25.326602730000001</v>
      </c>
      <c r="F159">
        <v>24.64411913</v>
      </c>
      <c r="G159">
        <v>91.489088580000001</v>
      </c>
      <c r="H159">
        <v>78.287591399999997</v>
      </c>
      <c r="I159">
        <v>118.67339579999999</v>
      </c>
    </row>
    <row r="160" spans="1:9" x14ac:dyDescent="0.25">
      <c r="A160" t="s">
        <v>18</v>
      </c>
      <c r="B160">
        <v>37.313000000000002</v>
      </c>
      <c r="C160">
        <v>40.619999999999997</v>
      </c>
      <c r="D160">
        <v>139.77000000000001</v>
      </c>
      <c r="E160">
        <v>19.558129780000002</v>
      </c>
      <c r="F160">
        <v>21.29153999</v>
      </c>
      <c r="G160">
        <v>101.26059549999999</v>
      </c>
      <c r="H160">
        <v>86.724912029999999</v>
      </c>
      <c r="I160">
        <v>91.726930859999996</v>
      </c>
    </row>
    <row r="161" spans="1:9" x14ac:dyDescent="0.25">
      <c r="A161" t="s">
        <v>18</v>
      </c>
      <c r="B161">
        <v>47.192</v>
      </c>
      <c r="C161">
        <v>52.34</v>
      </c>
      <c r="D161">
        <v>171.59</v>
      </c>
      <c r="E161">
        <v>26.019738660000002</v>
      </c>
      <c r="F161">
        <v>28.858135300000001</v>
      </c>
      <c r="G161">
        <v>129.35544669999999</v>
      </c>
      <c r="H161">
        <v>109.964099</v>
      </c>
      <c r="I161">
        <v>99.613899610000004</v>
      </c>
    </row>
    <row r="162" spans="1:9" x14ac:dyDescent="0.25">
      <c r="A162" t="s">
        <v>18</v>
      </c>
      <c r="B162">
        <v>39.363</v>
      </c>
      <c r="C162">
        <v>42.82</v>
      </c>
      <c r="D162">
        <v>125.27</v>
      </c>
      <c r="E162">
        <v>27.800692139999999</v>
      </c>
      <c r="F162">
        <v>30.242248750000002</v>
      </c>
      <c r="G162">
        <v>117.48100909999999</v>
      </c>
      <c r="H162">
        <v>97.895699910000005</v>
      </c>
      <c r="I162">
        <v>124.6287129</v>
      </c>
    </row>
    <row r="163" spans="1:9" x14ac:dyDescent="0.25">
      <c r="A163" t="s">
        <v>18</v>
      </c>
      <c r="B163">
        <v>46.719000000000001</v>
      </c>
      <c r="C163">
        <v>57.6</v>
      </c>
      <c r="D163">
        <v>172.06</v>
      </c>
      <c r="E163">
        <v>23.52535374</v>
      </c>
      <c r="F163">
        <v>29.004481599999998</v>
      </c>
      <c r="G163">
        <v>119.5276138</v>
      </c>
      <c r="H163">
        <v>99.354619569999997</v>
      </c>
      <c r="I163">
        <v>115.0943396</v>
      </c>
    </row>
    <row r="164" spans="1:9" x14ac:dyDescent="0.25">
      <c r="A164" t="s">
        <v>18</v>
      </c>
      <c r="B164">
        <v>19.943999999999999</v>
      </c>
      <c r="C164">
        <v>32.869999999999997</v>
      </c>
      <c r="D164">
        <v>110.82</v>
      </c>
      <c r="E164">
        <v>14.447986090000001</v>
      </c>
      <c r="F164">
        <v>23.811938569999999</v>
      </c>
      <c r="G164">
        <v>116.09050910000001</v>
      </c>
      <c r="H164">
        <v>89.135341269999998</v>
      </c>
      <c r="I164">
        <v>120.91761219999999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10" sqref="A10"/>
    </sheetView>
  </sheetViews>
  <sheetFormatPr baseColWidth="10" defaultColWidth="9.140625" defaultRowHeight="15" x14ac:dyDescent="0.25"/>
  <cols>
    <col min="1" max="1" width="14.5703125" bestFit="1" customWidth="1"/>
  </cols>
  <sheetData>
    <row r="1" spans="1:2" x14ac:dyDescent="0.25">
      <c r="A1" t="s">
        <v>21</v>
      </c>
      <c r="B1" t="s">
        <v>28</v>
      </c>
    </row>
    <row r="2" spans="1:2" x14ac:dyDescent="0.25">
      <c r="A2" t="s">
        <v>22</v>
      </c>
      <c r="B2" t="s">
        <v>30</v>
      </c>
    </row>
    <row r="3" spans="1:2" x14ac:dyDescent="0.25">
      <c r="A3" t="s">
        <v>0</v>
      </c>
      <c r="B3" t="s">
        <v>29</v>
      </c>
    </row>
    <row r="4" spans="1:2" x14ac:dyDescent="0.25">
      <c r="A4" t="s">
        <v>23</v>
      </c>
      <c r="B4" t="s">
        <v>36</v>
      </c>
    </row>
    <row r="5" spans="1:2" x14ac:dyDescent="0.25">
      <c r="A5" t="s">
        <v>27</v>
      </c>
      <c r="B5" t="s">
        <v>31</v>
      </c>
    </row>
    <row r="6" spans="1:2" x14ac:dyDescent="0.25">
      <c r="A6" t="s">
        <v>24</v>
      </c>
      <c r="B6" t="s">
        <v>32</v>
      </c>
    </row>
    <row r="7" spans="1:2" x14ac:dyDescent="0.25">
      <c r="A7" t="s">
        <v>25</v>
      </c>
      <c r="B7" t="s">
        <v>33</v>
      </c>
    </row>
    <row r="8" spans="1:2" x14ac:dyDescent="0.25">
      <c r="A8" t="s">
        <v>20</v>
      </c>
      <c r="B8" t="s">
        <v>34</v>
      </c>
    </row>
    <row r="9" spans="1:2" x14ac:dyDescent="0.25">
      <c r="A9" t="s">
        <v>19</v>
      </c>
      <c r="B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activeCell="A2" sqref="A2:B51"/>
    </sheetView>
  </sheetViews>
  <sheetFormatPr baseColWidth="10" defaultColWidth="9.140625" defaultRowHeight="15" x14ac:dyDescent="0.25"/>
  <cols>
    <col min="1" max="1" width="7.5703125" bestFit="1" customWidth="1"/>
    <col min="2" max="2" width="24.85546875" bestFit="1" customWidth="1"/>
  </cols>
  <sheetData>
    <row r="1" spans="1:2" x14ac:dyDescent="0.25">
      <c r="A1" t="s">
        <v>26</v>
      </c>
      <c r="B1" t="s">
        <v>46</v>
      </c>
    </row>
    <row r="2" spans="1:2" x14ac:dyDescent="0.25">
      <c r="A2" t="s">
        <v>41</v>
      </c>
      <c r="B2">
        <v>33.051389579927502</v>
      </c>
    </row>
    <row r="3" spans="1:2" x14ac:dyDescent="0.25">
      <c r="A3" t="s">
        <v>41</v>
      </c>
      <c r="B3">
        <v>46.579696830500687</v>
      </c>
    </row>
    <row r="4" spans="1:2" x14ac:dyDescent="0.25">
      <c r="A4" t="s">
        <v>41</v>
      </c>
      <c r="B4">
        <v>34.91452830897547</v>
      </c>
    </row>
    <row r="5" spans="1:2" x14ac:dyDescent="0.25">
      <c r="A5" t="s">
        <v>41</v>
      </c>
      <c r="B5">
        <v>31.9409320010611</v>
      </c>
    </row>
    <row r="6" spans="1:2" x14ac:dyDescent="0.25">
      <c r="A6" t="s">
        <v>41</v>
      </c>
      <c r="B6">
        <v>35.948905109489047</v>
      </c>
    </row>
    <row r="7" spans="1:2" x14ac:dyDescent="0.25">
      <c r="A7" t="s">
        <v>41</v>
      </c>
      <c r="B7">
        <v>73.331898407232032</v>
      </c>
    </row>
    <row r="8" spans="1:2" x14ac:dyDescent="0.25">
      <c r="A8" t="s">
        <v>41</v>
      </c>
      <c r="B8">
        <v>60.499059989745348</v>
      </c>
    </row>
    <row r="9" spans="1:2" x14ac:dyDescent="0.25">
      <c r="A9" t="s">
        <v>41</v>
      </c>
      <c r="B9">
        <v>65.376498176133396</v>
      </c>
    </row>
    <row r="10" spans="1:2" x14ac:dyDescent="0.25">
      <c r="A10" t="s">
        <v>41</v>
      </c>
      <c r="B10">
        <v>49.608123569794046</v>
      </c>
    </row>
    <row r="11" spans="1:2" x14ac:dyDescent="0.25">
      <c r="A11" t="s">
        <v>41</v>
      </c>
      <c r="B11">
        <v>54.69338677354709</v>
      </c>
    </row>
    <row r="12" spans="1:2" x14ac:dyDescent="0.25">
      <c r="A12" t="s">
        <v>42</v>
      </c>
      <c r="B12">
        <v>41.383275261324044</v>
      </c>
    </row>
    <row r="13" spans="1:2" x14ac:dyDescent="0.25">
      <c r="A13" t="s">
        <v>42</v>
      </c>
      <c r="B13">
        <v>55.220858895705518</v>
      </c>
    </row>
    <row r="14" spans="1:2" x14ac:dyDescent="0.25">
      <c r="A14" t="s">
        <v>42</v>
      </c>
      <c r="B14">
        <v>48.188585607940453</v>
      </c>
    </row>
    <row r="15" spans="1:2" x14ac:dyDescent="0.25">
      <c r="A15" t="s">
        <v>42</v>
      </c>
      <c r="B15">
        <v>49.371610845295052</v>
      </c>
    </row>
    <row r="16" spans="1:2" x14ac:dyDescent="0.25">
      <c r="A16" t="s">
        <v>42</v>
      </c>
      <c r="B16">
        <v>55.277608297742525</v>
      </c>
    </row>
    <row r="17" spans="1:2" x14ac:dyDescent="0.25">
      <c r="A17" t="s">
        <v>42</v>
      </c>
      <c r="B17">
        <v>53.008310249307478</v>
      </c>
    </row>
    <row r="18" spans="1:2" x14ac:dyDescent="0.25">
      <c r="A18" t="s">
        <v>42</v>
      </c>
      <c r="B18">
        <v>54.404040404040401</v>
      </c>
    </row>
    <row r="19" spans="1:2" x14ac:dyDescent="0.25">
      <c r="A19" t="s">
        <v>42</v>
      </c>
      <c r="B19">
        <v>44.658316853438805</v>
      </c>
    </row>
    <row r="20" spans="1:2" x14ac:dyDescent="0.25">
      <c r="A20" t="s">
        <v>42</v>
      </c>
      <c r="B20">
        <v>47.399801258694929</v>
      </c>
    </row>
    <row r="21" spans="1:2" x14ac:dyDescent="0.25">
      <c r="A21" t="s">
        <v>42</v>
      </c>
      <c r="B21">
        <v>43.520891364902511</v>
      </c>
    </row>
    <row r="22" spans="1:2" x14ac:dyDescent="0.25">
      <c r="A22" t="s">
        <v>43</v>
      </c>
      <c r="B22">
        <v>31.228070175438596</v>
      </c>
    </row>
    <row r="23" spans="1:2" x14ac:dyDescent="0.25">
      <c r="A23" t="s">
        <v>43</v>
      </c>
      <c r="B23">
        <v>39.056603773584904</v>
      </c>
    </row>
    <row r="24" spans="1:2" x14ac:dyDescent="0.25">
      <c r="A24" t="s">
        <v>43</v>
      </c>
      <c r="B24">
        <v>35.448717948717949</v>
      </c>
    </row>
    <row r="25" spans="1:2" x14ac:dyDescent="0.25">
      <c r="A25" t="s">
        <v>43</v>
      </c>
      <c r="B25">
        <v>34.944356120826711</v>
      </c>
    </row>
    <row r="26" spans="1:2" x14ac:dyDescent="0.25">
      <c r="A26" t="s">
        <v>43</v>
      </c>
      <c r="B26">
        <v>33.378839590443683</v>
      </c>
    </row>
    <row r="27" spans="1:2" x14ac:dyDescent="0.25">
      <c r="A27" t="s">
        <v>43</v>
      </c>
      <c r="B27">
        <v>34.191489361702125</v>
      </c>
    </row>
    <row r="28" spans="1:2" x14ac:dyDescent="0.25">
      <c r="A28" t="s">
        <v>43</v>
      </c>
      <c r="B28">
        <v>42.289156626506021</v>
      </c>
    </row>
    <row r="29" spans="1:2" x14ac:dyDescent="0.25">
      <c r="A29" t="s">
        <v>43</v>
      </c>
      <c r="B29">
        <v>32.778625954198475</v>
      </c>
    </row>
    <row r="30" spans="1:2" x14ac:dyDescent="0.25">
      <c r="A30" t="s">
        <v>43</v>
      </c>
      <c r="B30">
        <v>34.543795620437955</v>
      </c>
    </row>
    <row r="31" spans="1:2" x14ac:dyDescent="0.25">
      <c r="A31" t="s">
        <v>43</v>
      </c>
      <c r="B31">
        <v>31.607669616519175</v>
      </c>
    </row>
    <row r="32" spans="1:2" x14ac:dyDescent="0.25">
      <c r="A32" t="s">
        <v>44</v>
      </c>
      <c r="B32">
        <v>19.50151515151515</v>
      </c>
    </row>
    <row r="33" spans="1:2" x14ac:dyDescent="0.25">
      <c r="A33" t="s">
        <v>44</v>
      </c>
      <c r="B33">
        <v>21.785827103295777</v>
      </c>
    </row>
    <row r="34" spans="1:2" x14ac:dyDescent="0.25">
      <c r="A34" t="s">
        <v>44</v>
      </c>
      <c r="B34">
        <v>27.46055882911994</v>
      </c>
    </row>
    <row r="35" spans="1:2" x14ac:dyDescent="0.25">
      <c r="A35" t="s">
        <v>44</v>
      </c>
      <c r="B35">
        <v>22.895598101783669</v>
      </c>
    </row>
    <row r="36" spans="1:2" x14ac:dyDescent="0.25">
      <c r="A36" t="s">
        <v>44</v>
      </c>
      <c r="B36">
        <v>21.218443718443716</v>
      </c>
    </row>
    <row r="37" spans="1:2" x14ac:dyDescent="0.25">
      <c r="A37" t="s">
        <v>44</v>
      </c>
      <c r="B37">
        <v>22.106411344079504</v>
      </c>
    </row>
    <row r="38" spans="1:2" x14ac:dyDescent="0.25">
      <c r="A38" t="s">
        <v>44</v>
      </c>
      <c r="B38">
        <v>24.82167832167832</v>
      </c>
    </row>
    <row r="39" spans="1:2" x14ac:dyDescent="0.25">
      <c r="A39" t="s">
        <v>44</v>
      </c>
      <c r="B39">
        <v>24.113114754098362</v>
      </c>
    </row>
    <row r="40" spans="1:2" x14ac:dyDescent="0.25">
      <c r="A40" t="s">
        <v>44</v>
      </c>
      <c r="B40">
        <v>21.36799108800594</v>
      </c>
    </row>
    <row r="41" spans="1:2" x14ac:dyDescent="0.25">
      <c r="A41" t="s">
        <v>44</v>
      </c>
      <c r="B41">
        <v>18.735192272644433</v>
      </c>
    </row>
    <row r="42" spans="1:2" x14ac:dyDescent="0.25">
      <c r="A42" t="s">
        <v>45</v>
      </c>
      <c r="B42">
        <v>9.8697916666666661</v>
      </c>
    </row>
    <row r="43" spans="1:2" x14ac:dyDescent="0.25">
      <c r="A43" t="s">
        <v>45</v>
      </c>
      <c r="B43">
        <v>8.8979591836734695</v>
      </c>
    </row>
    <row r="44" spans="1:2" x14ac:dyDescent="0.25">
      <c r="A44" t="s">
        <v>45</v>
      </c>
      <c r="B44">
        <v>9.2337164750957861</v>
      </c>
    </row>
    <row r="45" spans="1:2" x14ac:dyDescent="0.25">
      <c r="A45" t="s">
        <v>45</v>
      </c>
      <c r="B45">
        <v>9.3023255813953494</v>
      </c>
    </row>
    <row r="46" spans="1:2" x14ac:dyDescent="0.25">
      <c r="A46" t="s">
        <v>45</v>
      </c>
      <c r="B46">
        <v>9.8242530755711766</v>
      </c>
    </row>
    <row r="47" spans="1:2" x14ac:dyDescent="0.25">
      <c r="A47" t="s">
        <v>45</v>
      </c>
      <c r="B47">
        <v>11.134751773049645</v>
      </c>
    </row>
    <row r="48" spans="1:2" x14ac:dyDescent="0.25">
      <c r="A48" t="s">
        <v>45</v>
      </c>
      <c r="B48">
        <v>9.804347826086957</v>
      </c>
    </row>
    <row r="49" spans="1:2" x14ac:dyDescent="0.25">
      <c r="A49" t="s">
        <v>45</v>
      </c>
      <c r="B49">
        <v>9.2274678111587978</v>
      </c>
    </row>
    <row r="50" spans="1:2" x14ac:dyDescent="0.25">
      <c r="A50" t="s">
        <v>45</v>
      </c>
      <c r="B50">
        <v>8.9140271493212673</v>
      </c>
    </row>
    <row r="51" spans="1:2" x14ac:dyDescent="0.25">
      <c r="A51" t="s">
        <v>45</v>
      </c>
      <c r="B51">
        <v>10.387755102040815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"/>
  <sheetViews>
    <sheetView workbookViewId="0">
      <selection activeCell="I4" sqref="I4:K7"/>
    </sheetView>
  </sheetViews>
  <sheetFormatPr baseColWidth="10" defaultColWidth="9.140625" defaultRowHeight="15" x14ac:dyDescent="0.25"/>
  <cols>
    <col min="6" max="6" width="15.85546875" bestFit="1" customWidth="1"/>
  </cols>
  <sheetData>
    <row r="1" spans="1:11" x14ac:dyDescent="0.25">
      <c r="A1" t="s">
        <v>39</v>
      </c>
      <c r="F1" t="s">
        <v>40</v>
      </c>
    </row>
    <row r="4" spans="1:11" x14ac:dyDescent="0.25">
      <c r="A4" t="s">
        <v>26</v>
      </c>
      <c r="B4" t="s">
        <v>37</v>
      </c>
      <c r="C4" t="s">
        <v>38</v>
      </c>
      <c r="H4" t="s">
        <v>47</v>
      </c>
      <c r="I4" t="s">
        <v>26</v>
      </c>
      <c r="J4" t="s">
        <v>37</v>
      </c>
      <c r="K4" t="s">
        <v>38</v>
      </c>
    </row>
    <row r="5" spans="1:11" x14ac:dyDescent="0.25">
      <c r="A5" t="s">
        <v>12</v>
      </c>
      <c r="B5">
        <v>95.775999999999996</v>
      </c>
      <c r="C5">
        <v>43.402999999999999</v>
      </c>
      <c r="H5" t="s">
        <v>67</v>
      </c>
      <c r="I5" s="3" t="s">
        <v>50</v>
      </c>
      <c r="J5">
        <v>75.912999999999982</v>
      </c>
      <c r="K5">
        <v>75.912999999999982</v>
      </c>
    </row>
    <row r="6" spans="1:11" x14ac:dyDescent="0.25">
      <c r="A6" t="s">
        <v>6</v>
      </c>
      <c r="B6">
        <v>35.280999999999999</v>
      </c>
      <c r="C6">
        <v>22.130999999999997</v>
      </c>
      <c r="H6" t="s">
        <v>67</v>
      </c>
      <c r="I6" s="3" t="s">
        <v>51</v>
      </c>
      <c r="J6">
        <v>126.31099999999999</v>
      </c>
      <c r="K6">
        <v>126.31099999999999</v>
      </c>
    </row>
    <row r="7" spans="1:11" x14ac:dyDescent="0.25">
      <c r="A7" t="s">
        <v>15</v>
      </c>
      <c r="B7">
        <v>102.6</v>
      </c>
      <c r="C7">
        <v>64.400000000000006</v>
      </c>
      <c r="H7" t="s">
        <v>67</v>
      </c>
      <c r="I7" s="3" t="s">
        <v>52</v>
      </c>
      <c r="J7">
        <v>75.099000000000004</v>
      </c>
      <c r="K7">
        <v>75.099000000000004</v>
      </c>
    </row>
    <row r="8" spans="1:11" x14ac:dyDescent="0.25">
      <c r="A8" t="s">
        <v>5</v>
      </c>
      <c r="B8">
        <v>203.7</v>
      </c>
      <c r="C8">
        <v>68.900000000000006</v>
      </c>
    </row>
    <row r="9" spans="1:11" x14ac:dyDescent="0.25">
      <c r="A9" t="s">
        <v>16</v>
      </c>
      <c r="B9">
        <v>133.69999999999999</v>
      </c>
      <c r="C9">
        <v>73.900000000000006</v>
      </c>
      <c r="H9" t="s">
        <v>47</v>
      </c>
      <c r="I9" t="s">
        <v>26</v>
      </c>
      <c r="J9" t="s">
        <v>37</v>
      </c>
      <c r="K9" t="s">
        <v>38</v>
      </c>
    </row>
    <row r="10" spans="1:11" x14ac:dyDescent="0.25">
      <c r="A10" t="s">
        <v>1</v>
      </c>
      <c r="B10">
        <v>262.49899999999997</v>
      </c>
      <c r="C10">
        <v>86.890999999999991</v>
      </c>
      <c r="H10" t="s">
        <v>61</v>
      </c>
      <c r="I10" s="3" t="s">
        <v>53</v>
      </c>
      <c r="J10">
        <v>102.6</v>
      </c>
      <c r="K10">
        <v>64.400000000000006</v>
      </c>
    </row>
    <row r="11" spans="1:11" x14ac:dyDescent="0.25">
      <c r="A11" t="s">
        <v>7</v>
      </c>
      <c r="B11">
        <v>80.825999999999993</v>
      </c>
      <c r="C11">
        <v>43.637999999999998</v>
      </c>
      <c r="H11" t="s">
        <v>61</v>
      </c>
      <c r="I11" s="3" t="s">
        <v>54</v>
      </c>
      <c r="J11">
        <v>203.7</v>
      </c>
      <c r="K11">
        <v>68.900000000000006</v>
      </c>
    </row>
    <row r="12" spans="1:11" x14ac:dyDescent="0.25">
      <c r="A12" t="s">
        <v>13</v>
      </c>
      <c r="B12">
        <v>61.398000000000003</v>
      </c>
      <c r="C12">
        <v>41.676000000000002</v>
      </c>
      <c r="H12" t="s">
        <v>61</v>
      </c>
      <c r="I12" s="3" t="s">
        <v>55</v>
      </c>
      <c r="J12">
        <v>133.69999999999999</v>
      </c>
      <c r="K12">
        <v>73.900000000000006</v>
      </c>
    </row>
    <row r="13" spans="1:11" x14ac:dyDescent="0.25">
      <c r="A13" t="s">
        <v>10</v>
      </c>
      <c r="B13">
        <v>101.158</v>
      </c>
      <c r="C13">
        <v>40.760000000000005</v>
      </c>
      <c r="H13" t="s">
        <v>61</v>
      </c>
      <c r="I13" s="3" t="s">
        <v>56</v>
      </c>
      <c r="J13">
        <v>262.49899999999997</v>
      </c>
      <c r="K13">
        <v>86.890999999999991</v>
      </c>
    </row>
    <row r="14" spans="1:11" x14ac:dyDescent="0.25">
      <c r="A14" t="s">
        <v>3</v>
      </c>
      <c r="B14">
        <v>111.125</v>
      </c>
      <c r="C14">
        <v>33.625</v>
      </c>
      <c r="H14" t="s">
        <v>61</v>
      </c>
      <c r="I14" s="3" t="s">
        <v>57</v>
      </c>
      <c r="J14">
        <v>80.825999999999993</v>
      </c>
      <c r="K14">
        <v>43.637999999999998</v>
      </c>
    </row>
    <row r="15" spans="1:11" x14ac:dyDescent="0.25">
      <c r="A15" t="s">
        <v>18</v>
      </c>
      <c r="B15">
        <v>128.41499999999999</v>
      </c>
      <c r="C15">
        <v>39.275000000000006</v>
      </c>
      <c r="H15" t="s">
        <v>61</v>
      </c>
      <c r="I15" s="3" t="s">
        <v>58</v>
      </c>
      <c r="J15">
        <v>61.398000000000003</v>
      </c>
      <c r="K15">
        <v>41.676000000000002</v>
      </c>
    </row>
    <row r="16" spans="1:11" x14ac:dyDescent="0.25">
      <c r="A16" t="s">
        <v>17</v>
      </c>
      <c r="B16">
        <v>453.33899999999994</v>
      </c>
      <c r="C16">
        <v>75.128</v>
      </c>
      <c r="H16" t="s">
        <v>61</v>
      </c>
      <c r="I16" s="3" t="s">
        <v>59</v>
      </c>
      <c r="J16">
        <v>101.158</v>
      </c>
      <c r="K16">
        <v>40.760000000000005</v>
      </c>
    </row>
    <row r="17" spans="1:11" x14ac:dyDescent="0.25">
      <c r="A17" t="s">
        <v>14</v>
      </c>
      <c r="B17">
        <v>217.02299999999997</v>
      </c>
      <c r="C17">
        <v>58.186999999999998</v>
      </c>
      <c r="H17" t="s">
        <v>61</v>
      </c>
      <c r="I17" s="3" t="s">
        <v>60</v>
      </c>
      <c r="J17">
        <v>111.125</v>
      </c>
      <c r="K17">
        <v>33.625</v>
      </c>
    </row>
    <row r="18" spans="1:11" x14ac:dyDescent="0.25">
      <c r="A18" t="s">
        <v>8</v>
      </c>
      <c r="B18">
        <v>67.88</v>
      </c>
      <c r="C18">
        <v>24.52</v>
      </c>
    </row>
    <row r="19" spans="1:11" x14ac:dyDescent="0.25">
      <c r="H19" t="s">
        <v>47</v>
      </c>
      <c r="I19" t="s">
        <v>26</v>
      </c>
      <c r="J19" t="s">
        <v>37</v>
      </c>
      <c r="K19" t="s">
        <v>38</v>
      </c>
    </row>
    <row r="20" spans="1:11" x14ac:dyDescent="0.25">
      <c r="H20" t="s">
        <v>66</v>
      </c>
      <c r="I20" s="3" t="s">
        <v>62</v>
      </c>
      <c r="J20">
        <v>128.41499999999999</v>
      </c>
      <c r="K20">
        <v>39.275000000000006</v>
      </c>
    </row>
    <row r="21" spans="1:11" x14ac:dyDescent="0.25">
      <c r="H21" t="s">
        <v>66</v>
      </c>
      <c r="I21" s="3" t="s">
        <v>63</v>
      </c>
      <c r="J21">
        <v>453.33899999999994</v>
      </c>
      <c r="K21">
        <v>75.128</v>
      </c>
    </row>
    <row r="22" spans="1:11" x14ac:dyDescent="0.25">
      <c r="H22" t="s">
        <v>66</v>
      </c>
      <c r="I22" s="3" t="s">
        <v>64</v>
      </c>
      <c r="J22">
        <v>217.02299999999997</v>
      </c>
      <c r="K22">
        <v>58.186999999999998</v>
      </c>
    </row>
    <row r="23" spans="1:11" x14ac:dyDescent="0.25">
      <c r="B23" s="1"/>
      <c r="H23" t="s">
        <v>66</v>
      </c>
      <c r="I23" s="3" t="s">
        <v>65</v>
      </c>
      <c r="J23">
        <v>67.88</v>
      </c>
      <c r="K23">
        <v>24.52</v>
      </c>
    </row>
    <row r="30" spans="1:11" x14ac:dyDescent="0.25">
      <c r="I30" s="2" t="s">
        <v>70</v>
      </c>
      <c r="J30" t="s">
        <v>37</v>
      </c>
      <c r="K30" t="s">
        <v>38</v>
      </c>
    </row>
    <row r="31" spans="1:11" x14ac:dyDescent="0.25">
      <c r="H31" s="3"/>
      <c r="I31" s="3" t="s">
        <v>68</v>
      </c>
      <c r="J31">
        <v>95.775999999999996</v>
      </c>
      <c r="K31">
        <v>43.402999999999999</v>
      </c>
    </row>
    <row r="32" spans="1:11" x14ac:dyDescent="0.25">
      <c r="H32" s="3"/>
      <c r="I32" s="3" t="s">
        <v>69</v>
      </c>
      <c r="J32">
        <v>35.280999999999999</v>
      </c>
      <c r="K32">
        <v>22.130999999999997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0"/>
  <sheetViews>
    <sheetView workbookViewId="0">
      <selection activeCell="G10" sqref="G10:I18"/>
    </sheetView>
  </sheetViews>
  <sheetFormatPr baseColWidth="10" defaultColWidth="9.140625" defaultRowHeight="15" x14ac:dyDescent="0.25"/>
  <cols>
    <col min="7" max="7" width="15.85546875" bestFit="1" customWidth="1"/>
  </cols>
  <sheetData>
    <row r="1" spans="1:13" x14ac:dyDescent="0.25">
      <c r="A1" s="2" t="s">
        <v>49</v>
      </c>
      <c r="B1" s="2"/>
      <c r="C1" s="2"/>
      <c r="D1" s="2"/>
      <c r="G1" s="2" t="s">
        <v>40</v>
      </c>
    </row>
    <row r="4" spans="1:13" x14ac:dyDescent="0.25">
      <c r="A4" t="s">
        <v>26</v>
      </c>
      <c r="B4" t="s">
        <v>71</v>
      </c>
      <c r="C4" t="s">
        <v>72</v>
      </c>
      <c r="F4" t="s">
        <v>47</v>
      </c>
      <c r="G4" t="s">
        <v>26</v>
      </c>
      <c r="H4" t="s">
        <v>71</v>
      </c>
      <c r="I4" t="s">
        <v>72</v>
      </c>
    </row>
    <row r="5" spans="1:13" x14ac:dyDescent="0.25">
      <c r="A5" t="s">
        <v>12</v>
      </c>
      <c r="B5">
        <v>96.342127517999998</v>
      </c>
      <c r="C5">
        <v>24.573660468000003</v>
      </c>
      <c r="F5" t="s">
        <v>67</v>
      </c>
      <c r="G5" s="3" t="s">
        <v>50</v>
      </c>
      <c r="H5">
        <v>34.036423042000003</v>
      </c>
      <c r="I5">
        <v>34.036423042000003</v>
      </c>
      <c r="M5" s="3"/>
    </row>
    <row r="6" spans="1:13" x14ac:dyDescent="0.25">
      <c r="A6" t="s">
        <v>6</v>
      </c>
      <c r="B6">
        <v>99.677353703000009</v>
      </c>
      <c r="C6">
        <v>35.623906751999996</v>
      </c>
      <c r="F6" t="s">
        <v>67</v>
      </c>
      <c r="G6" s="3" t="s">
        <v>51</v>
      </c>
      <c r="H6">
        <v>36.398067847000007</v>
      </c>
      <c r="I6">
        <v>28.824499128999996</v>
      </c>
      <c r="M6" s="3"/>
    </row>
    <row r="7" spans="1:13" x14ac:dyDescent="0.25">
      <c r="A7" t="s">
        <v>15</v>
      </c>
      <c r="B7">
        <v>35.051686619999998</v>
      </c>
      <c r="C7">
        <v>14.576025595999999</v>
      </c>
      <c r="F7" t="s">
        <v>67</v>
      </c>
      <c r="G7" s="3" t="s">
        <v>52</v>
      </c>
      <c r="H7">
        <v>102.404433539</v>
      </c>
      <c r="I7">
        <v>102.404433539</v>
      </c>
      <c r="M7" s="3"/>
    </row>
    <row r="8" spans="1:13" x14ac:dyDescent="0.25">
      <c r="A8" t="s">
        <v>5</v>
      </c>
      <c r="B8">
        <v>53.145207961999994</v>
      </c>
      <c r="C8">
        <v>13.834881094600002</v>
      </c>
      <c r="M8" s="3"/>
    </row>
    <row r="9" spans="1:13" x14ac:dyDescent="0.25">
      <c r="A9" t="s">
        <v>16</v>
      </c>
      <c r="B9">
        <v>61.961008741000001</v>
      </c>
      <c r="C9">
        <v>26.951583789000001</v>
      </c>
      <c r="M9" s="3"/>
    </row>
    <row r="10" spans="1:13" x14ac:dyDescent="0.25">
      <c r="A10" t="s">
        <v>1</v>
      </c>
      <c r="B10">
        <v>68.720980898000008</v>
      </c>
      <c r="C10">
        <v>18.612243760000002</v>
      </c>
      <c r="F10" t="s">
        <v>47</v>
      </c>
      <c r="G10" t="s">
        <v>26</v>
      </c>
      <c r="H10" t="s">
        <v>71</v>
      </c>
      <c r="I10" t="s">
        <v>72</v>
      </c>
      <c r="M10" s="3"/>
    </row>
    <row r="11" spans="1:13" x14ac:dyDescent="0.25">
      <c r="A11" t="s">
        <v>7</v>
      </c>
      <c r="B11">
        <v>77.183459790000001</v>
      </c>
      <c r="C11">
        <v>34.502310624999993</v>
      </c>
      <c r="F11" t="s">
        <v>61</v>
      </c>
      <c r="G11" s="3" t="s">
        <v>53</v>
      </c>
      <c r="H11">
        <v>35.051686619999998</v>
      </c>
      <c r="I11">
        <v>14.576025595999999</v>
      </c>
      <c r="M11" s="3"/>
    </row>
    <row r="12" spans="1:13" x14ac:dyDescent="0.25">
      <c r="A12" t="s">
        <v>13</v>
      </c>
      <c r="B12">
        <v>89.068488814999995</v>
      </c>
      <c r="C12">
        <v>51.022851590999998</v>
      </c>
      <c r="F12" t="s">
        <v>61</v>
      </c>
      <c r="G12" s="3" t="s">
        <v>54</v>
      </c>
      <c r="H12">
        <v>53.145207961999994</v>
      </c>
      <c r="I12">
        <v>13.834881094600002</v>
      </c>
      <c r="M12" s="3"/>
    </row>
    <row r="13" spans="1:13" x14ac:dyDescent="0.25">
      <c r="A13" t="s">
        <v>10</v>
      </c>
      <c r="B13">
        <v>96.891130298000007</v>
      </c>
      <c r="C13">
        <v>32.547501093000008</v>
      </c>
      <c r="F13" t="s">
        <v>61</v>
      </c>
      <c r="G13" s="3" t="s">
        <v>55</v>
      </c>
      <c r="H13">
        <v>61.961008741000001</v>
      </c>
      <c r="I13">
        <v>26.951583789000001</v>
      </c>
      <c r="M13" s="3"/>
    </row>
    <row r="14" spans="1:13" x14ac:dyDescent="0.25">
      <c r="A14" t="s">
        <v>3</v>
      </c>
      <c r="B14">
        <v>137.73749083749999</v>
      </c>
      <c r="C14">
        <v>27.002071404999999</v>
      </c>
      <c r="F14" t="s">
        <v>61</v>
      </c>
      <c r="G14" s="3" t="s">
        <v>56</v>
      </c>
      <c r="H14">
        <v>68.720980898000008</v>
      </c>
      <c r="I14">
        <v>18.612243760000002</v>
      </c>
      <c r="M14" s="3"/>
    </row>
    <row r="15" spans="1:13" x14ac:dyDescent="0.25">
      <c r="A15" t="s">
        <v>18</v>
      </c>
      <c r="B15">
        <v>106.02196233500001</v>
      </c>
      <c r="C15">
        <v>24.145892609999997</v>
      </c>
      <c r="F15" t="s">
        <v>61</v>
      </c>
      <c r="G15" s="3" t="s">
        <v>57</v>
      </c>
      <c r="H15">
        <v>77.183459790000001</v>
      </c>
      <c r="I15">
        <v>34.502310624999993</v>
      </c>
      <c r="M15" s="3"/>
    </row>
    <row r="16" spans="1:13" x14ac:dyDescent="0.25">
      <c r="A16" t="s">
        <v>17</v>
      </c>
      <c r="B16">
        <v>134.67642487000001</v>
      </c>
      <c r="C16">
        <v>14.048234364999999</v>
      </c>
      <c r="F16" t="s">
        <v>61</v>
      </c>
      <c r="G16" s="3" t="s">
        <v>58</v>
      </c>
      <c r="H16">
        <v>89.068488814999995</v>
      </c>
      <c r="I16">
        <v>51.022851590999998</v>
      </c>
      <c r="M16" s="3"/>
    </row>
    <row r="17" spans="1:13" x14ac:dyDescent="0.25">
      <c r="A17" t="s">
        <v>14</v>
      </c>
      <c r="B17">
        <v>178.35831798000001</v>
      </c>
      <c r="C17">
        <v>26.408287921999992</v>
      </c>
      <c r="F17" t="s">
        <v>61</v>
      </c>
      <c r="G17" s="3" t="s">
        <v>59</v>
      </c>
      <c r="H17">
        <v>96.891130298000007</v>
      </c>
      <c r="I17">
        <v>32.547501093000008</v>
      </c>
      <c r="M17" s="3"/>
    </row>
    <row r="18" spans="1:13" x14ac:dyDescent="0.25">
      <c r="A18" t="s">
        <v>8</v>
      </c>
      <c r="B18">
        <v>275.96982170000001</v>
      </c>
      <c r="C18">
        <v>51.312138789999999</v>
      </c>
      <c r="F18" t="s">
        <v>61</v>
      </c>
      <c r="G18" s="3" t="s">
        <v>60</v>
      </c>
      <c r="H18">
        <v>137.73749083749999</v>
      </c>
      <c r="I18">
        <v>27.002071404999999</v>
      </c>
      <c r="M18" s="3"/>
    </row>
    <row r="19" spans="1:13" x14ac:dyDescent="0.25">
      <c r="M19" s="3"/>
    </row>
    <row r="20" spans="1:13" x14ac:dyDescent="0.25">
      <c r="M20" s="3"/>
    </row>
    <row r="21" spans="1:13" x14ac:dyDescent="0.25">
      <c r="A21" s="2" t="s">
        <v>48</v>
      </c>
      <c r="F21" t="s">
        <v>47</v>
      </c>
      <c r="G21" t="s">
        <v>26</v>
      </c>
      <c r="H21" t="s">
        <v>71</v>
      </c>
      <c r="I21" t="s">
        <v>72</v>
      </c>
      <c r="M21" s="3"/>
    </row>
    <row r="22" spans="1:13" x14ac:dyDescent="0.25">
      <c r="A22" t="s">
        <v>4</v>
      </c>
      <c r="B22">
        <v>34.036423042000003</v>
      </c>
      <c r="C22">
        <v>34.036423042000003</v>
      </c>
      <c r="F22" t="s">
        <v>66</v>
      </c>
      <c r="G22" s="3" t="s">
        <v>62</v>
      </c>
      <c r="H22">
        <v>106.02196233500001</v>
      </c>
      <c r="I22">
        <v>24.145892609999997</v>
      </c>
    </row>
    <row r="23" spans="1:13" x14ac:dyDescent="0.25">
      <c r="A23" t="s">
        <v>9</v>
      </c>
      <c r="B23">
        <v>36.398067847000007</v>
      </c>
      <c r="C23">
        <v>28.824499128999996</v>
      </c>
      <c r="F23" t="s">
        <v>66</v>
      </c>
      <c r="G23" s="3" t="s">
        <v>63</v>
      </c>
      <c r="H23">
        <v>134.67642487000001</v>
      </c>
      <c r="I23">
        <v>14.048234364999999</v>
      </c>
    </row>
    <row r="24" spans="1:13" x14ac:dyDescent="0.25">
      <c r="A24" t="s">
        <v>11</v>
      </c>
      <c r="B24">
        <v>102.404433539</v>
      </c>
      <c r="C24">
        <v>102.404433539</v>
      </c>
      <c r="F24" t="s">
        <v>66</v>
      </c>
      <c r="G24" s="3" t="s">
        <v>64</v>
      </c>
      <c r="H24">
        <v>178.35831798000001</v>
      </c>
      <c r="I24">
        <v>26.408287921999992</v>
      </c>
    </row>
    <row r="25" spans="1:13" x14ac:dyDescent="0.25">
      <c r="F25" t="s">
        <v>66</v>
      </c>
      <c r="G25" s="3" t="s">
        <v>65</v>
      </c>
      <c r="H25">
        <v>275.96982170000001</v>
      </c>
      <c r="I25">
        <v>51.312138789999999</v>
      </c>
    </row>
    <row r="28" spans="1:13" x14ac:dyDescent="0.25">
      <c r="G28" s="2" t="s">
        <v>70</v>
      </c>
      <c r="H28" t="s">
        <v>71</v>
      </c>
      <c r="I28" t="s">
        <v>72</v>
      </c>
    </row>
    <row r="29" spans="1:13" x14ac:dyDescent="0.25">
      <c r="G29" s="3" t="s">
        <v>68</v>
      </c>
      <c r="H29">
        <v>96.342127517999998</v>
      </c>
      <c r="I29">
        <v>24.573660468000003</v>
      </c>
    </row>
    <row r="30" spans="1:13" x14ac:dyDescent="0.25">
      <c r="G30" s="3" t="s">
        <v>69</v>
      </c>
      <c r="H30">
        <v>99.677353703000009</v>
      </c>
      <c r="I30">
        <v>35.623906751999996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14"/>
  <sheetViews>
    <sheetView topLeftCell="A94" zoomScaleNormal="100" workbookViewId="0">
      <selection activeCell="H70" sqref="H70"/>
    </sheetView>
  </sheetViews>
  <sheetFormatPr baseColWidth="10" defaultColWidth="9.140625" defaultRowHeight="15" x14ac:dyDescent="0.25"/>
  <cols>
    <col min="2" max="2" width="14.42578125" bestFit="1" customWidth="1"/>
    <col min="4" max="4" width="14.5703125" bestFit="1" customWidth="1"/>
    <col min="5" max="5" width="12" bestFit="1" customWidth="1"/>
    <col min="7" max="7" width="14.42578125" style="6" customWidth="1"/>
    <col min="8" max="8" width="44" bestFit="1" customWidth="1"/>
    <col min="9" max="11" width="16.5703125" customWidth="1"/>
    <col min="34" max="34" width="14.42578125" bestFit="1" customWidth="1"/>
    <col min="36" max="36" width="15" customWidth="1"/>
    <col min="37" max="37" width="43.7109375" bestFit="1" customWidth="1"/>
    <col min="38" max="38" width="14.42578125" bestFit="1" customWidth="1"/>
  </cols>
  <sheetData>
    <row r="1" spans="1:59" x14ac:dyDescent="0.25">
      <c r="A1" t="s">
        <v>26</v>
      </c>
      <c r="B1" t="s">
        <v>73</v>
      </c>
      <c r="D1" t="s">
        <v>20</v>
      </c>
      <c r="E1" t="s">
        <v>24</v>
      </c>
      <c r="I1" t="s">
        <v>9</v>
      </c>
      <c r="J1" t="s">
        <v>4</v>
      </c>
      <c r="K1" t="s">
        <v>11</v>
      </c>
      <c r="L1" t="s">
        <v>12</v>
      </c>
      <c r="M1" t="s">
        <v>6</v>
      </c>
      <c r="N1" t="s">
        <v>15</v>
      </c>
      <c r="O1" t="s">
        <v>5</v>
      </c>
      <c r="P1" t="s">
        <v>16</v>
      </c>
      <c r="Q1" t="s">
        <v>1</v>
      </c>
      <c r="R1" t="s">
        <v>7</v>
      </c>
      <c r="S1" t="s">
        <v>13</v>
      </c>
      <c r="T1" t="s">
        <v>10</v>
      </c>
      <c r="U1" t="s">
        <v>3</v>
      </c>
      <c r="V1" t="s">
        <v>18</v>
      </c>
      <c r="W1" t="s">
        <v>17</v>
      </c>
      <c r="X1" t="s">
        <v>81</v>
      </c>
      <c r="Y1" t="s">
        <v>8</v>
      </c>
      <c r="Z1" t="s">
        <v>82</v>
      </c>
      <c r="AA1" t="s">
        <v>80</v>
      </c>
      <c r="AB1" t="s">
        <v>43</v>
      </c>
      <c r="AC1" t="s">
        <v>42</v>
      </c>
      <c r="AD1" t="s">
        <v>41</v>
      </c>
      <c r="AG1" t="s">
        <v>26</v>
      </c>
      <c r="AH1" t="s">
        <v>73</v>
      </c>
      <c r="AJ1" t="s">
        <v>73</v>
      </c>
      <c r="AL1" t="s">
        <v>9</v>
      </c>
      <c r="AM1" t="s">
        <v>4</v>
      </c>
      <c r="AN1" t="s">
        <v>11</v>
      </c>
      <c r="AO1" t="s">
        <v>12</v>
      </c>
      <c r="AP1" t="s">
        <v>6</v>
      </c>
      <c r="AQ1" t="s">
        <v>15</v>
      </c>
      <c r="AR1" t="s">
        <v>5</v>
      </c>
      <c r="AS1" t="s">
        <v>16</v>
      </c>
      <c r="AT1" t="s">
        <v>1</v>
      </c>
      <c r="AU1" t="s">
        <v>7</v>
      </c>
      <c r="AV1" t="s">
        <v>10</v>
      </c>
      <c r="AW1" t="s">
        <v>3</v>
      </c>
      <c r="AX1" t="s">
        <v>13</v>
      </c>
      <c r="AY1" t="s">
        <v>18</v>
      </c>
      <c r="AZ1" t="s">
        <v>17</v>
      </c>
      <c r="BA1" t="s">
        <v>14</v>
      </c>
      <c r="BB1" t="s">
        <v>8</v>
      </c>
      <c r="BC1" t="s">
        <v>82</v>
      </c>
      <c r="BD1" t="s">
        <v>80</v>
      </c>
      <c r="BE1" t="s">
        <v>115</v>
      </c>
      <c r="BF1" t="s">
        <v>42</v>
      </c>
      <c r="BG1" t="s">
        <v>41</v>
      </c>
    </row>
    <row r="2" spans="1:59" x14ac:dyDescent="0.25">
      <c r="A2" t="s">
        <v>1</v>
      </c>
      <c r="B2">
        <f t="shared" ref="B2:B21" si="0">D2</f>
        <v>87.587030040000002</v>
      </c>
      <c r="D2">
        <v>87.587030040000002</v>
      </c>
      <c r="E2">
        <v>61.599845240000001</v>
      </c>
      <c r="H2" t="s">
        <v>74</v>
      </c>
      <c r="I2" s="6">
        <f>MIN(B65:B74)</f>
        <v>31.35382259</v>
      </c>
      <c r="J2">
        <f>MIN(B22:B31)</f>
        <v>19.852776039999998</v>
      </c>
      <c r="K2" s="6">
        <f>MIN(B85:B94)</f>
        <v>77.512207660000001</v>
      </c>
      <c r="L2" s="6">
        <f>MIN(B95:B104)</f>
        <v>84.192825110000001</v>
      </c>
      <c r="M2" s="6">
        <f>MIN(B42:B51)</f>
        <v>97.462406015037601</v>
      </c>
      <c r="N2" s="6">
        <f>MIN(B125:B134)</f>
        <v>31.47926635</v>
      </c>
      <c r="O2" s="6">
        <f>MIN(B32:B41)</f>
        <v>55.88036726978126</v>
      </c>
      <c r="P2" s="6">
        <f>MIN(B135:B144)</f>
        <v>66.168371359999995</v>
      </c>
      <c r="Q2">
        <f>MIN(B2:B11)</f>
        <v>66.939318999999998</v>
      </c>
      <c r="R2" s="6">
        <f>MIN(B52:B61)</f>
        <v>67.86026201</v>
      </c>
      <c r="S2" s="6">
        <f>MIN(B105:B114)</f>
        <v>45.972976469999999</v>
      </c>
      <c r="T2" s="6">
        <f>MIN(B75:B84)</f>
        <v>79.78011472</v>
      </c>
      <c r="U2">
        <f>MIN(B12:B21)</f>
        <v>103.60079740842264</v>
      </c>
      <c r="V2" s="6">
        <f>MIN(B155:B164)</f>
        <v>91.726930859999996</v>
      </c>
      <c r="W2" s="6">
        <f>MIN(B145:B154)</f>
        <v>158.41660261337432</v>
      </c>
      <c r="X2" s="6">
        <f>MIN(B115:B124)</f>
        <v>118.7705163</v>
      </c>
      <c r="Y2" s="6">
        <f>MIN(B62:B64)</f>
        <v>217.66210000000001</v>
      </c>
      <c r="Z2" s="5">
        <f>MIN(B205:B214)</f>
        <v>8.8979591836734695</v>
      </c>
      <c r="AA2" s="5">
        <f>MIN(B195:B204)</f>
        <v>18.735192272644433</v>
      </c>
      <c r="AB2" s="5">
        <f>MIN(B185:B194)</f>
        <v>31.228070175438596</v>
      </c>
      <c r="AC2" s="5">
        <f>MIN(B175:B184)</f>
        <v>41.383275261324044</v>
      </c>
      <c r="AD2" s="5">
        <f>MIN(B165:B174)</f>
        <v>31.9409320010611</v>
      </c>
      <c r="AF2" t="s">
        <v>111</v>
      </c>
      <c r="AG2" t="s">
        <v>9</v>
      </c>
      <c r="AH2" s="4">
        <v>36.242607270000001</v>
      </c>
      <c r="AJ2" t="s">
        <v>9</v>
      </c>
      <c r="AL2" s="4">
        <v>36.242607270000001</v>
      </c>
      <c r="AM2" s="4">
        <v>33.75931842</v>
      </c>
      <c r="AN2" s="4">
        <v>101.8518519</v>
      </c>
      <c r="AO2">
        <v>92.065013199999996</v>
      </c>
      <c r="AP2">
        <v>97.462406015037601</v>
      </c>
      <c r="AQ2">
        <v>31.47926635</v>
      </c>
      <c r="AR2">
        <v>88.804168255178539</v>
      </c>
      <c r="AS2">
        <v>66.168371359999995</v>
      </c>
      <c r="AT2">
        <v>87.587030040000002</v>
      </c>
      <c r="AU2">
        <v>78.342857140000007</v>
      </c>
      <c r="AV2">
        <v>97.971854300000004</v>
      </c>
      <c r="AW2">
        <v>103.60079740842264</v>
      </c>
      <c r="AX2">
        <v>71.215362200000001</v>
      </c>
      <c r="AY2">
        <v>140.2829486</v>
      </c>
      <c r="AZ2">
        <v>160.5944635795382</v>
      </c>
      <c r="BA2">
        <v>218.1588903</v>
      </c>
      <c r="BB2">
        <v>399.7724</v>
      </c>
      <c r="BC2">
        <v>9.8697916666666661</v>
      </c>
      <c r="BD2">
        <v>19.50151515151515</v>
      </c>
      <c r="BE2">
        <v>31.228070175438596</v>
      </c>
      <c r="BF2">
        <v>41.383275261324044</v>
      </c>
      <c r="BG2">
        <v>33.051389579927502</v>
      </c>
    </row>
    <row r="3" spans="1:59" x14ac:dyDescent="0.25">
      <c r="A3" t="s">
        <v>1</v>
      </c>
      <c r="B3">
        <f t="shared" si="0"/>
        <v>79.894067800000002</v>
      </c>
      <c r="D3">
        <v>79.894067800000002</v>
      </c>
      <c r="E3">
        <v>73.739290089999997</v>
      </c>
      <c r="H3" t="s">
        <v>75</v>
      </c>
      <c r="I3" s="6">
        <f>_xlfn.QUARTILE.INC(B65:B74,1)</f>
        <v>34.4536459025</v>
      </c>
      <c r="J3">
        <f>_xlfn.QUARTILE.INC(B22:B31,1)</f>
        <v>26.685873622499997</v>
      </c>
      <c r="K3" s="6">
        <f>_xlfn.QUARTILE.INC(B85:B94,1)</f>
        <v>92.22027579249999</v>
      </c>
      <c r="L3" s="6">
        <f>_xlfn.QUARTILE.INC(B95:B104,1)</f>
        <v>92.398935649999999</v>
      </c>
      <c r="M3" s="6">
        <f>_xlfn.QUARTILE.INC(B42:B51,1)</f>
        <v>110.02870518360945</v>
      </c>
      <c r="N3" s="6">
        <f>_xlfn.QUARTILE.INC(B125:B134,1)</f>
        <v>34.9176942625</v>
      </c>
      <c r="O3" s="6">
        <f>_xlfn.QUARTILE.INC(B32:B41,1)</f>
        <v>62.997405125408264</v>
      </c>
      <c r="P3" s="6">
        <f>_xlfn.QUARTILE.INC(B135:B144,1)</f>
        <v>71.360800657499993</v>
      </c>
      <c r="Q3">
        <f>_xlfn.QUARTILE.INC(B2:B11,1)</f>
        <v>75.149700450000012</v>
      </c>
      <c r="R3" s="6">
        <f>_xlfn.QUARTILE.INC(B52:B61,1)</f>
        <v>77.804366049999999</v>
      </c>
      <c r="S3" s="6">
        <f>_xlfn.QUARTILE.INC(B105:B114,1)</f>
        <v>77.367883524999996</v>
      </c>
      <c r="T3" s="6">
        <f>_xlfn.QUARTILE.INC(B75:B84,1)</f>
        <v>90.638653335000001</v>
      </c>
      <c r="U3">
        <f>_xlfn.QUARTILE.INC(B12:B21,1)</f>
        <v>114.8047677547369</v>
      </c>
      <c r="V3" s="6">
        <f>_xlfn.QUARTILE.INC(B155:B164,1)</f>
        <v>108.52549845</v>
      </c>
      <c r="W3" s="6">
        <f>_xlfn.QUARTILE.INC(B145:B154,1)</f>
        <v>171.96653608434522</v>
      </c>
      <c r="X3" s="6">
        <f>_xlfn.QUARTILE.INC(B115:B124,1)</f>
        <v>150.99669489999999</v>
      </c>
      <c r="Y3" s="6">
        <f>_xlfn.QUARTILE.INC(B62:B64,1)</f>
        <v>258.65229999999997</v>
      </c>
      <c r="Z3" s="5">
        <f>_xlfn.QUARTILE.INC(B205:B214,1)</f>
        <v>9.2290299771430444</v>
      </c>
      <c r="AA3" s="5">
        <f>_xlfn.QUARTILE.INC(B195:B204,1)</f>
        <v>21.255830560834273</v>
      </c>
      <c r="AB3" s="5">
        <f>_xlfn.QUARTILE.INC(B185:B194,1)</f>
        <v>32.928679363259775</v>
      </c>
      <c r="AC3" s="5">
        <f>_xlfn.QUARTILE.INC(B175:B184,1)</f>
        <v>45.343687954752838</v>
      </c>
      <c r="AD3" s="5">
        <f>_xlfn.QUARTILE.INC(B165:B174,1)</f>
        <v>35.173122509103862</v>
      </c>
      <c r="AF3" t="s">
        <v>111</v>
      </c>
      <c r="AG3" t="s">
        <v>9</v>
      </c>
      <c r="AH3" s="4">
        <v>32.833342879999996</v>
      </c>
      <c r="AJ3" t="s">
        <v>9</v>
      </c>
      <c r="AL3" s="4">
        <v>32.833342879999996</v>
      </c>
      <c r="AM3" s="4">
        <v>55.43855224</v>
      </c>
      <c r="AN3" s="4">
        <v>77.512207660000001</v>
      </c>
      <c r="AO3">
        <v>100.16786569999999</v>
      </c>
      <c r="AP3">
        <v>151.29740518962078</v>
      </c>
      <c r="AQ3">
        <v>33.26339574</v>
      </c>
      <c r="AR3">
        <v>73.659756969263753</v>
      </c>
      <c r="AS3">
        <v>91.990018710000001</v>
      </c>
      <c r="AT3">
        <v>79.894067800000002</v>
      </c>
      <c r="AU3">
        <v>84.1038961</v>
      </c>
      <c r="AV3">
        <v>79.78011472</v>
      </c>
      <c r="AW3">
        <v>107.66745638595737</v>
      </c>
      <c r="AX3">
        <v>79.182841300000007</v>
      </c>
      <c r="AY3">
        <v>111.4678899</v>
      </c>
      <c r="AZ3">
        <v>158.41660261337432</v>
      </c>
      <c r="BA3">
        <v>181.67303949999999</v>
      </c>
      <c r="BB3">
        <v>299.64249999999998</v>
      </c>
      <c r="BC3">
        <v>8.8979591836734695</v>
      </c>
      <c r="BD3">
        <v>21.785827103295777</v>
      </c>
      <c r="BE3">
        <v>39.056603773584904</v>
      </c>
      <c r="BF3">
        <v>55.220858895705518</v>
      </c>
      <c r="BG3">
        <v>46.579696830500687</v>
      </c>
    </row>
    <row r="4" spans="1:59" x14ac:dyDescent="0.25">
      <c r="A4" t="s">
        <v>1</v>
      </c>
      <c r="B4">
        <f t="shared" si="0"/>
        <v>86.418835189999996</v>
      </c>
      <c r="D4">
        <v>86.418835189999996</v>
      </c>
      <c r="E4">
        <v>59.090143930000004</v>
      </c>
      <c r="H4" t="s">
        <v>76</v>
      </c>
      <c r="I4" s="6">
        <f>_xlfn.QUARTILE.INC(B65:B74,2)</f>
        <v>35.91627733</v>
      </c>
      <c r="J4">
        <f>_xlfn.QUARTILE.INC(B22:B31,2)</f>
        <v>33.951026854999995</v>
      </c>
      <c r="K4" s="6">
        <f>_xlfn.QUARTILE.INC(B85:B94,2)</f>
        <v>102.47631355</v>
      </c>
      <c r="L4" s="6">
        <f>_xlfn.QUARTILE.INC(B95:B104,2)</f>
        <v>97.338211000000001</v>
      </c>
      <c r="M4" s="6">
        <f>_xlfn.QUARTILE.INC(B42:B51,2)</f>
        <v>119.12688029922026</v>
      </c>
      <c r="N4" s="6">
        <f>_xlfn.QUARTILE.INC(B125:B134,2)</f>
        <v>41.825389545</v>
      </c>
      <c r="O4" s="6">
        <f>_xlfn.QUARTILE.INC(B32:B41,2)</f>
        <v>64.317653526120438</v>
      </c>
      <c r="P4" s="6">
        <f>_xlfn.QUARTILE.INC(B135:B144,2)</f>
        <v>75.589446984999995</v>
      </c>
      <c r="Q4">
        <f>_xlfn.QUARTILE.INC(B2:B11,2)</f>
        <v>79.792360059999993</v>
      </c>
      <c r="R4" s="6">
        <f>_xlfn.QUARTILE.INC(B52:B61,2)</f>
        <v>83.119183899999996</v>
      </c>
      <c r="S4" s="6">
        <f>_xlfn.QUARTILE.INC(B105:B114,2)</f>
        <v>81.672232399999999</v>
      </c>
      <c r="T4" s="6">
        <f>_xlfn.QUARTILE.INC(B75:B84,2)</f>
        <v>97.622290785000004</v>
      </c>
      <c r="U4">
        <f>_xlfn.QUARTILE.INC(B12:B21,2)</f>
        <v>116.23927286301873</v>
      </c>
      <c r="V4" s="6">
        <f>_xlfn.QUARTILE.INC(B155:X164,2)</f>
        <v>115.0943396</v>
      </c>
      <c r="W4" s="6">
        <f>_xlfn.QUARTILE.INC(B145:B154,2)</f>
        <v>177.3394592515595</v>
      </c>
      <c r="X4" s="6">
        <f>_xlfn.QUARTILE.INC(B115:B124,2)</f>
        <v>215.36107709999999</v>
      </c>
      <c r="Y4" s="6">
        <f>_xlfn.QUARTILE.INC(B62:B64,2)</f>
        <v>299.64249999999998</v>
      </c>
      <c r="Z4" s="5">
        <f>_xlfn.QUARTILE.INC(B205:B214,2)</f>
        <v>9.5533367037411523</v>
      </c>
      <c r="AA4" s="5">
        <f>_xlfn.QUARTILE.INC(B195:B204,2)</f>
        <v>21.946119223687639</v>
      </c>
      <c r="AB4" s="5">
        <f>_xlfn.QUARTILE.INC(B185:B194,2)</f>
        <v>34.367642491070043</v>
      </c>
      <c r="AC4" s="5">
        <f>_xlfn.QUARTILE.INC(B175:B184,2)</f>
        <v>48.780098226617753</v>
      </c>
      <c r="AD4" s="5">
        <f>_xlfn.QUARTILE.INC(B165:B174,2)</f>
        <v>48.093910200147363</v>
      </c>
      <c r="AF4" t="s">
        <v>111</v>
      </c>
      <c r="AG4" t="s">
        <v>9</v>
      </c>
      <c r="AH4" s="4">
        <v>36.480735189999997</v>
      </c>
      <c r="AJ4" t="s">
        <v>9</v>
      </c>
      <c r="AL4" s="4">
        <v>36.480735189999997</v>
      </c>
      <c r="AM4" s="4">
        <v>34.142735289999997</v>
      </c>
      <c r="AN4" s="4">
        <v>103.1007752</v>
      </c>
      <c r="AO4">
        <v>103.9933523</v>
      </c>
      <c r="AP4">
        <v>111.41233056405771</v>
      </c>
      <c r="AQ4">
        <v>34.10401117</v>
      </c>
      <c r="AR4">
        <v>84.104319093698379</v>
      </c>
      <c r="AS4">
        <v>78.393957459999996</v>
      </c>
      <c r="AT4">
        <v>86.418835189999996</v>
      </c>
      <c r="AU4">
        <v>85.823627299999998</v>
      </c>
      <c r="AV4">
        <v>88.302425110000001</v>
      </c>
      <c r="AW4">
        <v>118.40209561231173</v>
      </c>
      <c r="AX4">
        <v>94.350336900000002</v>
      </c>
      <c r="AY4">
        <v>107.5447013</v>
      </c>
      <c r="AZ4">
        <v>173.98836286696641</v>
      </c>
      <c r="BA4">
        <v>215.36107709999999</v>
      </c>
      <c r="BB4">
        <v>217.66210000000001</v>
      </c>
      <c r="BC4">
        <v>9.2337164750957861</v>
      </c>
      <c r="BD4">
        <v>27.46055882911994</v>
      </c>
      <c r="BE4">
        <v>35.448717948717949</v>
      </c>
      <c r="BF4">
        <v>48.188585607940453</v>
      </c>
      <c r="BG4">
        <v>34.91452830897547</v>
      </c>
    </row>
    <row r="5" spans="1:59" x14ac:dyDescent="0.25">
      <c r="A5" t="s">
        <v>1</v>
      </c>
      <c r="B5">
        <f t="shared" si="0"/>
        <v>81.412125860000003</v>
      </c>
      <c r="D5">
        <v>81.412125860000003</v>
      </c>
      <c r="E5">
        <v>67.058319859999997</v>
      </c>
      <c r="H5" t="s">
        <v>77</v>
      </c>
      <c r="I5" s="6">
        <f>_xlfn.QUARTILE.INC(B65:B74,3)</f>
        <v>37.6158913975</v>
      </c>
      <c r="J5">
        <f>_xlfn.QUARTILE.INC(B22:B31,3)</f>
        <v>38.140093219999997</v>
      </c>
      <c r="K5" s="6">
        <f>_xlfn.QUARTILE.INC(B85:B94,3)</f>
        <v>109.961353325</v>
      </c>
      <c r="L5" s="6">
        <f>_xlfn.QUARTILE.INC(B95:B104,3)</f>
        <v>101.389513775</v>
      </c>
      <c r="M5" s="6">
        <f>_xlfn.QUARTILE.INC(B42:B51,3)</f>
        <v>140.07528022865296</v>
      </c>
      <c r="N5" s="6">
        <f>_xlfn.QUARTILE.INC(B125:B134,3)</f>
        <v>46.938021857500004</v>
      </c>
      <c r="O5" s="6">
        <f>_xlfn.QUARTILE.INC(B32:B41,3)</f>
        <v>71.575000505459172</v>
      </c>
      <c r="P5" s="6">
        <f>_xlfn.QUARTILE.INC(B135:B144,3)</f>
        <v>78.0716063375</v>
      </c>
      <c r="Q5">
        <f>_xlfn.QUARTILE.INC(B2:B11,3)</f>
        <v>81.744216035000008</v>
      </c>
      <c r="R5" s="6">
        <f>_xlfn.QUARTILE.INC(B52:B61,3)</f>
        <v>85.662609974999995</v>
      </c>
      <c r="S5" s="6">
        <f>_xlfn.QUARTILE.INC(B105:B114,3)</f>
        <v>92.275717125</v>
      </c>
      <c r="T5" s="6">
        <f>_xlfn.QUARTILE.INC(B75:B84,3)</f>
        <v>105.9946868</v>
      </c>
      <c r="U5">
        <f>_xlfn.QUARTILE.INC(B12:B21,3)</f>
        <v>121.47834628140207</v>
      </c>
      <c r="V5" s="6">
        <f>_xlfn.QUARTILE.INC(B155:B164,3)</f>
        <v>123.70093772499999</v>
      </c>
      <c r="W5" s="6">
        <f>_xlfn.QUARTILE.INC(B145:B154,3)</f>
        <v>188.13674665324004</v>
      </c>
      <c r="X5" s="6">
        <f>_xlfn.QUARTILE.INC(B115:B124,3)</f>
        <v>218.1588903</v>
      </c>
      <c r="Y5" s="6">
        <f>_xlfn.QUARTILE.INC(B62:B64,3)</f>
        <v>349.70744999999999</v>
      </c>
      <c r="Z5" s="5">
        <f>_xlfn.QUARTILE.INC(B205:B214,3)</f>
        <v>9.8584070188927946</v>
      </c>
      <c r="AA5" s="5">
        <f>_xlfn.QUARTILE.INC(B195:B204,3)</f>
        <v>23.808735591019691</v>
      </c>
      <c r="AB5" s="5">
        <f>_xlfn.QUARTILE.INC(B185:B194,3)</f>
        <v>35.322627491745138</v>
      </c>
      <c r="AC5" s="5">
        <f>_xlfn.QUARTILE.INC(B175:B184,3)</f>
        <v>54.055107865357172</v>
      </c>
      <c r="AD5" s="5">
        <f>_xlfn.QUARTILE.INC(B165:B174,3)</f>
        <v>59.04764168569578</v>
      </c>
      <c r="AF5" t="s">
        <v>111</v>
      </c>
      <c r="AG5" t="s">
        <v>9</v>
      </c>
      <c r="AH5" s="4">
        <v>35.589947389999999</v>
      </c>
      <c r="AJ5" t="s">
        <v>9</v>
      </c>
      <c r="AL5" s="4">
        <v>35.589947389999999</v>
      </c>
      <c r="AM5" s="4">
        <v>23.981470479999999</v>
      </c>
      <c r="AN5" s="4">
        <v>118.8386124</v>
      </c>
      <c r="AO5">
        <v>93.400702999999993</v>
      </c>
      <c r="AP5">
        <v>113.69539551357734</v>
      </c>
      <c r="AQ5">
        <v>44.382284380000002</v>
      </c>
      <c r="AR5">
        <v>65.320731114045458</v>
      </c>
      <c r="AS5">
        <v>71.343134809999995</v>
      </c>
      <c r="AT5">
        <v>81.412125860000003</v>
      </c>
      <c r="AU5">
        <v>67.86026201</v>
      </c>
      <c r="AV5">
        <v>98.478747200000001</v>
      </c>
      <c r="AW5">
        <v>122.50376317109885</v>
      </c>
      <c r="AX5">
        <v>81.752520399999995</v>
      </c>
      <c r="AY5">
        <v>129.98405099999999</v>
      </c>
      <c r="AZ5">
        <v>190.2439024390244</v>
      </c>
      <c r="BA5">
        <v>223.8214174</v>
      </c>
      <c r="BC5">
        <v>9.3023255813953494</v>
      </c>
      <c r="BD5">
        <v>22.895598101783669</v>
      </c>
      <c r="BE5">
        <v>34.944356120826711</v>
      </c>
      <c r="BF5">
        <v>49.371610845295052</v>
      </c>
      <c r="BG5">
        <v>31.9409320010611</v>
      </c>
    </row>
    <row r="6" spans="1:59" x14ac:dyDescent="0.25">
      <c r="A6" t="s">
        <v>1</v>
      </c>
      <c r="B6">
        <f t="shared" si="0"/>
        <v>79.690652319999998</v>
      </c>
      <c r="D6">
        <v>79.690652319999998</v>
      </c>
      <c r="E6">
        <v>68.146622730000004</v>
      </c>
      <c r="H6" t="s">
        <v>78</v>
      </c>
      <c r="I6" s="6">
        <f>MAX(B65:B74)</f>
        <v>43.412259710000001</v>
      </c>
      <c r="J6">
        <f>MAX(B22:B31)</f>
        <v>55.43855224</v>
      </c>
      <c r="K6" s="6">
        <f>MAX(B85:B94)</f>
        <v>130.2500919</v>
      </c>
      <c r="L6" s="6">
        <f>MAX(B95:B104)</f>
        <v>110.6152125</v>
      </c>
      <c r="M6" s="6">
        <f>MAX(B42:B51)</f>
        <v>168.0746561886051</v>
      </c>
      <c r="N6" s="6">
        <f>MAX(B125:B134)</f>
        <v>54.192315860000001</v>
      </c>
      <c r="O6" s="6">
        <f>MAX(B32:B41)</f>
        <v>88.804168255178539</v>
      </c>
      <c r="P6" s="6">
        <f>MAX(B135:B144)</f>
        <v>91.990018710000001</v>
      </c>
      <c r="Q6">
        <f>MAX(B2:B11)</f>
        <v>87.587030040000002</v>
      </c>
      <c r="R6" s="6">
        <f>MAX(B52:B61)</f>
        <v>110.318258</v>
      </c>
      <c r="S6" s="6">
        <f>MAX(B105:B114)</f>
        <v>135.7654613</v>
      </c>
      <c r="T6" s="6">
        <f>MAX(B75:B84)</f>
        <v>120.5835962</v>
      </c>
      <c r="U6">
        <f>MAX(B12:B21)</f>
        <v>137.76666666666668</v>
      </c>
      <c r="V6" s="6">
        <f>MAX(B155:B164)</f>
        <v>140.2829486</v>
      </c>
      <c r="W6" s="6">
        <f>MAX(B145:B154)</f>
        <v>195.5472190507258</v>
      </c>
      <c r="X6" s="6">
        <f>MAX(B115:B124)</f>
        <v>223.8214174</v>
      </c>
      <c r="Y6" s="6">
        <f>MAX(B62:B64)</f>
        <v>399.7724</v>
      </c>
      <c r="Z6" s="5">
        <f>MAX(B205:B214)</f>
        <v>11.134751773049645</v>
      </c>
      <c r="AA6" s="5">
        <f>MAX(B195:B204)</f>
        <v>27.46055882911994</v>
      </c>
      <c r="AB6" s="5">
        <f>MAX(B185:B194)</f>
        <v>42.289156626506021</v>
      </c>
      <c r="AC6" s="5">
        <f>MAX(B175:B184)</f>
        <v>55.277608297742525</v>
      </c>
      <c r="AD6" s="5">
        <f>MAX(B165:B174)</f>
        <v>73.331898407232032</v>
      </c>
      <c r="AF6" t="s">
        <v>111</v>
      </c>
      <c r="AG6" t="s">
        <v>9</v>
      </c>
      <c r="AH6" s="4">
        <v>34.726412510000003</v>
      </c>
      <c r="AJ6" t="s">
        <v>9</v>
      </c>
      <c r="AL6" s="4">
        <v>34.726412510000003</v>
      </c>
      <c r="AM6" s="4">
        <v>32.358798360000002</v>
      </c>
      <c r="AN6" s="4">
        <v>130.2500919</v>
      </c>
      <c r="AO6">
        <v>110.6152125</v>
      </c>
      <c r="AP6">
        <v>109.56749672346002</v>
      </c>
      <c r="AQ6">
        <v>42.85409859</v>
      </c>
      <c r="AR6">
        <v>63.454032306491321</v>
      </c>
      <c r="AS6">
        <v>75.657686209999994</v>
      </c>
      <c r="AT6">
        <v>79.690652319999998</v>
      </c>
      <c r="AU6">
        <v>67.931034479999994</v>
      </c>
      <c r="AV6">
        <v>90.4340124</v>
      </c>
      <c r="AW6">
        <v>115.2400134273246</v>
      </c>
      <c r="AX6">
        <v>76.762897600000002</v>
      </c>
      <c r="AY6">
        <v>118.67339579999999</v>
      </c>
      <c r="AZ6">
        <v>171.99334698055273</v>
      </c>
      <c r="BA6">
        <v>140.77124670000001</v>
      </c>
      <c r="BC6">
        <v>9.8242530755711766</v>
      </c>
      <c r="BD6">
        <v>21.218443718443716</v>
      </c>
      <c r="BE6">
        <v>33.378839590443683</v>
      </c>
      <c r="BF6">
        <v>55.277608297742525</v>
      </c>
      <c r="BG6">
        <v>35.948905109489047</v>
      </c>
    </row>
    <row r="7" spans="1:59" x14ac:dyDescent="0.25">
      <c r="A7" t="s">
        <v>1</v>
      </c>
      <c r="B7">
        <f t="shared" si="0"/>
        <v>71.220371560000004</v>
      </c>
      <c r="D7">
        <v>71.220371560000004</v>
      </c>
      <c r="E7">
        <v>60.977800590000001</v>
      </c>
      <c r="I7" s="6"/>
      <c r="K7" s="6"/>
      <c r="L7" s="6"/>
      <c r="M7" s="6"/>
      <c r="N7" s="6"/>
      <c r="O7" s="6"/>
      <c r="P7" s="6"/>
      <c r="R7" s="6"/>
      <c r="S7" s="6"/>
      <c r="T7" s="6"/>
      <c r="V7" s="6"/>
      <c r="W7" s="6"/>
      <c r="X7" s="6"/>
      <c r="Y7" s="6"/>
      <c r="Z7" s="5"/>
      <c r="AA7" s="5"/>
      <c r="AB7" s="5"/>
      <c r="AC7" s="5"/>
      <c r="AD7" s="5"/>
      <c r="AF7" t="s">
        <v>111</v>
      </c>
      <c r="AG7" t="s">
        <v>9</v>
      </c>
      <c r="AH7" s="4">
        <v>43.412259710000001</v>
      </c>
      <c r="AJ7" t="s">
        <v>9</v>
      </c>
      <c r="AL7" s="4">
        <v>43.412259710000001</v>
      </c>
      <c r="AM7" s="4">
        <v>34.341081860000003</v>
      </c>
      <c r="AN7" s="4">
        <v>88.021115320000007</v>
      </c>
      <c r="AO7">
        <v>87.021336300000002</v>
      </c>
      <c r="AP7">
        <v>101.92439862542956</v>
      </c>
      <c r="AQ7">
        <v>47.789934350000003</v>
      </c>
      <c r="AR7">
        <v>63.330307156907239</v>
      </c>
      <c r="AS7">
        <v>77.10455297</v>
      </c>
      <c r="AT7">
        <v>71.220371560000004</v>
      </c>
      <c r="AU7">
        <v>77.624869020000006</v>
      </c>
      <c r="AV7">
        <v>91.252576140000002</v>
      </c>
      <c r="AW7">
        <v>137.76666666666668</v>
      </c>
      <c r="AX7">
        <v>81.591944400000003</v>
      </c>
      <c r="AY7">
        <v>91.726930859999996</v>
      </c>
      <c r="AZ7">
        <v>180.6905556361526</v>
      </c>
      <c r="BA7">
        <v>118.7705163</v>
      </c>
      <c r="BC7">
        <v>11.134751773049645</v>
      </c>
      <c r="BD7">
        <v>22.106411344079504</v>
      </c>
      <c r="BE7">
        <v>34.191489361702125</v>
      </c>
      <c r="BF7">
        <v>53.008310249307478</v>
      </c>
      <c r="BG7">
        <v>73.331898407232032</v>
      </c>
    </row>
    <row r="8" spans="1:59" x14ac:dyDescent="0.25">
      <c r="A8" t="s">
        <v>1</v>
      </c>
      <c r="B8">
        <f t="shared" si="0"/>
        <v>81.854912760000005</v>
      </c>
      <c r="D8">
        <v>81.854912760000005</v>
      </c>
      <c r="E8">
        <v>78.099691329999999</v>
      </c>
      <c r="I8" s="6"/>
      <c r="K8" s="6"/>
      <c r="L8" s="6"/>
      <c r="M8" s="6"/>
      <c r="N8" s="6"/>
      <c r="O8" s="6"/>
      <c r="P8" s="6"/>
      <c r="R8" s="6"/>
      <c r="S8" s="6"/>
      <c r="T8" s="6"/>
      <c r="V8" s="6"/>
      <c r="W8" s="6"/>
      <c r="X8" s="6"/>
      <c r="Y8" s="6"/>
      <c r="Z8" s="5"/>
      <c r="AA8" s="5"/>
      <c r="AB8" s="5"/>
      <c r="AC8" s="5"/>
      <c r="AD8" s="5"/>
      <c r="AF8" t="s">
        <v>111</v>
      </c>
      <c r="AG8" t="s">
        <v>9</v>
      </c>
      <c r="AH8" s="4">
        <v>34.362723699999997</v>
      </c>
      <c r="AJ8" t="s">
        <v>9</v>
      </c>
      <c r="AL8" s="4">
        <v>34.362723699999997</v>
      </c>
      <c r="AM8" s="4">
        <v>19.852776039999998</v>
      </c>
      <c r="AN8" s="4">
        <v>93.080687380000001</v>
      </c>
      <c r="AO8">
        <v>84.192825110000001</v>
      </c>
      <c r="AP8">
        <v>133.38469440164354</v>
      </c>
      <c r="AQ8">
        <v>37.358743539999999</v>
      </c>
      <c r="AR8">
        <v>65.181274745749548</v>
      </c>
      <c r="AS8">
        <v>75.521207759999996</v>
      </c>
      <c r="AT8">
        <v>81.854912760000005</v>
      </c>
      <c r="AU8">
        <v>82.134471700000006</v>
      </c>
      <c r="AV8">
        <v>97.272727270000004</v>
      </c>
      <c r="AW8">
        <v>114.65968586387434</v>
      </c>
      <c r="AX8">
        <v>86.051857799999993</v>
      </c>
      <c r="AY8">
        <v>99.613899610000004</v>
      </c>
      <c r="AZ8">
        <v>171.95759911894271</v>
      </c>
      <c r="BA8">
        <v>223.8214174</v>
      </c>
      <c r="BC8">
        <v>9.804347826086957</v>
      </c>
      <c r="BD8">
        <v>24.82167832167832</v>
      </c>
      <c r="BE8">
        <v>42.289156626506021</v>
      </c>
      <c r="BF8">
        <v>54.404040404040401</v>
      </c>
      <c r="BG8">
        <v>60.499059989745348</v>
      </c>
    </row>
    <row r="9" spans="1:59" x14ac:dyDescent="0.25">
      <c r="A9" t="s">
        <v>1</v>
      </c>
      <c r="B9">
        <f t="shared" si="0"/>
        <v>79.139382600000005</v>
      </c>
      <c r="D9">
        <v>79.139382600000005</v>
      </c>
      <c r="E9">
        <v>71.414131530000006</v>
      </c>
      <c r="H9" t="s">
        <v>26</v>
      </c>
      <c r="I9" s="3" t="s">
        <v>51</v>
      </c>
      <c r="J9" s="3" t="s">
        <v>50</v>
      </c>
      <c r="K9" s="3" t="s">
        <v>52</v>
      </c>
      <c r="L9" s="3" t="s">
        <v>68</v>
      </c>
      <c r="M9" s="3" t="s">
        <v>69</v>
      </c>
      <c r="N9" s="3" t="s">
        <v>53</v>
      </c>
      <c r="O9" s="3" t="s">
        <v>54</v>
      </c>
      <c r="P9" s="3" t="s">
        <v>55</v>
      </c>
      <c r="Q9" s="3" t="s">
        <v>56</v>
      </c>
      <c r="R9" s="3" t="s">
        <v>57</v>
      </c>
      <c r="S9" s="3" t="s">
        <v>58</v>
      </c>
      <c r="T9" s="3" t="s">
        <v>59</v>
      </c>
      <c r="U9" s="3" t="s">
        <v>60</v>
      </c>
      <c r="V9" s="3" t="s">
        <v>62</v>
      </c>
      <c r="W9" s="3" t="s">
        <v>63</v>
      </c>
      <c r="X9" s="3" t="s">
        <v>64</v>
      </c>
      <c r="Y9" s="3" t="s">
        <v>65</v>
      </c>
      <c r="Z9" t="s">
        <v>83</v>
      </c>
      <c r="AA9" t="s">
        <v>84</v>
      </c>
      <c r="AB9" t="s">
        <v>85</v>
      </c>
      <c r="AC9" t="s">
        <v>138</v>
      </c>
      <c r="AD9" t="s">
        <v>139</v>
      </c>
      <c r="AF9" t="s">
        <v>111</v>
      </c>
      <c r="AG9" t="s">
        <v>9</v>
      </c>
      <c r="AH9" s="4">
        <v>31.35382259</v>
      </c>
      <c r="AJ9" t="s">
        <v>9</v>
      </c>
      <c r="AL9" s="4">
        <v>31.35382259</v>
      </c>
      <c r="AM9" s="4">
        <v>39.40643034</v>
      </c>
      <c r="AN9" s="4">
        <v>91.933471929999996</v>
      </c>
      <c r="AO9">
        <v>97.520593099999999</v>
      </c>
      <c r="AP9">
        <v>124.55836508486318</v>
      </c>
      <c r="AQ9">
        <v>40.796680500000001</v>
      </c>
      <c r="AR9">
        <v>55.88036726978126</v>
      </c>
      <c r="AS9">
        <v>68.213795469999994</v>
      </c>
      <c r="AT9">
        <v>79.139382600000005</v>
      </c>
      <c r="AU9">
        <v>85.179558</v>
      </c>
      <c r="AV9">
        <v>113.58082709999999</v>
      </c>
      <c r="AW9">
        <v>116.45352166443976</v>
      </c>
      <c r="AX9">
        <v>135.7654613</v>
      </c>
      <c r="AY9">
        <v>124.6287129</v>
      </c>
      <c r="AZ9">
        <v>195.5472190507258</v>
      </c>
      <c r="BA9">
        <v>218.1588903</v>
      </c>
      <c r="BC9">
        <v>9.2274678111587978</v>
      </c>
      <c r="BD9">
        <v>24.113114754098362</v>
      </c>
      <c r="BE9">
        <v>32.778625954198475</v>
      </c>
      <c r="BF9">
        <v>44.658316853438805</v>
      </c>
      <c r="BG9">
        <v>65.376498176133396</v>
      </c>
    </row>
    <row r="10" spans="1:59" x14ac:dyDescent="0.25">
      <c r="A10" t="s">
        <v>1</v>
      </c>
      <c r="B10">
        <f t="shared" si="0"/>
        <v>66.939318999999998</v>
      </c>
      <c r="D10">
        <v>66.939318999999998</v>
      </c>
      <c r="E10">
        <v>80.08850837</v>
      </c>
      <c r="H10" t="s">
        <v>74</v>
      </c>
      <c r="I10" s="6">
        <f t="shared" ref="I10:Q10" si="1">I2</f>
        <v>31.35382259</v>
      </c>
      <c r="J10">
        <f t="shared" si="1"/>
        <v>19.852776039999998</v>
      </c>
      <c r="K10" s="6">
        <f t="shared" si="1"/>
        <v>77.512207660000001</v>
      </c>
      <c r="L10" s="6">
        <f t="shared" si="1"/>
        <v>84.192825110000001</v>
      </c>
      <c r="M10" s="6">
        <f t="shared" si="1"/>
        <v>97.462406015037601</v>
      </c>
      <c r="N10" s="6">
        <f t="shared" si="1"/>
        <v>31.47926635</v>
      </c>
      <c r="O10" s="6">
        <f t="shared" si="1"/>
        <v>55.88036726978126</v>
      </c>
      <c r="P10" s="6">
        <f t="shared" si="1"/>
        <v>66.168371359999995</v>
      </c>
      <c r="Q10">
        <f t="shared" si="1"/>
        <v>66.939318999999998</v>
      </c>
      <c r="R10" s="6">
        <f t="shared" ref="R10" si="2">R2</f>
        <v>67.86026201</v>
      </c>
      <c r="S10" s="6">
        <f>S2</f>
        <v>45.972976469999999</v>
      </c>
      <c r="T10" s="6">
        <f>T2</f>
        <v>79.78011472</v>
      </c>
      <c r="U10">
        <f>U2</f>
        <v>103.60079740842264</v>
      </c>
      <c r="V10" s="6">
        <f t="shared" ref="V10" si="3">V2</f>
        <v>91.726930859999996</v>
      </c>
      <c r="W10" s="6">
        <f>W2</f>
        <v>158.41660261337432</v>
      </c>
      <c r="X10" s="6">
        <f>X2</f>
        <v>118.7705163</v>
      </c>
      <c r="Y10" s="6">
        <f>Y2</f>
        <v>217.66210000000001</v>
      </c>
      <c r="Z10" s="5">
        <f>Z2</f>
        <v>8.8979591836734695</v>
      </c>
      <c r="AA10" s="5">
        <f>AA2</f>
        <v>18.735192272644433</v>
      </c>
      <c r="AB10" s="5">
        <f t="shared" ref="AB10:AD10" si="4">AB2</f>
        <v>31.228070175438596</v>
      </c>
      <c r="AC10" s="5">
        <f t="shared" si="4"/>
        <v>41.383275261324044</v>
      </c>
      <c r="AD10" s="5">
        <f t="shared" si="4"/>
        <v>31.9409320010611</v>
      </c>
      <c r="AF10" t="s">
        <v>111</v>
      </c>
      <c r="AG10" t="s">
        <v>9</v>
      </c>
      <c r="AH10" s="4">
        <v>40.984550429999999</v>
      </c>
      <c r="AJ10" t="s">
        <v>9</v>
      </c>
      <c r="AL10" s="4">
        <v>40.984550429999999</v>
      </c>
      <c r="AM10" s="4">
        <v>42.288168679999998</v>
      </c>
      <c r="AN10" s="4">
        <v>109.26057590000001</v>
      </c>
      <c r="AO10">
        <v>101.79672979999999</v>
      </c>
      <c r="AP10">
        <v>142.30547550432277</v>
      </c>
      <c r="AQ10">
        <v>50.357104790000001</v>
      </c>
      <c r="AR10">
        <v>62.886437781575268</v>
      </c>
      <c r="AS10">
        <v>71.413798200000002</v>
      </c>
      <c r="AT10">
        <v>66.939318999999998</v>
      </c>
      <c r="AU10">
        <v>102.1147201</v>
      </c>
      <c r="AV10">
        <v>108.5</v>
      </c>
      <c r="AW10">
        <v>135.94566353187042</v>
      </c>
      <c r="AX10">
        <v>105.1397516</v>
      </c>
      <c r="AY10">
        <v>115.0943396</v>
      </c>
      <c r="AZ10">
        <v>189.60985058107357</v>
      </c>
      <c r="BA10">
        <v>140.77124670000001</v>
      </c>
      <c r="BC10">
        <v>8.9140271493212673</v>
      </c>
      <c r="BD10">
        <v>21.36799108800594</v>
      </c>
      <c r="BE10">
        <v>34.543795620437955</v>
      </c>
      <c r="BF10">
        <v>47.399801258694929</v>
      </c>
      <c r="BG10">
        <v>49.608123569794046</v>
      </c>
    </row>
    <row r="11" spans="1:59" x14ac:dyDescent="0.25">
      <c r="A11" t="s">
        <v>1</v>
      </c>
      <c r="B11">
        <f t="shared" si="0"/>
        <v>73.819806400000004</v>
      </c>
      <c r="D11">
        <v>73.819806400000004</v>
      </c>
      <c r="E11">
        <v>66.995455309999997</v>
      </c>
      <c r="H11" t="s">
        <v>79</v>
      </c>
      <c r="I11" s="6">
        <f t="shared" ref="I11" si="5">I3-I10</f>
        <v>3.0998233124999999</v>
      </c>
      <c r="J11">
        <f>J3-J10</f>
        <v>6.8330975824999989</v>
      </c>
      <c r="K11" s="6">
        <f t="shared" ref="K11" si="6">K3-K10</f>
        <v>14.708068132499989</v>
      </c>
      <c r="L11" s="6">
        <f t="shared" ref="L11" si="7">L3-L10</f>
        <v>8.2061105399999974</v>
      </c>
      <c r="M11" s="6">
        <f>M3-M10</f>
        <v>12.566299168571845</v>
      </c>
      <c r="N11" s="6">
        <f t="shared" ref="N11" si="8">N3-N10</f>
        <v>3.4384279124999999</v>
      </c>
      <c r="O11" s="6">
        <f>O3-O10</f>
        <v>7.1170378556270038</v>
      </c>
      <c r="P11" s="6">
        <f t="shared" ref="P11" si="9">P3-P10</f>
        <v>5.1924292974999986</v>
      </c>
      <c r="Q11">
        <f>Q3-Q10</f>
        <v>8.2103814500000141</v>
      </c>
      <c r="R11" s="6">
        <f t="shared" ref="R11" si="10">R3-R10</f>
        <v>9.9441040399999991</v>
      </c>
      <c r="S11" s="6">
        <f t="shared" ref="S11" si="11">S3-S10</f>
        <v>31.394907054999997</v>
      </c>
      <c r="T11" s="6">
        <f t="shared" ref="T11" si="12">T3-T10</f>
        <v>10.858538615000001</v>
      </c>
      <c r="U11">
        <f>U3-U10</f>
        <v>11.203970346314264</v>
      </c>
      <c r="V11" s="6">
        <f t="shared" ref="V11" si="13">V3-V10</f>
        <v>16.798567590000005</v>
      </c>
      <c r="W11" s="6">
        <f t="shared" ref="W11" si="14">W3-W10</f>
        <v>13.549933470970899</v>
      </c>
      <c r="X11" s="6">
        <f t="shared" ref="X11" si="15">X3-X10</f>
        <v>32.226178599999997</v>
      </c>
      <c r="Y11" s="6">
        <f t="shared" ref="Y11" si="16">Y3-Y10</f>
        <v>40.990199999999959</v>
      </c>
      <c r="Z11" s="5">
        <f>Z3-Z10</f>
        <v>0.33107079346957491</v>
      </c>
      <c r="AA11" s="5">
        <f>AA3-AA10</f>
        <v>2.5206382881898399</v>
      </c>
      <c r="AB11" s="5">
        <f t="shared" ref="AB11:AD11" si="17">AB3-AB10</f>
        <v>1.7006091878211791</v>
      </c>
      <c r="AC11" s="5">
        <f t="shared" si="17"/>
        <v>3.9604126934287933</v>
      </c>
      <c r="AD11" s="5">
        <f t="shared" si="17"/>
        <v>3.2321905080427626</v>
      </c>
      <c r="AF11" t="s">
        <v>111</v>
      </c>
      <c r="AG11" t="s">
        <v>9</v>
      </c>
      <c r="AH11" s="4">
        <v>37.994276800000002</v>
      </c>
      <c r="AJ11" t="s">
        <v>9</v>
      </c>
      <c r="AL11" s="4">
        <v>37.994276800000002</v>
      </c>
      <c r="AM11" s="4">
        <v>24.794898709999998</v>
      </c>
      <c r="AN11" s="4">
        <v>110.1949458</v>
      </c>
      <c r="AO11">
        <v>97.155828900000003</v>
      </c>
      <c r="AP11">
        <v>168.0746561886051</v>
      </c>
      <c r="AQ11">
        <v>54.192315860000001</v>
      </c>
      <c r="AR11">
        <v>56.897039678496633</v>
      </c>
      <c r="AS11">
        <v>78.520533749999998</v>
      </c>
      <c r="AT11">
        <v>73.819806400000004</v>
      </c>
      <c r="AU11">
        <v>110.318258</v>
      </c>
      <c r="AV11">
        <v>120.5835962</v>
      </c>
      <c r="AW11">
        <v>116.02502406159768</v>
      </c>
      <c r="AX11">
        <v>45.972976469999999</v>
      </c>
      <c r="AY11">
        <v>120.91761219999999</v>
      </c>
      <c r="AZ11">
        <v>183.71743486973946</v>
      </c>
      <c r="BA11">
        <v>215.36107709999999</v>
      </c>
      <c r="BC11">
        <v>10.387755102040815</v>
      </c>
      <c r="BD11">
        <v>18.735192272644433</v>
      </c>
      <c r="BE11">
        <v>31.607669616519175</v>
      </c>
      <c r="BF11">
        <v>43.520891364902511</v>
      </c>
      <c r="BG11">
        <v>54.69338677354709</v>
      </c>
    </row>
    <row r="12" spans="1:59" x14ac:dyDescent="0.25">
      <c r="A12" t="s">
        <v>3</v>
      </c>
      <c r="B12">
        <f t="shared" si="0"/>
        <v>103.60079740842264</v>
      </c>
      <c r="D12">
        <v>103.60079740842264</v>
      </c>
      <c r="E12">
        <v>139.2388277</v>
      </c>
      <c r="H12" t="s">
        <v>129</v>
      </c>
      <c r="I12" s="6">
        <f>I4-I3</f>
        <v>1.4626314274999999</v>
      </c>
      <c r="J12" s="6">
        <f t="shared" ref="J12:X12" si="18">J4-J3</f>
        <v>7.2651532324999977</v>
      </c>
      <c r="K12" s="6">
        <f t="shared" si="18"/>
        <v>10.25603775750001</v>
      </c>
      <c r="L12" s="6">
        <f t="shared" si="18"/>
        <v>4.9392753500000026</v>
      </c>
      <c r="M12" s="6">
        <f t="shared" si="18"/>
        <v>9.0981751156108146</v>
      </c>
      <c r="N12" s="6">
        <f t="shared" si="18"/>
        <v>6.9076952825000006</v>
      </c>
      <c r="O12" s="6">
        <f t="shared" si="18"/>
        <v>1.320248400712174</v>
      </c>
      <c r="P12" s="6">
        <f t="shared" si="18"/>
        <v>4.2286463275000017</v>
      </c>
      <c r="Q12" s="6">
        <f t="shared" si="18"/>
        <v>4.6426596099999813</v>
      </c>
      <c r="R12" s="6">
        <f t="shared" si="18"/>
        <v>5.3148178499999972</v>
      </c>
      <c r="S12" s="6">
        <f>S4-S3</f>
        <v>4.3043488750000023</v>
      </c>
      <c r="T12" s="6">
        <f t="shared" si="18"/>
        <v>6.9836374500000034</v>
      </c>
      <c r="U12" s="6">
        <f>U4-U3</f>
        <v>1.4345051082818259</v>
      </c>
      <c r="V12" s="6">
        <f t="shared" si="18"/>
        <v>6.5688411499999972</v>
      </c>
      <c r="W12" s="6">
        <f t="shared" si="18"/>
        <v>5.3729231672142816</v>
      </c>
      <c r="X12" s="6">
        <f t="shared" si="18"/>
        <v>64.364382199999994</v>
      </c>
      <c r="Y12" s="6">
        <f>Y4-Y3</f>
        <v>40.990200000000016</v>
      </c>
      <c r="Z12" s="5">
        <f t="shared" ref="Z12:AD12" si="19">Z4-Z3</f>
        <v>0.32430672659810789</v>
      </c>
      <c r="AA12" s="5">
        <f t="shared" si="19"/>
        <v>0.69028866285336576</v>
      </c>
      <c r="AB12" s="5">
        <f t="shared" si="19"/>
        <v>1.4389631278102684</v>
      </c>
      <c r="AC12" s="5">
        <f t="shared" si="19"/>
        <v>3.436410271864915</v>
      </c>
      <c r="AD12" s="5">
        <f t="shared" si="19"/>
        <v>12.9207876910435</v>
      </c>
      <c r="AF12" t="s">
        <v>111</v>
      </c>
      <c r="AG12" t="s">
        <v>4</v>
      </c>
      <c r="AH12" s="4">
        <v>33.75931842</v>
      </c>
      <c r="AJ12" t="s">
        <v>4</v>
      </c>
    </row>
    <row r="13" spans="1:59" x14ac:dyDescent="0.25">
      <c r="A13" t="s">
        <v>3</v>
      </c>
      <c r="B13">
        <f t="shared" si="0"/>
        <v>107.66745638595737</v>
      </c>
      <c r="D13">
        <v>107.66745638595737</v>
      </c>
      <c r="E13">
        <v>142.74886309999999</v>
      </c>
      <c r="H13" t="s">
        <v>130</v>
      </c>
      <c r="I13" s="6">
        <f>I5-I4</f>
        <v>1.6996140675000007</v>
      </c>
      <c r="J13" s="6">
        <f t="shared" ref="J13:X13" si="20">J5-J4</f>
        <v>4.1890663650000022</v>
      </c>
      <c r="K13" s="6">
        <f t="shared" si="20"/>
        <v>7.4850397750000042</v>
      </c>
      <c r="L13" s="6">
        <f t="shared" si="20"/>
        <v>4.0513027749999964</v>
      </c>
      <c r="M13" s="6">
        <f t="shared" si="20"/>
        <v>20.948399929432696</v>
      </c>
      <c r="N13" s="6">
        <f t="shared" si="20"/>
        <v>5.1126323125000042</v>
      </c>
      <c r="O13" s="6">
        <f t="shared" si="20"/>
        <v>7.2573469793387346</v>
      </c>
      <c r="P13" s="6">
        <f t="shared" si="20"/>
        <v>2.4821593525000054</v>
      </c>
      <c r="Q13" s="6">
        <f t="shared" si="20"/>
        <v>1.9518559750000151</v>
      </c>
      <c r="R13" s="6">
        <f t="shared" si="20"/>
        <v>2.5434260749999993</v>
      </c>
      <c r="S13" s="6">
        <f>S5-S4</f>
        <v>10.603484725000001</v>
      </c>
      <c r="T13" s="6">
        <f t="shared" si="20"/>
        <v>8.3723960149999925</v>
      </c>
      <c r="U13" s="6">
        <f>U5-U4</f>
        <v>5.2390734183833416</v>
      </c>
      <c r="V13" s="6">
        <f t="shared" si="20"/>
        <v>8.6065981249999908</v>
      </c>
      <c r="W13" s="6">
        <f t="shared" si="20"/>
        <v>10.797287401680535</v>
      </c>
      <c r="X13" s="6">
        <f t="shared" si="20"/>
        <v>2.7978132000000073</v>
      </c>
      <c r="Y13" s="6">
        <f>Y5-Y4</f>
        <v>50.06495000000001</v>
      </c>
      <c r="Z13" s="5">
        <f t="shared" ref="Z13:AD13" si="21">Z5-Z4</f>
        <v>0.30507031515164229</v>
      </c>
      <c r="AA13" s="5">
        <f t="shared" si="21"/>
        <v>1.8626163673320519</v>
      </c>
      <c r="AB13" s="5">
        <f t="shared" si="21"/>
        <v>0.9549850006750944</v>
      </c>
      <c r="AC13" s="5">
        <f t="shared" si="21"/>
        <v>5.2750096387394194</v>
      </c>
      <c r="AD13" s="5">
        <f t="shared" si="21"/>
        <v>10.953731485548417</v>
      </c>
      <c r="AF13" t="s">
        <v>111</v>
      </c>
      <c r="AG13" t="s">
        <v>4</v>
      </c>
      <c r="AH13" s="4">
        <v>55.43855224</v>
      </c>
      <c r="AJ13" t="s">
        <v>4</v>
      </c>
    </row>
    <row r="14" spans="1:59" x14ac:dyDescent="0.25">
      <c r="A14" t="s">
        <v>3</v>
      </c>
      <c r="B14">
        <f t="shared" si="0"/>
        <v>118.40209561231173</v>
      </c>
      <c r="D14">
        <v>118.40209561231173</v>
      </c>
      <c r="E14">
        <v>147.27361250000001</v>
      </c>
      <c r="H14" t="s">
        <v>131</v>
      </c>
      <c r="I14" s="6">
        <f>I6-I5</f>
        <v>5.7963683125000003</v>
      </c>
      <c r="J14" s="6">
        <f t="shared" ref="J14:X14" si="22">J6-J5</f>
        <v>17.298459020000003</v>
      </c>
      <c r="K14" s="6">
        <f t="shared" si="22"/>
        <v>20.288738574999996</v>
      </c>
      <c r="L14" s="6">
        <f t="shared" si="22"/>
        <v>9.2256987250000009</v>
      </c>
      <c r="M14" s="6">
        <f t="shared" si="22"/>
        <v>27.999375959952147</v>
      </c>
      <c r="N14" s="6">
        <f t="shared" si="22"/>
        <v>7.2542940024999965</v>
      </c>
      <c r="O14" s="6">
        <f t="shared" si="22"/>
        <v>17.229167749719366</v>
      </c>
      <c r="P14" s="6">
        <f t="shared" si="22"/>
        <v>13.918412372500001</v>
      </c>
      <c r="Q14" s="6">
        <f t="shared" si="22"/>
        <v>5.8428140049999939</v>
      </c>
      <c r="R14" s="6">
        <f t="shared" si="22"/>
        <v>24.655648025000005</v>
      </c>
      <c r="S14" s="6">
        <f>S6-S5</f>
        <v>43.489744174999998</v>
      </c>
      <c r="T14" s="6">
        <f t="shared" si="22"/>
        <v>14.588909400000006</v>
      </c>
      <c r="U14" s="6">
        <f>U6-U5</f>
        <v>16.288320385264612</v>
      </c>
      <c r="V14" s="6">
        <f t="shared" si="22"/>
        <v>16.582010875000009</v>
      </c>
      <c r="W14" s="6">
        <f t="shared" si="22"/>
        <v>7.410472397485762</v>
      </c>
      <c r="X14" s="6">
        <f t="shared" si="22"/>
        <v>5.6625271000000055</v>
      </c>
      <c r="Y14" s="6">
        <f>Y6-Y5</f>
        <v>50.06495000000001</v>
      </c>
      <c r="Z14" s="5">
        <f t="shared" ref="Z14:AD14" si="23">Z6-Z5</f>
        <v>1.2763447541568507</v>
      </c>
      <c r="AA14" s="5">
        <f t="shared" si="23"/>
        <v>3.6518232381002491</v>
      </c>
      <c r="AB14" s="5">
        <f t="shared" si="23"/>
        <v>6.9665291347608829</v>
      </c>
      <c r="AC14" s="5">
        <f t="shared" si="23"/>
        <v>1.2225004323853526</v>
      </c>
      <c r="AD14" s="5">
        <f t="shared" si="23"/>
        <v>14.284256721536252</v>
      </c>
      <c r="AF14" t="s">
        <v>111</v>
      </c>
      <c r="AG14" t="s">
        <v>4</v>
      </c>
      <c r="AH14" s="4">
        <v>34.142735289999997</v>
      </c>
      <c r="AJ14" t="s">
        <v>4</v>
      </c>
      <c r="AK14" t="s">
        <v>116</v>
      </c>
      <c r="AL14">
        <f>_xlfn.QUARTILE.INC(AL$2:AL$11,0)</f>
        <v>31.35382259</v>
      </c>
      <c r="AM14">
        <f>_xlfn.QUARTILE.INC(AM$2:AM$11,0)</f>
        <v>19.852776039999998</v>
      </c>
      <c r="AN14">
        <f>_xlfn.QUARTILE.INC(AN$2:AN$11,0)</f>
        <v>77.512207660000001</v>
      </c>
      <c r="AO14">
        <f>_xlfn.QUARTILE.INC(AO$2:AO$11,0)</f>
        <v>84.192825110000001</v>
      </c>
    </row>
    <row r="15" spans="1:59" x14ac:dyDescent="0.25">
      <c r="A15" t="s">
        <v>3</v>
      </c>
      <c r="B15">
        <f t="shared" si="0"/>
        <v>122.50376317109885</v>
      </c>
      <c r="D15">
        <v>122.50376317109885</v>
      </c>
      <c r="E15">
        <v>156.78941309999999</v>
      </c>
      <c r="AF15" t="s">
        <v>111</v>
      </c>
      <c r="AG15" t="s">
        <v>4</v>
      </c>
      <c r="AH15" s="4">
        <v>23.981470479999999</v>
      </c>
      <c r="AJ15" t="s">
        <v>4</v>
      </c>
      <c r="AK15" t="s">
        <v>117</v>
      </c>
      <c r="AL15">
        <f>_xlfn.QUARTILE.INC($AL$2:$AL$11,1)</f>
        <v>34.4536459025</v>
      </c>
      <c r="AM15">
        <f>_xlfn.QUARTILE.INC(AM$2:AM$11,1)</f>
        <v>26.685873622499997</v>
      </c>
      <c r="AN15">
        <f>_xlfn.QUARTILE.INC(AN$2:AN$11,1)</f>
        <v>92.22027579249999</v>
      </c>
      <c r="AO15">
        <f>_xlfn.QUARTILE.INC(AO$2:AO$11,1)</f>
        <v>92.398935649999999</v>
      </c>
    </row>
    <row r="16" spans="1:59" x14ac:dyDescent="0.25">
      <c r="A16" t="s">
        <v>3</v>
      </c>
      <c r="B16">
        <f t="shared" si="0"/>
        <v>115.2400134273246</v>
      </c>
      <c r="D16">
        <v>115.2400134273246</v>
      </c>
      <c r="E16">
        <v>103.6081069</v>
      </c>
      <c r="H16" s="2" t="s">
        <v>126</v>
      </c>
      <c r="AF16" t="s">
        <v>111</v>
      </c>
      <c r="AG16" t="s">
        <v>4</v>
      </c>
      <c r="AH16" s="4">
        <v>32.358798360000002</v>
      </c>
      <c r="AJ16" t="s">
        <v>4</v>
      </c>
      <c r="AK16" t="s">
        <v>118</v>
      </c>
      <c r="AL16">
        <f>_xlfn.QUARTILE.INC($AL$2:$AL$11,2)</f>
        <v>35.91627733</v>
      </c>
      <c r="AM16">
        <f>_xlfn.QUARTILE.INC(AM$2:AM$11,2)</f>
        <v>33.951026854999995</v>
      </c>
      <c r="AN16">
        <f>_xlfn.QUARTILE.INC(AN$2:AN$11,2)</f>
        <v>102.47631355</v>
      </c>
      <c r="AO16">
        <f>_xlfn.QUARTILE.INC(AO$2:AO$11,2)</f>
        <v>97.338211000000001</v>
      </c>
    </row>
    <row r="17" spans="1:41" x14ac:dyDescent="0.25">
      <c r="A17" t="s">
        <v>3</v>
      </c>
      <c r="B17">
        <f t="shared" si="0"/>
        <v>137.76666666666668</v>
      </c>
      <c r="D17">
        <v>137.76666666666668</v>
      </c>
      <c r="E17">
        <v>176.11026029999999</v>
      </c>
      <c r="H17" t="s">
        <v>123</v>
      </c>
      <c r="I17">
        <f>I5-I3</f>
        <v>3.1622454950000005</v>
      </c>
      <c r="J17">
        <f t="shared" ref="J17:AD17" si="24">J5-J3</f>
        <v>11.4542195975</v>
      </c>
      <c r="K17">
        <f t="shared" si="24"/>
        <v>17.741077532500015</v>
      </c>
      <c r="L17">
        <f t="shared" si="24"/>
        <v>8.990578124999999</v>
      </c>
      <c r="M17">
        <f t="shared" si="24"/>
        <v>30.046575045043511</v>
      </c>
      <c r="N17">
        <f t="shared" si="24"/>
        <v>12.020327595000005</v>
      </c>
      <c r="O17">
        <f t="shared" si="24"/>
        <v>8.5775953800509086</v>
      </c>
      <c r="P17">
        <f t="shared" si="24"/>
        <v>6.7108056800000071</v>
      </c>
      <c r="Q17">
        <f t="shared" si="24"/>
        <v>6.5945155849999963</v>
      </c>
      <c r="R17">
        <f t="shared" si="24"/>
        <v>7.8582439249999965</v>
      </c>
      <c r="S17">
        <f>S5-S3</f>
        <v>14.907833600000004</v>
      </c>
      <c r="T17">
        <f t="shared" si="24"/>
        <v>15.356033464999996</v>
      </c>
      <c r="U17">
        <f>U5-U3</f>
        <v>6.6735785266651675</v>
      </c>
      <c r="V17">
        <f t="shared" si="24"/>
        <v>15.175439274999988</v>
      </c>
      <c r="W17">
        <f t="shared" si="24"/>
        <v>16.170210568894817</v>
      </c>
      <c r="X17">
        <f t="shared" si="24"/>
        <v>67.162195400000002</v>
      </c>
      <c r="Y17">
        <f t="shared" si="24"/>
        <v>91.055150000000026</v>
      </c>
      <c r="Z17">
        <f t="shared" si="24"/>
        <v>0.62937704174975018</v>
      </c>
      <c r="AA17">
        <f t="shared" si="24"/>
        <v>2.5529050301854177</v>
      </c>
      <c r="AB17">
        <f t="shared" si="24"/>
        <v>2.3939481284853628</v>
      </c>
      <c r="AC17">
        <f t="shared" si="24"/>
        <v>8.7114199106043344</v>
      </c>
      <c r="AD17">
        <f t="shared" si="24"/>
        <v>23.874519176591917</v>
      </c>
      <c r="AF17" t="s">
        <v>111</v>
      </c>
      <c r="AG17" t="s">
        <v>4</v>
      </c>
      <c r="AH17" s="4">
        <v>34.341081860000003</v>
      </c>
      <c r="AJ17" t="s">
        <v>4</v>
      </c>
      <c r="AK17" t="s">
        <v>119</v>
      </c>
      <c r="AL17">
        <f>_xlfn.QUARTILE.INC($AL$2:$AL$11,3)</f>
        <v>37.6158913975</v>
      </c>
      <c r="AM17">
        <f>_xlfn.QUARTILE.INC(AM$2:AM$11,3)</f>
        <v>38.140093219999997</v>
      </c>
      <c r="AN17">
        <f>_xlfn.QUARTILE.INC(AN$2:AN$11,3)</f>
        <v>109.961353325</v>
      </c>
      <c r="AO17">
        <f>_xlfn.QUARTILE.INC(AO$2:AO$11,3)</f>
        <v>101.389513775</v>
      </c>
    </row>
    <row r="18" spans="1:41" x14ac:dyDescent="0.25">
      <c r="A18" t="s">
        <v>3</v>
      </c>
      <c r="B18">
        <f t="shared" si="0"/>
        <v>114.65968586387434</v>
      </c>
      <c r="D18">
        <v>114.65968586387434</v>
      </c>
      <c r="E18">
        <v>107.7199282</v>
      </c>
      <c r="H18" t="s">
        <v>128</v>
      </c>
      <c r="AF18" t="s">
        <v>111</v>
      </c>
      <c r="AG18" t="s">
        <v>4</v>
      </c>
      <c r="AH18" s="4">
        <v>19.852776039999998</v>
      </c>
      <c r="AJ18" t="s">
        <v>4</v>
      </c>
      <c r="AK18" t="s">
        <v>120</v>
      </c>
      <c r="AL18">
        <f>_xlfn.QUARTILE.INC($AL$2:$AL$11,4)</f>
        <v>43.412259710000001</v>
      </c>
      <c r="AM18">
        <f>_xlfn.QUARTILE.INC(AM$2:AM$11,4)</f>
        <v>55.43855224</v>
      </c>
      <c r="AN18">
        <f>_xlfn.QUARTILE.INC(AN$2:AN$11,4)</f>
        <v>130.2500919</v>
      </c>
      <c r="AO18">
        <f>_xlfn.QUARTILE.INC(AO$2:AO$11,4)</f>
        <v>110.6152125</v>
      </c>
    </row>
    <row r="19" spans="1:41" x14ac:dyDescent="0.25">
      <c r="A19" t="s">
        <v>3</v>
      </c>
      <c r="B19">
        <f t="shared" si="0"/>
        <v>116.45352166443976</v>
      </c>
      <c r="D19">
        <v>116.45352166443976</v>
      </c>
      <c r="E19">
        <v>128.41091489999999</v>
      </c>
      <c r="H19" t="s">
        <v>127</v>
      </c>
      <c r="I19">
        <f>I17*1.5</f>
        <v>4.7433682425000008</v>
      </c>
      <c r="J19">
        <f t="shared" ref="J19:AD19" si="25">J17*1.5</f>
        <v>17.18132939625</v>
      </c>
      <c r="K19">
        <f t="shared" si="25"/>
        <v>26.611616298750022</v>
      </c>
      <c r="L19">
        <f t="shared" si="25"/>
        <v>13.485867187499998</v>
      </c>
      <c r="M19">
        <f t="shared" si="25"/>
        <v>45.069862567565266</v>
      </c>
      <c r="N19">
        <f t="shared" si="25"/>
        <v>18.030491392500007</v>
      </c>
      <c r="O19">
        <f t="shared" si="25"/>
        <v>12.866393070076363</v>
      </c>
      <c r="P19">
        <f t="shared" si="25"/>
        <v>10.066208520000011</v>
      </c>
      <c r="Q19">
        <f t="shared" si="25"/>
        <v>9.8917733774999945</v>
      </c>
      <c r="R19">
        <f t="shared" si="25"/>
        <v>11.787365887499995</v>
      </c>
      <c r="S19">
        <f>S17*1.5</f>
        <v>22.361750400000005</v>
      </c>
      <c r="T19">
        <f t="shared" si="25"/>
        <v>23.034050197499994</v>
      </c>
      <c r="U19">
        <f>U17*1.5</f>
        <v>10.010367789997751</v>
      </c>
      <c r="V19">
        <f t="shared" si="25"/>
        <v>22.763158912499982</v>
      </c>
      <c r="W19">
        <f t="shared" si="25"/>
        <v>24.255315853342225</v>
      </c>
      <c r="X19">
        <f t="shared" si="25"/>
        <v>100.7432931</v>
      </c>
      <c r="Y19">
        <f t="shared" si="25"/>
        <v>136.58272500000004</v>
      </c>
      <c r="Z19">
        <f t="shared" si="25"/>
        <v>0.94406556262462527</v>
      </c>
      <c r="AA19">
        <f t="shared" si="25"/>
        <v>3.8293575452781266</v>
      </c>
      <c r="AB19">
        <f t="shared" si="25"/>
        <v>3.5909221927280441</v>
      </c>
      <c r="AC19">
        <f t="shared" si="25"/>
        <v>13.067129865906502</v>
      </c>
      <c r="AD19">
        <f t="shared" si="25"/>
        <v>35.811778764887876</v>
      </c>
      <c r="AF19" t="s">
        <v>111</v>
      </c>
      <c r="AG19" t="s">
        <v>4</v>
      </c>
      <c r="AH19" s="4">
        <v>39.40643034</v>
      </c>
      <c r="AJ19" t="s">
        <v>4</v>
      </c>
    </row>
    <row r="20" spans="1:41" x14ac:dyDescent="0.25">
      <c r="A20" t="s">
        <v>3</v>
      </c>
      <c r="B20">
        <f t="shared" si="0"/>
        <v>135.94566353187042</v>
      </c>
      <c r="D20">
        <v>135.94566353187042</v>
      </c>
      <c r="H20" t="s">
        <v>124</v>
      </c>
      <c r="I20">
        <f>I3-I19</f>
        <v>29.710277659999999</v>
      </c>
      <c r="J20">
        <f t="shared" ref="J20:AD20" si="26">J3-J19</f>
        <v>9.5045442262499975</v>
      </c>
      <c r="K20">
        <f t="shared" si="26"/>
        <v>65.608659493749968</v>
      </c>
      <c r="L20">
        <f t="shared" si="26"/>
        <v>78.913068462500007</v>
      </c>
      <c r="M20">
        <f t="shared" si="26"/>
        <v>64.95884261604418</v>
      </c>
      <c r="N20">
        <f t="shared" si="26"/>
        <v>16.887202869999992</v>
      </c>
      <c r="O20">
        <f t="shared" si="26"/>
        <v>50.131012055331901</v>
      </c>
      <c r="P20">
        <f t="shared" si="26"/>
        <v>61.294592137499983</v>
      </c>
      <c r="Q20">
        <f t="shared" si="26"/>
        <v>65.257927072500024</v>
      </c>
      <c r="R20">
        <f t="shared" si="26"/>
        <v>66.017000162500011</v>
      </c>
      <c r="S20">
        <f>S3-S19</f>
        <v>55.006133124999991</v>
      </c>
      <c r="T20">
        <f t="shared" si="26"/>
        <v>67.604603137500007</v>
      </c>
      <c r="U20">
        <f>U3-U19</f>
        <v>104.79439996473914</v>
      </c>
      <c r="V20">
        <f t="shared" si="26"/>
        <v>85.762339537500026</v>
      </c>
      <c r="W20">
        <f t="shared" si="26"/>
        <v>147.71122023100298</v>
      </c>
      <c r="X20">
        <f t="shared" si="26"/>
        <v>50.253401799999992</v>
      </c>
      <c r="Y20">
        <f t="shared" si="26"/>
        <v>122.06957499999993</v>
      </c>
      <c r="Z20">
        <f t="shared" si="26"/>
        <v>8.28496441451842</v>
      </c>
      <c r="AA20">
        <f t="shared" si="26"/>
        <v>17.426473015556148</v>
      </c>
      <c r="AB20">
        <f t="shared" si="26"/>
        <v>29.337757170531731</v>
      </c>
      <c r="AC20">
        <f t="shared" si="26"/>
        <v>32.276558088846336</v>
      </c>
      <c r="AD20">
        <f t="shared" si="26"/>
        <v>-0.63865625578401364</v>
      </c>
      <c r="AF20" t="s">
        <v>111</v>
      </c>
      <c r="AG20" t="s">
        <v>4</v>
      </c>
      <c r="AH20" s="4">
        <v>42.288168679999998</v>
      </c>
      <c r="AJ20" t="s">
        <v>4</v>
      </c>
      <c r="AK20" t="s">
        <v>121</v>
      </c>
      <c r="AL20">
        <f>AVERAGE(AL2:AL11)</f>
        <v>36.398067847000007</v>
      </c>
      <c r="AM20">
        <f>AVERAGE(AM2:AM11)</f>
        <v>34.036423042000003</v>
      </c>
      <c r="AN20">
        <f>AVERAGE(AN2:AN11)</f>
        <v>102.404433539</v>
      </c>
      <c r="AO20">
        <f>AVERAGE(AO2:AO11)</f>
        <v>96.792945990999996</v>
      </c>
    </row>
    <row r="21" spans="1:41" x14ac:dyDescent="0.25">
      <c r="A21" t="s">
        <v>3</v>
      </c>
      <c r="B21">
        <f t="shared" si="0"/>
        <v>116.02502406159768</v>
      </c>
      <c r="D21">
        <v>116.02502406159768</v>
      </c>
      <c r="H21" t="s">
        <v>125</v>
      </c>
      <c r="I21">
        <f>I5+I19</f>
        <v>42.359259640000005</v>
      </c>
      <c r="J21">
        <f t="shared" ref="J21:AD21" si="27">J5+J19</f>
        <v>55.321422616249997</v>
      </c>
      <c r="K21">
        <f t="shared" si="27"/>
        <v>136.57296962375003</v>
      </c>
      <c r="L21">
        <f t="shared" si="27"/>
        <v>114.8753809625</v>
      </c>
      <c r="M21">
        <f t="shared" si="27"/>
        <v>185.14514279621824</v>
      </c>
      <c r="N21">
        <f t="shared" si="27"/>
        <v>64.968513250000015</v>
      </c>
      <c r="O21">
        <f t="shared" si="27"/>
        <v>84.441393575535528</v>
      </c>
      <c r="P21">
        <f t="shared" si="27"/>
        <v>88.137814857500018</v>
      </c>
      <c r="Q21">
        <f t="shared" si="27"/>
        <v>91.63598941250001</v>
      </c>
      <c r="R21">
        <f t="shared" si="27"/>
        <v>97.449975862499997</v>
      </c>
      <c r="S21">
        <f>S5+S19</f>
        <v>114.63746752500001</v>
      </c>
      <c r="T21">
        <f t="shared" si="27"/>
        <v>129.0287369975</v>
      </c>
      <c r="U21">
        <f>U5+U19</f>
        <v>131.48871407139981</v>
      </c>
      <c r="V21">
        <f t="shared" si="27"/>
        <v>146.46409663749998</v>
      </c>
      <c r="W21">
        <f t="shared" si="27"/>
        <v>212.39206250658225</v>
      </c>
      <c r="X21">
        <f t="shared" si="27"/>
        <v>318.90218340000001</v>
      </c>
      <c r="Y21">
        <f t="shared" si="27"/>
        <v>486.29017500000003</v>
      </c>
      <c r="Z21">
        <f t="shared" si="27"/>
        <v>10.802472581517421</v>
      </c>
      <c r="AA21">
        <f t="shared" si="27"/>
        <v>27.638093136297819</v>
      </c>
      <c r="AB21">
        <f t="shared" si="27"/>
        <v>38.913549684473182</v>
      </c>
      <c r="AC21">
        <f t="shared" si="27"/>
        <v>67.122237731263681</v>
      </c>
      <c r="AD21">
        <f t="shared" si="27"/>
        <v>94.859420450583656</v>
      </c>
      <c r="AF21" t="s">
        <v>111</v>
      </c>
      <c r="AG21" t="s">
        <v>4</v>
      </c>
      <c r="AH21" s="4">
        <v>24.794898709999998</v>
      </c>
      <c r="AJ21" t="s">
        <v>4</v>
      </c>
      <c r="AK21" t="s">
        <v>122</v>
      </c>
      <c r="AL21">
        <f>AL18-AL14</f>
        <v>12.058437120000001</v>
      </c>
      <c r="AM21">
        <f>AM18-AM14</f>
        <v>35.585776199999998</v>
      </c>
      <c r="AN21">
        <f>AN18-AN14</f>
        <v>52.73788424</v>
      </c>
      <c r="AO21">
        <f>AO18-AO14</f>
        <v>26.422387389999997</v>
      </c>
    </row>
    <row r="22" spans="1:41" x14ac:dyDescent="0.25">
      <c r="A22" t="s">
        <v>4</v>
      </c>
      <c r="B22" s="4">
        <v>33.75931842</v>
      </c>
      <c r="E22">
        <v>33.75931842</v>
      </c>
      <c r="H22" t="s">
        <v>132</v>
      </c>
      <c r="I22">
        <f t="shared" ref="I22:AD22" si="28">I10</f>
        <v>31.35382259</v>
      </c>
      <c r="J22">
        <f t="shared" si="28"/>
        <v>19.852776039999998</v>
      </c>
      <c r="K22">
        <f t="shared" si="28"/>
        <v>77.512207660000001</v>
      </c>
      <c r="L22">
        <f t="shared" si="28"/>
        <v>84.192825110000001</v>
      </c>
      <c r="M22">
        <f t="shared" si="28"/>
        <v>97.462406015037601</v>
      </c>
      <c r="N22">
        <f t="shared" si="28"/>
        <v>31.47926635</v>
      </c>
      <c r="O22">
        <f t="shared" si="28"/>
        <v>55.88036726978126</v>
      </c>
      <c r="P22">
        <f t="shared" si="28"/>
        <v>66.168371359999995</v>
      </c>
      <c r="Q22">
        <f t="shared" si="28"/>
        <v>66.939318999999998</v>
      </c>
      <c r="R22">
        <f t="shared" si="28"/>
        <v>67.86026201</v>
      </c>
      <c r="S22">
        <f>S10</f>
        <v>45.972976469999999</v>
      </c>
      <c r="T22">
        <f t="shared" si="28"/>
        <v>79.78011472</v>
      </c>
      <c r="U22">
        <f>U10</f>
        <v>103.60079740842264</v>
      </c>
      <c r="V22">
        <f t="shared" si="28"/>
        <v>91.726930859999996</v>
      </c>
      <c r="W22">
        <f t="shared" si="28"/>
        <v>158.41660261337432</v>
      </c>
      <c r="X22">
        <f t="shared" si="28"/>
        <v>118.7705163</v>
      </c>
      <c r="Y22">
        <f t="shared" si="28"/>
        <v>217.66210000000001</v>
      </c>
      <c r="Z22">
        <f t="shared" si="28"/>
        <v>8.8979591836734695</v>
      </c>
      <c r="AA22">
        <f t="shared" si="28"/>
        <v>18.735192272644433</v>
      </c>
      <c r="AB22">
        <f t="shared" si="28"/>
        <v>31.228070175438596</v>
      </c>
      <c r="AC22">
        <f t="shared" si="28"/>
        <v>41.383275261324044</v>
      </c>
      <c r="AD22">
        <f t="shared" si="28"/>
        <v>31.9409320010611</v>
      </c>
      <c r="AF22" t="s">
        <v>111</v>
      </c>
      <c r="AG22" t="s">
        <v>11</v>
      </c>
      <c r="AH22" s="4">
        <v>101.8518519</v>
      </c>
      <c r="AJ22" t="s">
        <v>11</v>
      </c>
      <c r="AK22" t="s">
        <v>126</v>
      </c>
    </row>
    <row r="23" spans="1:41" x14ac:dyDescent="0.25">
      <c r="A23" t="s">
        <v>4</v>
      </c>
      <c r="B23" s="4">
        <v>55.43855224</v>
      </c>
      <c r="E23">
        <v>55.43855224</v>
      </c>
      <c r="H23" t="s">
        <v>108</v>
      </c>
      <c r="I23">
        <f>I6</f>
        <v>43.412259710000001</v>
      </c>
      <c r="J23">
        <f t="shared" ref="J23:T23" si="29">J6</f>
        <v>55.43855224</v>
      </c>
      <c r="K23">
        <f t="shared" si="29"/>
        <v>130.2500919</v>
      </c>
      <c r="L23">
        <f t="shared" si="29"/>
        <v>110.6152125</v>
      </c>
      <c r="M23">
        <f t="shared" si="29"/>
        <v>168.0746561886051</v>
      </c>
      <c r="N23">
        <f t="shared" si="29"/>
        <v>54.192315860000001</v>
      </c>
      <c r="O23">
        <f t="shared" si="29"/>
        <v>88.804168255178539</v>
      </c>
      <c r="P23">
        <f t="shared" si="29"/>
        <v>91.990018710000001</v>
      </c>
      <c r="Q23">
        <f t="shared" si="29"/>
        <v>87.587030040000002</v>
      </c>
      <c r="R23">
        <f t="shared" si="29"/>
        <v>110.318258</v>
      </c>
      <c r="S23">
        <f>S6</f>
        <v>135.7654613</v>
      </c>
      <c r="T23">
        <f t="shared" si="29"/>
        <v>120.5835962</v>
      </c>
      <c r="U23">
        <f>U6</f>
        <v>137.76666666666668</v>
      </c>
      <c r="V23">
        <f t="shared" ref="V23:AD23" si="30">V6</f>
        <v>140.2829486</v>
      </c>
      <c r="W23">
        <f t="shared" si="30"/>
        <v>195.5472190507258</v>
      </c>
      <c r="X23">
        <f t="shared" si="30"/>
        <v>223.8214174</v>
      </c>
      <c r="Y23">
        <f t="shared" si="30"/>
        <v>399.7724</v>
      </c>
      <c r="Z23">
        <f t="shared" si="30"/>
        <v>11.134751773049645</v>
      </c>
      <c r="AA23">
        <f t="shared" si="30"/>
        <v>27.46055882911994</v>
      </c>
      <c r="AB23">
        <f t="shared" si="30"/>
        <v>42.289156626506021</v>
      </c>
      <c r="AC23">
        <f t="shared" si="30"/>
        <v>55.277608297742525</v>
      </c>
      <c r="AD23">
        <f t="shared" si="30"/>
        <v>73.331898407232032</v>
      </c>
      <c r="AF23" t="s">
        <v>111</v>
      </c>
      <c r="AG23" t="s">
        <v>11</v>
      </c>
      <c r="AH23" s="4">
        <v>77.512207660000001</v>
      </c>
      <c r="AJ23" t="s">
        <v>11</v>
      </c>
      <c r="AK23" t="s">
        <v>123</v>
      </c>
      <c r="AL23">
        <f>AL17-AL15</f>
        <v>3.1622454950000005</v>
      </c>
    </row>
    <row r="24" spans="1:41" x14ac:dyDescent="0.25">
      <c r="A24" t="s">
        <v>4</v>
      </c>
      <c r="B24" s="4">
        <v>34.142735289999997</v>
      </c>
      <c r="E24">
        <v>34.142735289999997</v>
      </c>
      <c r="AF24" t="s">
        <v>111</v>
      </c>
      <c r="AG24" t="s">
        <v>11</v>
      </c>
      <c r="AH24" s="4">
        <v>103.1007752</v>
      </c>
      <c r="AJ24" t="s">
        <v>11</v>
      </c>
      <c r="AK24" t="s">
        <v>128</v>
      </c>
    </row>
    <row r="25" spans="1:41" x14ac:dyDescent="0.25">
      <c r="A25" t="s">
        <v>4</v>
      </c>
      <c r="B25" s="4">
        <v>23.981470479999999</v>
      </c>
      <c r="E25">
        <v>23.981470479999999</v>
      </c>
      <c r="H25" t="s">
        <v>134</v>
      </c>
      <c r="I25">
        <f>I22-I20</f>
        <v>1.6435449300000009</v>
      </c>
      <c r="J25">
        <f>J22-J20</f>
        <v>10.348231813750001</v>
      </c>
      <c r="K25">
        <f t="shared" ref="K25:Q25" si="31">K22-K20</f>
        <v>11.903548166250033</v>
      </c>
      <c r="L25">
        <f t="shared" si="31"/>
        <v>5.279756647499994</v>
      </c>
      <c r="M25">
        <f t="shared" si="31"/>
        <v>32.503563398993421</v>
      </c>
      <c r="N25">
        <f t="shared" si="31"/>
        <v>14.592063480000007</v>
      </c>
      <c r="O25">
        <f t="shared" si="31"/>
        <v>5.7493552144493592</v>
      </c>
      <c r="P25">
        <f t="shared" si="31"/>
        <v>4.8737792225000121</v>
      </c>
      <c r="Q25">
        <f t="shared" si="31"/>
        <v>1.6813919274999733</v>
      </c>
      <c r="R25">
        <f t="shared" ref="R25:AD25" si="32">R22-R20</f>
        <v>1.8432618474999884</v>
      </c>
      <c r="S25">
        <f>S22-S20</f>
        <v>-9.033156654999992</v>
      </c>
      <c r="T25">
        <f t="shared" si="32"/>
        <v>12.175511582499993</v>
      </c>
      <c r="U25">
        <f>U22-U20</f>
        <v>-1.193602556316506</v>
      </c>
      <c r="V25">
        <f t="shared" si="32"/>
        <v>5.9645913224999703</v>
      </c>
      <c r="W25">
        <f t="shared" si="32"/>
        <v>10.70538238237134</v>
      </c>
      <c r="X25">
        <f t="shared" si="32"/>
        <v>68.517114500000005</v>
      </c>
      <c r="Y25">
        <f t="shared" si="32"/>
        <v>95.59252500000008</v>
      </c>
      <c r="Z25">
        <f t="shared" si="32"/>
        <v>0.61299476915504947</v>
      </c>
      <c r="AA25">
        <f t="shared" si="32"/>
        <v>1.3087192570882848</v>
      </c>
      <c r="AB25">
        <f t="shared" si="32"/>
        <v>1.890313004906865</v>
      </c>
      <c r="AC25">
        <f t="shared" si="32"/>
        <v>9.1067171724777083</v>
      </c>
      <c r="AD25">
        <f t="shared" si="32"/>
        <v>32.579588256845113</v>
      </c>
      <c r="AF25" t="s">
        <v>111</v>
      </c>
      <c r="AG25" t="s">
        <v>11</v>
      </c>
      <c r="AH25" s="4">
        <v>118.8386124</v>
      </c>
      <c r="AJ25" t="s">
        <v>11</v>
      </c>
      <c r="AK25" t="s">
        <v>127</v>
      </c>
      <c r="AL25">
        <f>AL23*1.5</f>
        <v>4.7433682425000008</v>
      </c>
    </row>
    <row r="26" spans="1:41" x14ac:dyDescent="0.25">
      <c r="A26" t="s">
        <v>4</v>
      </c>
      <c r="B26" s="4">
        <v>32.358798360000002</v>
      </c>
      <c r="E26">
        <v>32.358798360000002</v>
      </c>
      <c r="H26" t="s">
        <v>133</v>
      </c>
      <c r="I26">
        <f>I21-I23</f>
        <v>-1.053000069999996</v>
      </c>
      <c r="J26">
        <f>J21-J23</f>
        <v>-0.11712962375000302</v>
      </c>
      <c r="K26">
        <f t="shared" ref="K26:Q26" si="33">K21-K23</f>
        <v>6.3228777237500253</v>
      </c>
      <c r="L26">
        <f t="shared" si="33"/>
        <v>4.2601684625000047</v>
      </c>
      <c r="M26">
        <f t="shared" si="33"/>
        <v>17.070486607613134</v>
      </c>
      <c r="N26">
        <f t="shared" si="33"/>
        <v>10.776197390000014</v>
      </c>
      <c r="O26">
        <f t="shared" si="33"/>
        <v>-4.3627746796430102</v>
      </c>
      <c r="P26">
        <f t="shared" si="33"/>
        <v>-3.8522038524999829</v>
      </c>
      <c r="Q26">
        <f t="shared" si="33"/>
        <v>4.0489593725000077</v>
      </c>
      <c r="R26">
        <f t="shared" ref="R26:AD26" si="34">R21-R23</f>
        <v>-12.868282137500003</v>
      </c>
      <c r="S26">
        <f>S21-S23</f>
        <v>-21.127993774999993</v>
      </c>
      <c r="T26">
        <f t="shared" si="34"/>
        <v>8.4451407975000023</v>
      </c>
      <c r="U26">
        <f>U21-U23</f>
        <v>-6.2779525952668678</v>
      </c>
      <c r="V26">
        <f t="shared" si="34"/>
        <v>6.1811480374999803</v>
      </c>
      <c r="W26">
        <f t="shared" si="34"/>
        <v>16.844843455856449</v>
      </c>
      <c r="X26">
        <f t="shared" si="34"/>
        <v>95.080766000000011</v>
      </c>
      <c r="Y26">
        <f t="shared" si="34"/>
        <v>86.517775000000029</v>
      </c>
      <c r="Z26">
        <f t="shared" si="34"/>
        <v>-0.33227919153222452</v>
      </c>
      <c r="AA26">
        <f t="shared" si="34"/>
        <v>0.17753430717787921</v>
      </c>
      <c r="AB26">
        <f t="shared" si="34"/>
        <v>-3.3756069420328387</v>
      </c>
      <c r="AC26">
        <f t="shared" si="34"/>
        <v>11.844629433521156</v>
      </c>
      <c r="AD26">
        <f t="shared" si="34"/>
        <v>21.527522043351624</v>
      </c>
      <c r="AF26" t="s">
        <v>111</v>
      </c>
      <c r="AG26" t="s">
        <v>11</v>
      </c>
      <c r="AH26" s="4">
        <v>130.2500919</v>
      </c>
      <c r="AJ26" t="s">
        <v>11</v>
      </c>
      <c r="AK26" t="s">
        <v>124</v>
      </c>
      <c r="AL26">
        <f>AL15-AL25</f>
        <v>29.710277659999999</v>
      </c>
    </row>
    <row r="27" spans="1:41" x14ac:dyDescent="0.25">
      <c r="A27" t="s">
        <v>4</v>
      </c>
      <c r="B27" s="4">
        <v>34.341081860000003</v>
      </c>
      <c r="E27">
        <v>34.341081860000003</v>
      </c>
      <c r="AF27" t="s">
        <v>111</v>
      </c>
      <c r="AG27" t="s">
        <v>11</v>
      </c>
      <c r="AH27" s="4">
        <v>88.021115320000007</v>
      </c>
      <c r="AJ27" t="s">
        <v>11</v>
      </c>
      <c r="AK27" t="s">
        <v>125</v>
      </c>
      <c r="AL27">
        <f>AL17+AL25</f>
        <v>42.359259640000005</v>
      </c>
    </row>
    <row r="28" spans="1:41" x14ac:dyDescent="0.25">
      <c r="A28" t="s">
        <v>4</v>
      </c>
      <c r="B28" s="4">
        <v>19.852776039999998</v>
      </c>
      <c r="E28">
        <v>19.852776039999998</v>
      </c>
      <c r="I28" t="s">
        <v>9</v>
      </c>
      <c r="J28" t="s">
        <v>4</v>
      </c>
      <c r="K28" t="s">
        <v>11</v>
      </c>
      <c r="L28" t="s">
        <v>12</v>
      </c>
      <c r="M28" t="s">
        <v>6</v>
      </c>
      <c r="N28" t="s">
        <v>15</v>
      </c>
      <c r="O28" t="s">
        <v>5</v>
      </c>
      <c r="P28" t="s">
        <v>16</v>
      </c>
      <c r="Q28" t="s">
        <v>1</v>
      </c>
      <c r="R28" t="s">
        <v>7</v>
      </c>
      <c r="S28" t="s">
        <v>13</v>
      </c>
      <c r="T28" t="s">
        <v>10</v>
      </c>
      <c r="U28" t="s">
        <v>3</v>
      </c>
      <c r="V28" t="s">
        <v>18</v>
      </c>
      <c r="W28" t="s">
        <v>17</v>
      </c>
      <c r="X28" t="s">
        <v>14</v>
      </c>
      <c r="Y28" t="s">
        <v>8</v>
      </c>
      <c r="Z28" t="s">
        <v>82</v>
      </c>
      <c r="AA28" t="s">
        <v>80</v>
      </c>
      <c r="AB28" t="s">
        <v>115</v>
      </c>
      <c r="AC28" t="s">
        <v>42</v>
      </c>
      <c r="AD28" t="s">
        <v>41</v>
      </c>
      <c r="AF28" t="s">
        <v>111</v>
      </c>
      <c r="AG28" t="s">
        <v>11</v>
      </c>
      <c r="AH28" s="4">
        <v>93.080687380000001</v>
      </c>
      <c r="AJ28" t="s">
        <v>11</v>
      </c>
    </row>
    <row r="29" spans="1:41" x14ac:dyDescent="0.25">
      <c r="A29" t="s">
        <v>4</v>
      </c>
      <c r="B29" s="4">
        <v>39.40643034</v>
      </c>
      <c r="E29">
        <v>39.40643034</v>
      </c>
      <c r="I29" s="4">
        <v>36.242607270000001</v>
      </c>
      <c r="J29" s="4">
        <v>33.75931842</v>
      </c>
      <c r="K29" s="4">
        <v>101.8518519</v>
      </c>
      <c r="L29">
        <v>92.065013199999996</v>
      </c>
      <c r="M29">
        <v>97.462406015037601</v>
      </c>
      <c r="N29">
        <v>31.47926635</v>
      </c>
      <c r="O29">
        <v>88.804168255178539</v>
      </c>
      <c r="P29">
        <v>66.168371359999995</v>
      </c>
      <c r="Q29">
        <v>87.587030040000002</v>
      </c>
      <c r="R29">
        <v>78.342857140000007</v>
      </c>
      <c r="S29">
        <v>71.215362200000001</v>
      </c>
      <c r="T29">
        <v>97.971854300000004</v>
      </c>
      <c r="U29">
        <v>103.60079740842264</v>
      </c>
      <c r="V29">
        <v>140.2829486</v>
      </c>
      <c r="W29">
        <v>160.5944635795382</v>
      </c>
      <c r="X29">
        <v>218.1588903</v>
      </c>
      <c r="Y29">
        <v>399.7724</v>
      </c>
      <c r="Z29">
        <v>9.8697916666666661</v>
      </c>
      <c r="AA29">
        <v>19.50151515151515</v>
      </c>
      <c r="AB29">
        <v>31.228070175438596</v>
      </c>
      <c r="AC29">
        <v>41.383275261324044</v>
      </c>
      <c r="AD29">
        <v>33.051389579927502</v>
      </c>
      <c r="AF29" t="s">
        <v>111</v>
      </c>
      <c r="AG29" t="s">
        <v>11</v>
      </c>
      <c r="AH29" s="4">
        <v>91.933471929999996</v>
      </c>
      <c r="AJ29" t="s">
        <v>11</v>
      </c>
    </row>
    <row r="30" spans="1:41" x14ac:dyDescent="0.25">
      <c r="A30" t="s">
        <v>4</v>
      </c>
      <c r="B30" s="4">
        <v>42.288168679999998</v>
      </c>
      <c r="E30">
        <v>42.288168679999998</v>
      </c>
      <c r="I30" s="4">
        <v>32.833342879999996</v>
      </c>
      <c r="J30" s="4">
        <v>55.43855224</v>
      </c>
      <c r="K30" s="4">
        <v>77.512207660000001</v>
      </c>
      <c r="L30">
        <v>100.16786569999999</v>
      </c>
      <c r="M30">
        <v>151.29740518962078</v>
      </c>
      <c r="N30">
        <v>33.26339574</v>
      </c>
      <c r="O30">
        <v>73.659756969263753</v>
      </c>
      <c r="P30">
        <v>91.990018710000001</v>
      </c>
      <c r="Q30">
        <v>79.894067800000002</v>
      </c>
      <c r="R30">
        <v>84.1038961</v>
      </c>
      <c r="S30">
        <v>79.182841300000007</v>
      </c>
      <c r="T30">
        <v>79.78011472</v>
      </c>
      <c r="U30">
        <v>107.66745638595737</v>
      </c>
      <c r="V30">
        <v>111.4678899</v>
      </c>
      <c r="W30">
        <v>158.41660261337432</v>
      </c>
      <c r="X30">
        <v>181.67303949999999</v>
      </c>
      <c r="Y30">
        <v>299.64249999999998</v>
      </c>
      <c r="Z30">
        <v>8.8979591836734695</v>
      </c>
      <c r="AA30">
        <v>21.785827103295777</v>
      </c>
      <c r="AB30">
        <v>39.056603773584904</v>
      </c>
      <c r="AC30">
        <v>55.220858895705518</v>
      </c>
      <c r="AD30">
        <v>46.579696830500687</v>
      </c>
      <c r="AF30" t="s">
        <v>111</v>
      </c>
      <c r="AG30" t="s">
        <v>11</v>
      </c>
      <c r="AH30" s="4">
        <v>109.26057590000001</v>
      </c>
      <c r="AJ30" t="s">
        <v>11</v>
      </c>
    </row>
    <row r="31" spans="1:41" x14ac:dyDescent="0.25">
      <c r="A31" t="s">
        <v>4</v>
      </c>
      <c r="B31" s="4">
        <v>24.794898709999998</v>
      </c>
      <c r="E31">
        <v>24.794898709999998</v>
      </c>
      <c r="I31" s="4">
        <v>36.480735189999997</v>
      </c>
      <c r="J31" s="4">
        <v>34.142735289999997</v>
      </c>
      <c r="K31" s="4">
        <v>103.1007752</v>
      </c>
      <c r="L31">
        <v>103.9933523</v>
      </c>
      <c r="M31">
        <v>111.41233056405771</v>
      </c>
      <c r="N31">
        <v>34.10401117</v>
      </c>
      <c r="O31">
        <v>84.104319093698379</v>
      </c>
      <c r="P31">
        <v>78.393957459999996</v>
      </c>
      <c r="Q31">
        <v>86.418835189999996</v>
      </c>
      <c r="R31">
        <v>85.823627299999998</v>
      </c>
      <c r="S31">
        <v>94.350336900000002</v>
      </c>
      <c r="T31">
        <v>88.302425110000001</v>
      </c>
      <c r="U31">
        <v>118.40209561231173</v>
      </c>
      <c r="V31">
        <v>107.5447013</v>
      </c>
      <c r="W31">
        <v>173.98836286696641</v>
      </c>
      <c r="X31">
        <v>215.36107709999999</v>
      </c>
      <c r="Y31">
        <v>217.66210000000001</v>
      </c>
      <c r="Z31">
        <v>9.2337164750957861</v>
      </c>
      <c r="AA31">
        <v>27.46055882911994</v>
      </c>
      <c r="AB31">
        <v>35.448717948717949</v>
      </c>
      <c r="AC31">
        <v>48.188585607940453</v>
      </c>
      <c r="AD31">
        <v>34.91452830897547</v>
      </c>
      <c r="AF31" t="s">
        <v>111</v>
      </c>
      <c r="AG31" t="s">
        <v>11</v>
      </c>
      <c r="AH31" s="4">
        <v>110.1949458</v>
      </c>
      <c r="AJ31" t="s">
        <v>11</v>
      </c>
    </row>
    <row r="32" spans="1:41" x14ac:dyDescent="0.25">
      <c r="A32" t="s">
        <v>5</v>
      </c>
      <c r="B32">
        <f t="shared" ref="B32:B64" si="35">D32</f>
        <v>88.804168255178539</v>
      </c>
      <c r="D32">
        <v>88.804168255178539</v>
      </c>
      <c r="E32">
        <v>55.676516329999998</v>
      </c>
      <c r="I32" s="4">
        <v>35.589947389999999</v>
      </c>
      <c r="J32" s="4">
        <v>23.981470479999999</v>
      </c>
      <c r="K32" s="4">
        <v>118.8386124</v>
      </c>
      <c r="L32">
        <v>93.400702999999993</v>
      </c>
      <c r="M32">
        <v>113.69539551357734</v>
      </c>
      <c r="N32">
        <v>44.382284380000002</v>
      </c>
      <c r="O32">
        <v>65.320731114045458</v>
      </c>
      <c r="P32">
        <v>71.343134809999995</v>
      </c>
      <c r="Q32">
        <v>81.412125860000003</v>
      </c>
      <c r="R32">
        <v>67.86026201</v>
      </c>
      <c r="S32">
        <v>81.752520399999995</v>
      </c>
      <c r="T32">
        <v>98.478747200000001</v>
      </c>
      <c r="U32">
        <v>122.50376317109885</v>
      </c>
      <c r="V32">
        <v>129.98405099999999</v>
      </c>
      <c r="W32">
        <v>190.2439024390244</v>
      </c>
      <c r="X32">
        <v>223.8214174</v>
      </c>
      <c r="Z32">
        <v>9.3023255813953494</v>
      </c>
      <c r="AA32">
        <v>22.895598101783669</v>
      </c>
      <c r="AB32">
        <v>34.944356120826711</v>
      </c>
      <c r="AC32">
        <v>49.371610845295052</v>
      </c>
      <c r="AD32">
        <v>31.9409320010611</v>
      </c>
      <c r="AF32" t="s">
        <v>112</v>
      </c>
      <c r="AG32" t="s">
        <v>12</v>
      </c>
      <c r="AH32">
        <v>92.065013199999996</v>
      </c>
      <c r="AJ32" t="s">
        <v>12</v>
      </c>
    </row>
    <row r="33" spans="1:36" x14ac:dyDescent="0.25">
      <c r="A33" t="s">
        <v>5</v>
      </c>
      <c r="B33">
        <f t="shared" si="35"/>
        <v>73.659756969263753</v>
      </c>
      <c r="D33">
        <v>73.659756969263753</v>
      </c>
      <c r="E33">
        <v>55.900621119999997</v>
      </c>
      <c r="I33" s="4">
        <v>34.726412510000003</v>
      </c>
      <c r="J33" s="4">
        <v>32.358798360000002</v>
      </c>
      <c r="K33" s="4">
        <v>130.2500919</v>
      </c>
      <c r="L33">
        <v>110.6152125</v>
      </c>
      <c r="M33">
        <v>109.56749672346002</v>
      </c>
      <c r="N33">
        <v>42.85409859</v>
      </c>
      <c r="O33">
        <v>63.454032306491321</v>
      </c>
      <c r="P33">
        <v>75.657686209999994</v>
      </c>
      <c r="Q33">
        <v>79.690652319999998</v>
      </c>
      <c r="R33">
        <v>67.931034479999994</v>
      </c>
      <c r="S33">
        <v>76.762897600000002</v>
      </c>
      <c r="T33">
        <v>90.4340124</v>
      </c>
      <c r="U33">
        <v>115.2400134273246</v>
      </c>
      <c r="V33">
        <v>118.67339579999999</v>
      </c>
      <c r="W33">
        <v>171.99334698055273</v>
      </c>
      <c r="X33">
        <v>140.77124670000001</v>
      </c>
      <c r="Z33">
        <v>9.8242530755711766</v>
      </c>
      <c r="AA33">
        <v>21.218443718443716</v>
      </c>
      <c r="AB33">
        <v>33.378839590443683</v>
      </c>
      <c r="AC33">
        <v>55.277608297742525</v>
      </c>
      <c r="AD33">
        <v>35.948905109489047</v>
      </c>
      <c r="AF33" t="s">
        <v>112</v>
      </c>
      <c r="AG33" t="s">
        <v>12</v>
      </c>
      <c r="AH33">
        <v>100.16786569999999</v>
      </c>
      <c r="AJ33" t="s">
        <v>12</v>
      </c>
    </row>
    <row r="34" spans="1:36" x14ac:dyDescent="0.25">
      <c r="A34" t="s">
        <v>5</v>
      </c>
      <c r="B34">
        <f t="shared" si="35"/>
        <v>84.104319093698379</v>
      </c>
      <c r="D34">
        <v>84.104319093698379</v>
      </c>
      <c r="E34">
        <v>48.079742009999997</v>
      </c>
      <c r="I34" s="4">
        <v>43.412259710000001</v>
      </c>
      <c r="J34" s="4">
        <v>34.341081860000003</v>
      </c>
      <c r="K34" s="4">
        <v>88.021115320000007</v>
      </c>
      <c r="L34">
        <v>87.021336300000002</v>
      </c>
      <c r="M34">
        <v>101.92439862542956</v>
      </c>
      <c r="N34">
        <v>47.789934350000003</v>
      </c>
      <c r="O34">
        <v>63.330307156907239</v>
      </c>
      <c r="P34">
        <v>77.10455297</v>
      </c>
      <c r="Q34">
        <v>71.220371560000004</v>
      </c>
      <c r="R34">
        <v>77.624869020000006</v>
      </c>
      <c r="S34">
        <v>81.591944400000003</v>
      </c>
      <c r="T34">
        <v>91.252576140000002</v>
      </c>
      <c r="U34">
        <v>137.76666666666668</v>
      </c>
      <c r="V34">
        <v>91.726930859999996</v>
      </c>
      <c r="W34">
        <v>180.6905556361526</v>
      </c>
      <c r="X34">
        <v>118.7705163</v>
      </c>
      <c r="Z34">
        <v>11.134751773049645</v>
      </c>
      <c r="AA34">
        <v>22.106411344079504</v>
      </c>
      <c r="AB34">
        <v>34.191489361702125</v>
      </c>
      <c r="AC34">
        <v>53.008310249307478</v>
      </c>
      <c r="AD34">
        <v>73.331898407232032</v>
      </c>
      <c r="AF34" t="s">
        <v>112</v>
      </c>
      <c r="AG34" t="s">
        <v>12</v>
      </c>
      <c r="AH34">
        <v>103.9933523</v>
      </c>
      <c r="AJ34" t="s">
        <v>12</v>
      </c>
    </row>
    <row r="35" spans="1:36" x14ac:dyDescent="0.25">
      <c r="A35" t="s">
        <v>5</v>
      </c>
      <c r="B35">
        <f t="shared" si="35"/>
        <v>65.320731114045458</v>
      </c>
      <c r="D35">
        <v>65.320731114045458</v>
      </c>
      <c r="E35">
        <v>45.843689589999997</v>
      </c>
      <c r="I35" s="4">
        <v>34.362723699999997</v>
      </c>
      <c r="J35" s="4">
        <v>19.852776039999998</v>
      </c>
      <c r="K35" s="4">
        <v>93.080687380000001</v>
      </c>
      <c r="L35">
        <v>84.192825110000001</v>
      </c>
      <c r="M35">
        <v>133.38469440164354</v>
      </c>
      <c r="N35">
        <v>37.358743539999999</v>
      </c>
      <c r="O35">
        <v>65.181274745749548</v>
      </c>
      <c r="P35">
        <v>75.521207759999996</v>
      </c>
      <c r="Q35">
        <v>81.854912760000005</v>
      </c>
      <c r="R35">
        <v>82.134471700000006</v>
      </c>
      <c r="S35">
        <v>86.051857799999993</v>
      </c>
      <c r="T35">
        <v>97.272727270000004</v>
      </c>
      <c r="U35">
        <v>114.65968586387434</v>
      </c>
      <c r="V35">
        <v>99.613899610000004</v>
      </c>
      <c r="W35">
        <v>171.95759911894271</v>
      </c>
      <c r="X35">
        <v>223.8214174</v>
      </c>
      <c r="Z35">
        <v>9.804347826086957</v>
      </c>
      <c r="AA35">
        <v>24.82167832167832</v>
      </c>
      <c r="AB35">
        <v>42.289156626506021</v>
      </c>
      <c r="AC35">
        <v>54.404040404040401</v>
      </c>
      <c r="AD35">
        <v>60.499059989745348</v>
      </c>
      <c r="AF35" t="s">
        <v>112</v>
      </c>
      <c r="AG35" t="s">
        <v>12</v>
      </c>
      <c r="AH35">
        <v>93.400702999999993</v>
      </c>
      <c r="AJ35" t="s">
        <v>12</v>
      </c>
    </row>
    <row r="36" spans="1:36" x14ac:dyDescent="0.25">
      <c r="A36" t="s">
        <v>5</v>
      </c>
      <c r="B36">
        <f t="shared" si="35"/>
        <v>63.454032306491321</v>
      </c>
      <c r="D36">
        <v>63.454032306491321</v>
      </c>
      <c r="E36">
        <v>63.343717550000001</v>
      </c>
      <c r="I36" s="4">
        <v>31.35382259</v>
      </c>
      <c r="J36" s="4">
        <v>39.40643034</v>
      </c>
      <c r="K36" s="4">
        <v>91.933471929999996</v>
      </c>
      <c r="L36">
        <v>97.520593099999999</v>
      </c>
      <c r="M36">
        <v>124.55836508486318</v>
      </c>
      <c r="N36">
        <v>40.796680500000001</v>
      </c>
      <c r="O36">
        <v>55.88036726978126</v>
      </c>
      <c r="P36">
        <v>68.213795469999994</v>
      </c>
      <c r="Q36">
        <v>79.139382600000005</v>
      </c>
      <c r="R36">
        <v>85.179558</v>
      </c>
      <c r="S36">
        <v>135.7654613</v>
      </c>
      <c r="T36">
        <v>113.58082709999999</v>
      </c>
      <c r="U36">
        <v>116.45352166443976</v>
      </c>
      <c r="V36">
        <v>124.6287129</v>
      </c>
      <c r="W36">
        <v>195.5472190507258</v>
      </c>
      <c r="X36">
        <v>218.1588903</v>
      </c>
      <c r="Z36">
        <v>9.2274678111587978</v>
      </c>
      <c r="AA36">
        <v>24.113114754098362</v>
      </c>
      <c r="AB36">
        <v>32.778625954198475</v>
      </c>
      <c r="AC36">
        <v>44.658316853438805</v>
      </c>
      <c r="AD36">
        <v>65.376498176133396</v>
      </c>
      <c r="AF36" t="s">
        <v>112</v>
      </c>
      <c r="AG36" t="s">
        <v>12</v>
      </c>
      <c r="AH36">
        <v>110.6152125</v>
      </c>
      <c r="AJ36" t="s">
        <v>12</v>
      </c>
    </row>
    <row r="37" spans="1:36" x14ac:dyDescent="0.25">
      <c r="A37" t="s">
        <v>5</v>
      </c>
      <c r="B37">
        <f t="shared" si="35"/>
        <v>63.330307156907239</v>
      </c>
      <c r="D37">
        <v>63.330307156907239</v>
      </c>
      <c r="E37">
        <v>57.358330240000001</v>
      </c>
      <c r="I37" s="4">
        <v>40.984550429999999</v>
      </c>
      <c r="J37" s="4">
        <v>42.288168679999998</v>
      </c>
      <c r="K37" s="4">
        <v>109.26057590000001</v>
      </c>
      <c r="L37">
        <v>101.79672979999999</v>
      </c>
      <c r="M37">
        <v>142.30547550432277</v>
      </c>
      <c r="N37">
        <v>50.357104790000001</v>
      </c>
      <c r="O37">
        <v>62.886437781575268</v>
      </c>
      <c r="P37">
        <v>71.413798200000002</v>
      </c>
      <c r="Q37">
        <v>66.939318999999998</v>
      </c>
      <c r="R37">
        <v>102.1147201</v>
      </c>
      <c r="S37">
        <v>105.1397516</v>
      </c>
      <c r="T37">
        <v>108.5</v>
      </c>
      <c r="U37">
        <v>135.94566353187042</v>
      </c>
      <c r="V37">
        <v>115.0943396</v>
      </c>
      <c r="W37">
        <v>189.60985058107357</v>
      </c>
      <c r="X37">
        <v>140.77124670000001</v>
      </c>
      <c r="Z37">
        <v>8.9140271493212673</v>
      </c>
      <c r="AA37">
        <v>21.36799108800594</v>
      </c>
      <c r="AB37">
        <v>34.543795620437955</v>
      </c>
      <c r="AC37">
        <v>47.399801258694929</v>
      </c>
      <c r="AD37">
        <v>49.608123569794046</v>
      </c>
      <c r="AF37" t="s">
        <v>112</v>
      </c>
      <c r="AG37" t="s">
        <v>12</v>
      </c>
      <c r="AH37">
        <v>87.021336300000002</v>
      </c>
      <c r="AJ37" t="s">
        <v>12</v>
      </c>
    </row>
    <row r="38" spans="1:36" x14ac:dyDescent="0.25">
      <c r="A38" t="s">
        <v>5</v>
      </c>
      <c r="B38">
        <f t="shared" si="35"/>
        <v>65.181274745749548</v>
      </c>
      <c r="D38">
        <v>65.181274745749548</v>
      </c>
      <c r="E38">
        <v>53.153080869999997</v>
      </c>
      <c r="I38" s="4">
        <v>37.994276800000002</v>
      </c>
      <c r="J38" s="4">
        <v>24.794898709999998</v>
      </c>
      <c r="K38" s="4">
        <v>110.1949458</v>
      </c>
      <c r="L38">
        <v>97.155828900000003</v>
      </c>
      <c r="M38">
        <v>168.0746561886051</v>
      </c>
      <c r="N38">
        <v>54.192315860000001</v>
      </c>
      <c r="O38">
        <v>56.897039678496633</v>
      </c>
      <c r="P38">
        <v>78.520533749999998</v>
      </c>
      <c r="Q38">
        <v>73.819806400000004</v>
      </c>
      <c r="R38">
        <v>110.318258</v>
      </c>
      <c r="S38">
        <v>45.972976469999999</v>
      </c>
      <c r="T38">
        <v>120.5835962</v>
      </c>
      <c r="U38">
        <v>116.02502406159768</v>
      </c>
      <c r="V38">
        <v>120.91761219999999</v>
      </c>
      <c r="W38">
        <v>183.71743486973946</v>
      </c>
      <c r="X38">
        <v>215.36107709999999</v>
      </c>
      <c r="Z38">
        <v>10.387755102040815</v>
      </c>
      <c r="AA38">
        <v>18.735192272644433</v>
      </c>
      <c r="AB38">
        <v>31.607669616519175</v>
      </c>
      <c r="AC38">
        <v>43.520891364902511</v>
      </c>
      <c r="AD38">
        <v>54.69338677354709</v>
      </c>
      <c r="AF38" t="s">
        <v>112</v>
      </c>
      <c r="AG38" t="s">
        <v>12</v>
      </c>
      <c r="AH38">
        <v>84.192825110000001</v>
      </c>
      <c r="AJ38" t="s">
        <v>12</v>
      </c>
    </row>
    <row r="39" spans="1:36" x14ac:dyDescent="0.25">
      <c r="A39" t="s">
        <v>5</v>
      </c>
      <c r="B39">
        <f t="shared" si="35"/>
        <v>55.88036726978126</v>
      </c>
      <c r="D39">
        <v>55.88036726978126</v>
      </c>
      <c r="E39">
        <v>45.278969959999998</v>
      </c>
      <c r="AF39" t="s">
        <v>112</v>
      </c>
      <c r="AG39" t="s">
        <v>12</v>
      </c>
      <c r="AH39">
        <v>97.520593099999999</v>
      </c>
      <c r="AJ39" t="s">
        <v>12</v>
      </c>
    </row>
    <row r="40" spans="1:36" x14ac:dyDescent="0.25">
      <c r="A40" t="s">
        <v>5</v>
      </c>
      <c r="B40">
        <f t="shared" si="35"/>
        <v>62.886437781575268</v>
      </c>
      <c r="D40">
        <v>62.886437781575268</v>
      </c>
      <c r="E40">
        <v>52.605144199999998</v>
      </c>
      <c r="H40" t="s">
        <v>135</v>
      </c>
      <c r="I40">
        <f>I29-I$20</f>
        <v>6.5323296100000015</v>
      </c>
      <c r="J40">
        <f t="shared" ref="J40:AD48" si="36">J29-J$20</f>
        <v>24.254774193750002</v>
      </c>
      <c r="K40">
        <f t="shared" si="36"/>
        <v>36.243192406250031</v>
      </c>
      <c r="L40">
        <f t="shared" si="36"/>
        <v>13.151944737499988</v>
      </c>
      <c r="M40">
        <f t="shared" si="36"/>
        <v>32.503563398993421</v>
      </c>
      <c r="N40">
        <f t="shared" si="36"/>
        <v>14.592063480000007</v>
      </c>
      <c r="O40">
        <f t="shared" si="36"/>
        <v>38.673156199846638</v>
      </c>
      <c r="P40">
        <f t="shared" si="36"/>
        <v>4.8737792225000121</v>
      </c>
      <c r="Q40">
        <f t="shared" si="36"/>
        <v>22.329102967499978</v>
      </c>
      <c r="R40">
        <f t="shared" si="36"/>
        <v>12.325856977499996</v>
      </c>
      <c r="S40">
        <f t="shared" ref="S40:S49" si="37">S29-S$20</f>
        <v>16.20922907500001</v>
      </c>
      <c r="T40">
        <f t="shared" si="36"/>
        <v>30.367251162499997</v>
      </c>
      <c r="U40" s="4">
        <f t="shared" ref="U40:U49" si="38">U29-U$20</f>
        <v>-1.193602556316506</v>
      </c>
      <c r="V40">
        <f t="shared" si="36"/>
        <v>54.520609062499972</v>
      </c>
      <c r="W40">
        <f t="shared" si="36"/>
        <v>12.883243348535217</v>
      </c>
      <c r="X40">
        <f t="shared" si="36"/>
        <v>167.90548849999999</v>
      </c>
      <c r="Y40">
        <f t="shared" si="36"/>
        <v>277.70282500000008</v>
      </c>
      <c r="Z40">
        <f t="shared" si="36"/>
        <v>1.584827252148246</v>
      </c>
      <c r="AA40">
        <f t="shared" si="36"/>
        <v>2.0750421359590021</v>
      </c>
      <c r="AB40">
        <f t="shared" si="36"/>
        <v>1.890313004906865</v>
      </c>
      <c r="AC40">
        <f t="shared" si="36"/>
        <v>9.1067171724777083</v>
      </c>
      <c r="AD40">
        <f t="shared" si="36"/>
        <v>33.690045835711516</v>
      </c>
      <c r="AF40" t="s">
        <v>112</v>
      </c>
      <c r="AG40" t="s">
        <v>12</v>
      </c>
      <c r="AH40">
        <v>101.79672979999999</v>
      </c>
      <c r="AJ40" t="s">
        <v>12</v>
      </c>
    </row>
    <row r="41" spans="1:36" x14ac:dyDescent="0.25">
      <c r="A41" t="s">
        <v>5</v>
      </c>
      <c r="B41">
        <f t="shared" si="35"/>
        <v>56.897039678496633</v>
      </c>
      <c r="D41">
        <v>56.897039678496633</v>
      </c>
      <c r="E41">
        <v>54.212267750000002</v>
      </c>
      <c r="I41">
        <f t="shared" ref="I41:X48" si="39">I30-I$20</f>
        <v>3.1230652199999973</v>
      </c>
      <c r="J41">
        <f t="shared" si="39"/>
        <v>45.934008013750002</v>
      </c>
      <c r="K41">
        <f t="shared" si="39"/>
        <v>11.903548166250033</v>
      </c>
      <c r="L41">
        <f t="shared" si="39"/>
        <v>21.254797237499986</v>
      </c>
      <c r="M41">
        <f t="shared" si="39"/>
        <v>86.338562573576596</v>
      </c>
      <c r="N41">
        <f t="shared" si="39"/>
        <v>16.376192870000008</v>
      </c>
      <c r="O41">
        <f t="shared" si="39"/>
        <v>23.528744913931853</v>
      </c>
      <c r="P41">
        <f t="shared" si="39"/>
        <v>30.695426572500018</v>
      </c>
      <c r="Q41">
        <f t="shared" si="39"/>
        <v>14.636140727499978</v>
      </c>
      <c r="R41">
        <f t="shared" si="39"/>
        <v>18.086895937499989</v>
      </c>
      <c r="S41">
        <f t="shared" si="37"/>
        <v>24.176708175000016</v>
      </c>
      <c r="T41">
        <f t="shared" si="39"/>
        <v>12.175511582499993</v>
      </c>
      <c r="U41">
        <f t="shared" si="38"/>
        <v>2.873056421218223</v>
      </c>
      <c r="V41">
        <f t="shared" si="39"/>
        <v>25.705550362499977</v>
      </c>
      <c r="W41">
        <f t="shared" si="39"/>
        <v>10.70538238237134</v>
      </c>
      <c r="X41">
        <f t="shared" si="39"/>
        <v>131.41963770000001</v>
      </c>
      <c r="Y41">
        <f t="shared" si="36"/>
        <v>177.57292500000005</v>
      </c>
      <c r="Z41">
        <f t="shared" si="36"/>
        <v>0.61299476915504947</v>
      </c>
      <c r="AA41">
        <f t="shared" si="36"/>
        <v>4.3593540877396286</v>
      </c>
      <c r="AB41">
        <f t="shared" si="36"/>
        <v>9.7188466030531728</v>
      </c>
      <c r="AC41">
        <f t="shared" si="36"/>
        <v>22.944300806859182</v>
      </c>
      <c r="AD41">
        <f t="shared" si="36"/>
        <v>47.218353086284701</v>
      </c>
      <c r="AF41" t="s">
        <v>112</v>
      </c>
      <c r="AG41" t="s">
        <v>12</v>
      </c>
      <c r="AH41">
        <v>97.155828900000003</v>
      </c>
      <c r="AJ41" t="s">
        <v>12</v>
      </c>
    </row>
    <row r="42" spans="1:36" x14ac:dyDescent="0.25">
      <c r="A42" t="s">
        <v>6</v>
      </c>
      <c r="B42">
        <f t="shared" si="35"/>
        <v>97.462406015037601</v>
      </c>
      <c r="D42">
        <v>97.462406015037601</v>
      </c>
      <c r="E42">
        <v>116.64478</v>
      </c>
      <c r="I42">
        <f t="shared" si="39"/>
        <v>6.7704575299999981</v>
      </c>
      <c r="J42">
        <f t="shared" si="36"/>
        <v>24.63819106375</v>
      </c>
      <c r="K42">
        <f t="shared" si="36"/>
        <v>37.492115706250033</v>
      </c>
      <c r="L42">
        <f t="shared" si="36"/>
        <v>25.080283837499991</v>
      </c>
      <c r="M42">
        <f t="shared" si="36"/>
        <v>46.453487948013532</v>
      </c>
      <c r="N42">
        <f t="shared" si="36"/>
        <v>17.216808300000007</v>
      </c>
      <c r="O42">
        <f t="shared" si="36"/>
        <v>33.973307038366478</v>
      </c>
      <c r="P42">
        <f t="shared" si="36"/>
        <v>17.099365322500013</v>
      </c>
      <c r="Q42">
        <f t="shared" si="36"/>
        <v>21.160908117499972</v>
      </c>
      <c r="R42">
        <f t="shared" si="36"/>
        <v>19.806627137499987</v>
      </c>
      <c r="S42">
        <f t="shared" si="37"/>
        <v>39.344203775000011</v>
      </c>
      <c r="T42">
        <f t="shared" si="36"/>
        <v>20.697821972499995</v>
      </c>
      <c r="U42">
        <f t="shared" si="38"/>
        <v>13.607695647572584</v>
      </c>
      <c r="V42">
        <f t="shared" si="36"/>
        <v>21.782361762499974</v>
      </c>
      <c r="W42">
        <f t="shared" si="36"/>
        <v>26.277142635963429</v>
      </c>
      <c r="X42">
        <f t="shared" si="36"/>
        <v>165.10767529999998</v>
      </c>
      <c r="Y42">
        <f t="shared" si="36"/>
        <v>95.59252500000008</v>
      </c>
      <c r="Z42">
        <f t="shared" si="36"/>
        <v>0.94875206057736605</v>
      </c>
      <c r="AA42">
        <f t="shared" si="36"/>
        <v>10.034085813563792</v>
      </c>
      <c r="AB42">
        <f t="shared" si="36"/>
        <v>6.1109607781862181</v>
      </c>
      <c r="AC42">
        <f t="shared" si="36"/>
        <v>15.912027519094117</v>
      </c>
      <c r="AD42">
        <f t="shared" si="36"/>
        <v>35.553184564759484</v>
      </c>
      <c r="AF42" t="s">
        <v>112</v>
      </c>
      <c r="AG42" t="s">
        <v>6</v>
      </c>
      <c r="AH42">
        <v>97.462406015037601</v>
      </c>
      <c r="AJ42" t="s">
        <v>6</v>
      </c>
    </row>
    <row r="43" spans="1:36" x14ac:dyDescent="0.25">
      <c r="A43" t="s">
        <v>6</v>
      </c>
      <c r="B43">
        <f t="shared" si="35"/>
        <v>151.29740518962078</v>
      </c>
      <c r="D43">
        <v>151.29740518962078</v>
      </c>
      <c r="E43">
        <v>102.265075</v>
      </c>
      <c r="I43">
        <f t="shared" si="39"/>
        <v>5.8796697299999998</v>
      </c>
      <c r="J43">
        <f t="shared" si="36"/>
        <v>14.476926253750001</v>
      </c>
      <c r="K43">
        <f t="shared" si="36"/>
        <v>53.229952906250034</v>
      </c>
      <c r="L43">
        <f t="shared" si="36"/>
        <v>14.487634537499986</v>
      </c>
      <c r="M43">
        <f t="shared" si="36"/>
        <v>48.736552897533159</v>
      </c>
      <c r="N43">
        <f t="shared" si="36"/>
        <v>27.495081510000009</v>
      </c>
      <c r="O43">
        <f t="shared" si="36"/>
        <v>15.189719058713557</v>
      </c>
      <c r="P43">
        <f t="shared" si="36"/>
        <v>10.048542672500012</v>
      </c>
      <c r="Q43">
        <f t="shared" si="36"/>
        <v>16.154198787499979</v>
      </c>
      <c r="R43">
        <f t="shared" si="36"/>
        <v>1.8432618474999884</v>
      </c>
      <c r="S43">
        <f t="shared" si="37"/>
        <v>26.746387275000004</v>
      </c>
      <c r="T43">
        <f t="shared" si="36"/>
        <v>30.874144062499994</v>
      </c>
      <c r="U43">
        <f t="shared" si="38"/>
        <v>17.709363206359711</v>
      </c>
      <c r="V43">
        <f t="shared" si="36"/>
        <v>44.221711462499968</v>
      </c>
      <c r="W43">
        <f t="shared" si="36"/>
        <v>42.532682208021413</v>
      </c>
      <c r="X43">
        <f t="shared" si="36"/>
        <v>173.56801560000002</v>
      </c>
      <c r="Z43">
        <f t="shared" si="36"/>
        <v>1.0173611668769293</v>
      </c>
      <c r="AA43">
        <f t="shared" si="36"/>
        <v>5.4691250862275211</v>
      </c>
      <c r="AB43">
        <f t="shared" si="36"/>
        <v>5.6065989502949805</v>
      </c>
      <c r="AC43">
        <f t="shared" si="36"/>
        <v>17.095052756448716</v>
      </c>
      <c r="AD43">
        <f t="shared" si="36"/>
        <v>32.579588256845113</v>
      </c>
      <c r="AF43" t="s">
        <v>112</v>
      </c>
      <c r="AG43" t="s">
        <v>6</v>
      </c>
      <c r="AH43">
        <v>151.29740518962078</v>
      </c>
      <c r="AJ43" t="s">
        <v>6</v>
      </c>
    </row>
    <row r="44" spans="1:36" x14ac:dyDescent="0.25">
      <c r="A44" t="s">
        <v>6</v>
      </c>
      <c r="B44">
        <f t="shared" si="35"/>
        <v>111.41233056405771</v>
      </c>
      <c r="D44">
        <v>111.41233056405771</v>
      </c>
      <c r="E44">
        <v>107.5531577</v>
      </c>
      <c r="I44">
        <f t="shared" si="39"/>
        <v>5.0161348500000038</v>
      </c>
      <c r="J44">
        <f t="shared" si="36"/>
        <v>22.854254133750004</v>
      </c>
      <c r="K44">
        <f t="shared" si="36"/>
        <v>64.641432406250033</v>
      </c>
      <c r="L44">
        <f t="shared" si="36"/>
        <v>31.702144037499991</v>
      </c>
      <c r="M44">
        <f t="shared" si="36"/>
        <v>44.608654107415845</v>
      </c>
      <c r="N44">
        <f t="shared" si="36"/>
        <v>25.966895720000007</v>
      </c>
      <c r="O44">
        <f t="shared" si="36"/>
        <v>13.32302025115942</v>
      </c>
      <c r="P44">
        <f t="shared" si="36"/>
        <v>14.363094072500012</v>
      </c>
      <c r="Q44">
        <f t="shared" si="36"/>
        <v>14.432725247499974</v>
      </c>
      <c r="R44">
        <f t="shared" si="36"/>
        <v>1.9140343174999828</v>
      </c>
      <c r="S44">
        <f t="shared" si="37"/>
        <v>21.756764475000011</v>
      </c>
      <c r="T44">
        <f t="shared" si="36"/>
        <v>22.829409262499993</v>
      </c>
      <c r="U44">
        <f t="shared" si="38"/>
        <v>10.445613462585456</v>
      </c>
      <c r="V44">
        <f t="shared" si="36"/>
        <v>32.911056262499969</v>
      </c>
      <c r="W44">
        <f t="shared" si="36"/>
        <v>24.282126749549747</v>
      </c>
      <c r="X44">
        <f t="shared" si="36"/>
        <v>90.517844900000014</v>
      </c>
      <c r="Z44">
        <f t="shared" si="36"/>
        <v>1.5392886610527565</v>
      </c>
      <c r="AA44">
        <f t="shared" si="36"/>
        <v>3.7919707028875678</v>
      </c>
      <c r="AB44">
        <f t="shared" si="36"/>
        <v>4.0410824199119517</v>
      </c>
      <c r="AC44">
        <f t="shared" si="36"/>
        <v>23.001050208896189</v>
      </c>
      <c r="AD44">
        <f t="shared" si="36"/>
        <v>36.587561365273061</v>
      </c>
      <c r="AF44" t="s">
        <v>112</v>
      </c>
      <c r="AG44" t="s">
        <v>6</v>
      </c>
      <c r="AH44">
        <v>111.41233056405771</v>
      </c>
      <c r="AJ44" t="s">
        <v>6</v>
      </c>
    </row>
    <row r="45" spans="1:36" x14ac:dyDescent="0.25">
      <c r="A45" t="s">
        <v>6</v>
      </c>
      <c r="B45">
        <f t="shared" si="35"/>
        <v>113.69539551357734</v>
      </c>
      <c r="D45">
        <v>113.69539551357734</v>
      </c>
      <c r="E45">
        <v>102.84832659999999</v>
      </c>
      <c r="I45">
        <f t="shared" si="39"/>
        <v>13.701982050000002</v>
      </c>
      <c r="J45">
        <f t="shared" si="36"/>
        <v>24.836537633750005</v>
      </c>
      <c r="K45">
        <f t="shared" si="36"/>
        <v>22.412455826250039</v>
      </c>
      <c r="L45">
        <f t="shared" si="36"/>
        <v>8.1082678374999944</v>
      </c>
      <c r="M45">
        <f t="shared" si="36"/>
        <v>36.965556009385381</v>
      </c>
      <c r="N45">
        <f t="shared" si="36"/>
        <v>30.902731480000011</v>
      </c>
      <c r="O45">
        <f t="shared" si="36"/>
        <v>13.199295101575338</v>
      </c>
      <c r="P45">
        <f t="shared" si="36"/>
        <v>15.809960832500018</v>
      </c>
      <c r="Q45">
        <f t="shared" si="36"/>
        <v>5.9624444874999796</v>
      </c>
      <c r="R45">
        <f t="shared" si="36"/>
        <v>11.607868857499994</v>
      </c>
      <c r="S45">
        <f t="shared" si="37"/>
        <v>26.585811275000012</v>
      </c>
      <c r="T45">
        <f t="shared" si="36"/>
        <v>23.647973002499995</v>
      </c>
      <c r="U45">
        <f t="shared" si="38"/>
        <v>32.972266701927538</v>
      </c>
      <c r="V45">
        <f t="shared" si="36"/>
        <v>5.9645913224999703</v>
      </c>
      <c r="W45">
        <f t="shared" si="36"/>
        <v>32.979335405149612</v>
      </c>
      <c r="X45">
        <f t="shared" si="36"/>
        <v>68.517114500000005</v>
      </c>
      <c r="Z45">
        <f t="shared" si="36"/>
        <v>2.8497873585312252</v>
      </c>
      <c r="AA45">
        <f t="shared" si="36"/>
        <v>4.679938328523356</v>
      </c>
      <c r="AB45">
        <f t="shared" si="36"/>
        <v>4.8537321911703941</v>
      </c>
      <c r="AC45">
        <f t="shared" si="36"/>
        <v>20.731752160461141</v>
      </c>
      <c r="AD45">
        <f t="shared" si="36"/>
        <v>73.970554663016046</v>
      </c>
      <c r="AF45" t="s">
        <v>112</v>
      </c>
      <c r="AG45" t="s">
        <v>6</v>
      </c>
      <c r="AH45">
        <v>113.69539551357734</v>
      </c>
      <c r="AJ45" t="s">
        <v>6</v>
      </c>
    </row>
    <row r="46" spans="1:36" x14ac:dyDescent="0.25">
      <c r="A46" t="s">
        <v>6</v>
      </c>
      <c r="B46">
        <f t="shared" si="35"/>
        <v>109.56749672346002</v>
      </c>
      <c r="D46">
        <v>109.56749672346002</v>
      </c>
      <c r="E46">
        <v>90.979244280000003</v>
      </c>
      <c r="I46">
        <f t="shared" si="39"/>
        <v>4.6524460399999974</v>
      </c>
      <c r="J46">
        <f t="shared" si="36"/>
        <v>10.348231813750001</v>
      </c>
      <c r="K46">
        <f t="shared" si="36"/>
        <v>27.472027886250032</v>
      </c>
      <c r="L46">
        <f t="shared" si="36"/>
        <v>5.279756647499994</v>
      </c>
      <c r="M46">
        <f t="shared" si="36"/>
        <v>68.425851785599363</v>
      </c>
      <c r="N46">
        <f t="shared" si="36"/>
        <v>20.471540670000007</v>
      </c>
      <c r="O46">
        <f t="shared" si="36"/>
        <v>15.050262690417647</v>
      </c>
      <c r="P46">
        <f t="shared" si="36"/>
        <v>14.226615622500013</v>
      </c>
      <c r="Q46">
        <f t="shared" si="36"/>
        <v>16.596985687499981</v>
      </c>
      <c r="R46">
        <f t="shared" si="36"/>
        <v>16.117471537499995</v>
      </c>
      <c r="S46">
        <f t="shared" si="37"/>
        <v>31.045724675000002</v>
      </c>
      <c r="T46">
        <f t="shared" si="36"/>
        <v>29.668124132499997</v>
      </c>
      <c r="U46">
        <f t="shared" si="38"/>
        <v>9.8652858991352019</v>
      </c>
      <c r="V46">
        <f t="shared" si="36"/>
        <v>13.851560072499979</v>
      </c>
      <c r="W46">
        <f t="shared" si="36"/>
        <v>24.246378887939727</v>
      </c>
      <c r="X46">
        <f t="shared" si="36"/>
        <v>173.56801560000002</v>
      </c>
      <c r="Z46">
        <f t="shared" si="36"/>
        <v>1.519383411568537</v>
      </c>
      <c r="AA46">
        <f t="shared" si="36"/>
        <v>7.3952053061221719</v>
      </c>
      <c r="AB46">
        <f t="shared" si="36"/>
        <v>12.95139945597429</v>
      </c>
      <c r="AC46">
        <f t="shared" si="36"/>
        <v>22.127482315194065</v>
      </c>
      <c r="AD46">
        <f t="shared" si="36"/>
        <v>61.137716245529361</v>
      </c>
      <c r="AF46" t="s">
        <v>112</v>
      </c>
      <c r="AG46" t="s">
        <v>6</v>
      </c>
      <c r="AH46">
        <v>109.56749672346002</v>
      </c>
      <c r="AJ46" t="s">
        <v>6</v>
      </c>
    </row>
    <row r="47" spans="1:36" x14ac:dyDescent="0.25">
      <c r="A47" t="s">
        <v>6</v>
      </c>
      <c r="B47">
        <f t="shared" si="35"/>
        <v>101.92439862542956</v>
      </c>
      <c r="D47">
        <v>101.92439862542956</v>
      </c>
      <c r="E47">
        <v>100.3882239</v>
      </c>
      <c r="I47">
        <f t="shared" si="39"/>
        <v>1.6435449300000009</v>
      </c>
      <c r="J47">
        <f t="shared" si="36"/>
        <v>29.901886113750002</v>
      </c>
      <c r="K47">
        <f t="shared" si="36"/>
        <v>26.324812436250028</v>
      </c>
      <c r="L47">
        <f t="shared" si="36"/>
        <v>18.607524637499992</v>
      </c>
      <c r="M47">
        <f t="shared" si="36"/>
        <v>59.599522468819004</v>
      </c>
      <c r="N47">
        <f t="shared" si="36"/>
        <v>23.909477630000008</v>
      </c>
      <c r="O47">
        <f t="shared" si="36"/>
        <v>5.7493552144493592</v>
      </c>
      <c r="P47">
        <f t="shared" si="36"/>
        <v>6.9192033325000111</v>
      </c>
      <c r="Q47">
        <f t="shared" si="36"/>
        <v>13.88145552749998</v>
      </c>
      <c r="R47">
        <f t="shared" si="36"/>
        <v>19.162557837499989</v>
      </c>
      <c r="S47">
        <f t="shared" si="37"/>
        <v>80.759328175000007</v>
      </c>
      <c r="T47">
        <f t="shared" si="36"/>
        <v>45.976223962499986</v>
      </c>
      <c r="U47">
        <f t="shared" si="38"/>
        <v>11.65912169970062</v>
      </c>
      <c r="V47">
        <f t="shared" si="36"/>
        <v>38.866373362499971</v>
      </c>
      <c r="W47">
        <f t="shared" si="36"/>
        <v>47.835998819722818</v>
      </c>
      <c r="X47">
        <f t="shared" si="36"/>
        <v>167.90548849999999</v>
      </c>
      <c r="Z47">
        <f t="shared" si="36"/>
        <v>0.94250339664037774</v>
      </c>
      <c r="AA47">
        <f t="shared" si="36"/>
        <v>6.6866417385422139</v>
      </c>
      <c r="AB47">
        <f t="shared" si="36"/>
        <v>3.440868783666744</v>
      </c>
      <c r="AC47">
        <f t="shared" si="36"/>
        <v>12.381758764592469</v>
      </c>
      <c r="AD47">
        <f t="shared" si="36"/>
        <v>66.015154431917409</v>
      </c>
      <c r="AF47" t="s">
        <v>112</v>
      </c>
      <c r="AG47" t="s">
        <v>6</v>
      </c>
      <c r="AH47">
        <v>101.92439862542956</v>
      </c>
      <c r="AJ47" t="s">
        <v>6</v>
      </c>
    </row>
    <row r="48" spans="1:36" x14ac:dyDescent="0.25">
      <c r="A48" t="s">
        <v>6</v>
      </c>
      <c r="B48">
        <f t="shared" si="35"/>
        <v>133.38469440164354</v>
      </c>
      <c r="D48">
        <v>133.38469440164354</v>
      </c>
      <c r="E48">
        <v>93.086610129999997</v>
      </c>
      <c r="I48">
        <f t="shared" si="39"/>
        <v>11.27427277</v>
      </c>
      <c r="J48">
        <f t="shared" si="36"/>
        <v>32.783624453750001</v>
      </c>
      <c r="K48">
        <f t="shared" si="36"/>
        <v>43.651916406250038</v>
      </c>
      <c r="L48">
        <f t="shared" si="36"/>
        <v>22.883661337499987</v>
      </c>
      <c r="M48">
        <f t="shared" si="36"/>
        <v>77.346632888278592</v>
      </c>
      <c r="N48">
        <f t="shared" si="36"/>
        <v>33.469901920000012</v>
      </c>
      <c r="O48">
        <f t="shared" si="36"/>
        <v>12.755425726243367</v>
      </c>
      <c r="P48">
        <f t="shared" si="36"/>
        <v>10.11920606250002</v>
      </c>
      <c r="Q48">
        <f t="shared" si="36"/>
        <v>1.6813919274999733</v>
      </c>
      <c r="R48">
        <f t="shared" si="36"/>
        <v>36.097719937499988</v>
      </c>
      <c r="S48">
        <f t="shared" si="37"/>
        <v>50.133618475000006</v>
      </c>
      <c r="T48">
        <f t="shared" si="36"/>
        <v>40.895396862499993</v>
      </c>
      <c r="U48">
        <f t="shared" si="38"/>
        <v>31.151263567131281</v>
      </c>
      <c r="V48">
        <f t="shared" si="36"/>
        <v>29.332000062499972</v>
      </c>
      <c r="W48">
        <f t="shared" si="36"/>
        <v>41.89863035007059</v>
      </c>
      <c r="X48">
        <f t="shared" si="36"/>
        <v>90.517844900000014</v>
      </c>
      <c r="Z48">
        <f t="shared" si="36"/>
        <v>0.62906273480284725</v>
      </c>
      <c r="AA48">
        <f t="shared" si="36"/>
        <v>3.9415180724497922</v>
      </c>
      <c r="AB48">
        <f t="shared" si="36"/>
        <v>5.2060384499062238</v>
      </c>
      <c r="AC48">
        <f t="shared" si="36"/>
        <v>15.123243169848593</v>
      </c>
      <c r="AD48">
        <f t="shared" si="36"/>
        <v>50.246779825578059</v>
      </c>
      <c r="AF48" t="s">
        <v>112</v>
      </c>
      <c r="AG48" t="s">
        <v>6</v>
      </c>
      <c r="AH48">
        <v>133.38469440164354</v>
      </c>
      <c r="AJ48" t="s">
        <v>6</v>
      </c>
    </row>
    <row r="49" spans="1:36" x14ac:dyDescent="0.25">
      <c r="A49" t="s">
        <v>6</v>
      </c>
      <c r="B49">
        <f t="shared" si="35"/>
        <v>124.55836508486318</v>
      </c>
      <c r="D49">
        <v>124.55836508486318</v>
      </c>
      <c r="E49">
        <v>90.188133140000005</v>
      </c>
      <c r="I49">
        <f>I38-I$20</f>
        <v>8.2839991400000024</v>
      </c>
      <c r="J49">
        <f t="shared" ref="J49:AD49" si="40">J38-J$20</f>
        <v>15.290354483750001</v>
      </c>
      <c r="K49">
        <f t="shared" si="40"/>
        <v>44.586286306250031</v>
      </c>
      <c r="L49">
        <f t="shared" si="40"/>
        <v>18.242760437499996</v>
      </c>
      <c r="M49">
        <f t="shared" si="40"/>
        <v>103.11581357256092</v>
      </c>
      <c r="N49">
        <f t="shared" si="40"/>
        <v>37.305112990000012</v>
      </c>
      <c r="O49">
        <f t="shared" si="40"/>
        <v>6.7660276231647316</v>
      </c>
      <c r="P49">
        <f t="shared" si="40"/>
        <v>17.225941612500016</v>
      </c>
      <c r="Q49">
        <f t="shared" si="40"/>
        <v>8.5618793274999803</v>
      </c>
      <c r="R49">
        <f t="shared" si="40"/>
        <v>44.301257837499989</v>
      </c>
      <c r="S49" s="4">
        <f t="shared" si="37"/>
        <v>-9.033156654999992</v>
      </c>
      <c r="T49">
        <f t="shared" si="40"/>
        <v>52.978993062499995</v>
      </c>
      <c r="U49">
        <f t="shared" si="38"/>
        <v>11.230624096858534</v>
      </c>
      <c r="V49">
        <f t="shared" si="40"/>
        <v>35.155272662499968</v>
      </c>
      <c r="W49">
        <f t="shared" si="40"/>
        <v>36.006214638736481</v>
      </c>
      <c r="X49">
        <f t="shared" si="40"/>
        <v>165.10767529999998</v>
      </c>
      <c r="Z49">
        <f t="shared" si="40"/>
        <v>2.1027906875223952</v>
      </c>
      <c r="AA49">
        <f t="shared" si="40"/>
        <v>1.3087192570882848</v>
      </c>
      <c r="AB49">
        <f t="shared" si="40"/>
        <v>2.269912445987444</v>
      </c>
      <c r="AC49">
        <f t="shared" si="40"/>
        <v>11.244333276056174</v>
      </c>
      <c r="AD49">
        <f t="shared" si="40"/>
        <v>55.332043029331103</v>
      </c>
      <c r="AF49" t="s">
        <v>112</v>
      </c>
      <c r="AG49" t="s">
        <v>6</v>
      </c>
      <c r="AH49">
        <v>124.55836508486318</v>
      </c>
      <c r="AJ49" t="s">
        <v>6</v>
      </c>
    </row>
    <row r="50" spans="1:36" x14ac:dyDescent="0.25">
      <c r="A50" t="s">
        <v>6</v>
      </c>
      <c r="B50">
        <f t="shared" si="35"/>
        <v>142.30547550432277</v>
      </c>
      <c r="D50">
        <v>142.30547550432277</v>
      </c>
      <c r="E50">
        <v>100.7367526</v>
      </c>
      <c r="AF50" t="s">
        <v>112</v>
      </c>
      <c r="AG50" t="s">
        <v>6</v>
      </c>
      <c r="AH50">
        <v>142.30547550432277</v>
      </c>
      <c r="AJ50" t="s">
        <v>6</v>
      </c>
    </row>
    <row r="51" spans="1:36" x14ac:dyDescent="0.25">
      <c r="A51" t="s">
        <v>6</v>
      </c>
      <c r="B51">
        <f t="shared" si="35"/>
        <v>168.0746561886051</v>
      </c>
      <c r="D51">
        <v>168.0746561886051</v>
      </c>
      <c r="E51">
        <v>92.083233680000006</v>
      </c>
      <c r="H51" t="s">
        <v>136</v>
      </c>
      <c r="I51">
        <f>I$21-I29</f>
        <v>6.1166523700000042</v>
      </c>
      <c r="J51">
        <f t="shared" ref="J51:AD58" si="41">J$21-J29</f>
        <v>21.562104196249997</v>
      </c>
      <c r="K51">
        <f t="shared" si="41"/>
        <v>34.721117723750027</v>
      </c>
      <c r="L51">
        <f t="shared" si="41"/>
        <v>22.810367762500007</v>
      </c>
      <c r="M51">
        <f t="shared" si="41"/>
        <v>87.682736781180637</v>
      </c>
      <c r="N51">
        <f t="shared" si="41"/>
        <v>33.489246900000012</v>
      </c>
      <c r="O51" s="5">
        <f t="shared" si="41"/>
        <v>-4.3627746796430102</v>
      </c>
      <c r="P51">
        <f t="shared" si="41"/>
        <v>21.969443497500023</v>
      </c>
      <c r="Q51">
        <f t="shared" si="41"/>
        <v>4.0489593725000077</v>
      </c>
      <c r="R51">
        <f t="shared" si="41"/>
        <v>19.10711872249999</v>
      </c>
      <c r="S51">
        <f t="shared" ref="S51:S60" si="42">S$21-S29</f>
        <v>43.422105325000004</v>
      </c>
      <c r="T51">
        <f t="shared" si="41"/>
        <v>31.056882697500001</v>
      </c>
      <c r="U51">
        <f t="shared" ref="U51:U60" si="43">U$21-U29</f>
        <v>27.887916662977176</v>
      </c>
      <c r="V51">
        <f t="shared" si="41"/>
        <v>6.1811480374999803</v>
      </c>
      <c r="W51">
        <f t="shared" si="41"/>
        <v>51.797598927044049</v>
      </c>
      <c r="X51">
        <f t="shared" si="41"/>
        <v>100.74329310000002</v>
      </c>
      <c r="Y51">
        <f t="shared" si="41"/>
        <v>86.517775000000029</v>
      </c>
      <c r="Z51">
        <f t="shared" si="41"/>
        <v>0.93268091485075466</v>
      </c>
      <c r="AA51">
        <f t="shared" si="41"/>
        <v>8.1365779847826687</v>
      </c>
      <c r="AB51">
        <f t="shared" si="41"/>
        <v>7.685479509034586</v>
      </c>
      <c r="AC51">
        <f t="shared" si="41"/>
        <v>25.738962469939636</v>
      </c>
      <c r="AD51">
        <f t="shared" si="41"/>
        <v>61.808030870656154</v>
      </c>
      <c r="AF51" t="s">
        <v>112</v>
      </c>
      <c r="AG51" t="s">
        <v>6</v>
      </c>
      <c r="AH51">
        <v>168.0746561886051</v>
      </c>
      <c r="AJ51" t="s">
        <v>6</v>
      </c>
    </row>
    <row r="52" spans="1:36" x14ac:dyDescent="0.25">
      <c r="A52" t="s">
        <v>7</v>
      </c>
      <c r="B52">
        <f t="shared" si="35"/>
        <v>78.342857140000007</v>
      </c>
      <c r="D52">
        <v>78.342857140000007</v>
      </c>
      <c r="E52">
        <v>70.806451609999996</v>
      </c>
      <c r="I52">
        <f t="shared" ref="I52:X58" si="44">I$21-I30</f>
        <v>9.5259167600000083</v>
      </c>
      <c r="J52" s="5">
        <f t="shared" si="44"/>
        <v>-0.11712962375000302</v>
      </c>
      <c r="K52">
        <f t="shared" si="44"/>
        <v>59.060761963750025</v>
      </c>
      <c r="L52">
        <f t="shared" si="44"/>
        <v>14.70751526250001</v>
      </c>
      <c r="M52">
        <f t="shared" si="44"/>
        <v>33.847737606597462</v>
      </c>
      <c r="N52">
        <f t="shared" si="44"/>
        <v>31.705117510000015</v>
      </c>
      <c r="O52">
        <f t="shared" si="44"/>
        <v>10.781636606271775</v>
      </c>
      <c r="P52" s="5">
        <f t="shared" si="44"/>
        <v>-3.8522038524999829</v>
      </c>
      <c r="Q52">
        <f t="shared" si="44"/>
        <v>11.741921612500008</v>
      </c>
      <c r="R52">
        <f t="shared" si="44"/>
        <v>13.346079762499997</v>
      </c>
      <c r="S52">
        <f t="shared" si="42"/>
        <v>35.454626224999998</v>
      </c>
      <c r="T52">
        <f t="shared" si="44"/>
        <v>49.248622277500004</v>
      </c>
      <c r="U52">
        <f t="shared" si="43"/>
        <v>23.821257685442447</v>
      </c>
      <c r="V52">
        <f t="shared" si="44"/>
        <v>34.996206737499975</v>
      </c>
      <c r="W52">
        <f t="shared" si="44"/>
        <v>53.975459893207926</v>
      </c>
      <c r="X52">
        <f t="shared" si="44"/>
        <v>137.22914390000003</v>
      </c>
      <c r="Y52">
        <f t="shared" si="41"/>
        <v>186.64767500000005</v>
      </c>
      <c r="Z52">
        <f t="shared" si="41"/>
        <v>1.9045133978439512</v>
      </c>
      <c r="AA52">
        <f t="shared" si="41"/>
        <v>5.8522660330020422</v>
      </c>
      <c r="AB52" s="5">
        <f t="shared" si="41"/>
        <v>-0.14305408911172179</v>
      </c>
      <c r="AC52">
        <f t="shared" si="41"/>
        <v>11.901378835558162</v>
      </c>
      <c r="AD52">
        <f t="shared" si="41"/>
        <v>48.279723620082969</v>
      </c>
      <c r="AF52" t="s">
        <v>110</v>
      </c>
      <c r="AG52" t="s">
        <v>15</v>
      </c>
      <c r="AH52">
        <v>31.47926635</v>
      </c>
      <c r="AJ52" t="s">
        <v>15</v>
      </c>
    </row>
    <row r="53" spans="1:36" x14ac:dyDescent="0.25">
      <c r="A53" t="s">
        <v>7</v>
      </c>
      <c r="B53">
        <f t="shared" si="35"/>
        <v>84.1038961</v>
      </c>
      <c r="D53">
        <v>84.1038961</v>
      </c>
      <c r="E53">
        <v>99.349516100000002</v>
      </c>
      <c r="I53">
        <f t="shared" si="44"/>
        <v>5.8785244500000076</v>
      </c>
      <c r="J53">
        <f t="shared" si="41"/>
        <v>21.17868732625</v>
      </c>
      <c r="K53">
        <f t="shared" si="41"/>
        <v>33.472194423750025</v>
      </c>
      <c r="L53">
        <f t="shared" si="41"/>
        <v>10.882028662500005</v>
      </c>
      <c r="M53">
        <f t="shared" si="41"/>
        <v>73.732812232160526</v>
      </c>
      <c r="N53">
        <f t="shared" si="41"/>
        <v>30.864502080000015</v>
      </c>
      <c r="O53">
        <f t="shared" si="41"/>
        <v>0.33707448183714916</v>
      </c>
      <c r="P53">
        <f t="shared" si="41"/>
        <v>9.7438573975000224</v>
      </c>
      <c r="Q53">
        <f t="shared" si="41"/>
        <v>5.2171542225000138</v>
      </c>
      <c r="R53">
        <f t="shared" si="41"/>
        <v>11.626348562499999</v>
      </c>
      <c r="S53">
        <f t="shared" si="42"/>
        <v>20.287130625000003</v>
      </c>
      <c r="T53">
        <f t="shared" si="41"/>
        <v>40.726311887500003</v>
      </c>
      <c r="U53">
        <f t="shared" si="43"/>
        <v>13.086618459088086</v>
      </c>
      <c r="V53">
        <f t="shared" si="41"/>
        <v>38.919395337499978</v>
      </c>
      <c r="W53">
        <f t="shared" si="41"/>
        <v>38.403699639615837</v>
      </c>
      <c r="X53">
        <f t="shared" si="41"/>
        <v>103.54110630000002</v>
      </c>
      <c r="Y53">
        <f t="shared" si="41"/>
        <v>268.62807500000002</v>
      </c>
      <c r="Z53">
        <f t="shared" si="41"/>
        <v>1.5687561064216347</v>
      </c>
      <c r="AA53">
        <f t="shared" si="41"/>
        <v>0.17753430717787921</v>
      </c>
      <c r="AB53">
        <f t="shared" si="41"/>
        <v>3.464831735755233</v>
      </c>
      <c r="AC53">
        <f t="shared" si="41"/>
        <v>18.933652123323228</v>
      </c>
      <c r="AD53">
        <f t="shared" si="41"/>
        <v>59.944892141608186</v>
      </c>
      <c r="AF53" t="s">
        <v>110</v>
      </c>
      <c r="AG53" t="s">
        <v>15</v>
      </c>
      <c r="AH53">
        <v>33.26339574</v>
      </c>
      <c r="AJ53" t="s">
        <v>15</v>
      </c>
    </row>
    <row r="54" spans="1:36" x14ac:dyDescent="0.25">
      <c r="A54" t="s">
        <v>7</v>
      </c>
      <c r="B54">
        <f t="shared" si="35"/>
        <v>85.823627299999998</v>
      </c>
      <c r="D54">
        <v>85.823627299999998</v>
      </c>
      <c r="E54">
        <v>67.982220859999998</v>
      </c>
      <c r="I54">
        <f t="shared" si="44"/>
        <v>6.7693122500000058</v>
      </c>
      <c r="J54">
        <f t="shared" si="41"/>
        <v>31.339952136249998</v>
      </c>
      <c r="K54">
        <f t="shared" si="41"/>
        <v>17.734357223750024</v>
      </c>
      <c r="L54">
        <f t="shared" si="41"/>
        <v>21.47467796250001</v>
      </c>
      <c r="M54">
        <f t="shared" si="41"/>
        <v>71.449747282640899</v>
      </c>
      <c r="N54">
        <f t="shared" si="41"/>
        <v>20.586228870000014</v>
      </c>
      <c r="O54">
        <f t="shared" si="41"/>
        <v>19.12066246149007</v>
      </c>
      <c r="P54">
        <f t="shared" si="41"/>
        <v>16.794680047500023</v>
      </c>
      <c r="Q54">
        <f t="shared" si="41"/>
        <v>10.223863552500006</v>
      </c>
      <c r="R54">
        <f t="shared" si="41"/>
        <v>29.589713852499997</v>
      </c>
      <c r="S54">
        <f t="shared" si="42"/>
        <v>32.884947125000011</v>
      </c>
      <c r="T54">
        <f t="shared" si="41"/>
        <v>30.549989797500004</v>
      </c>
      <c r="U54">
        <f t="shared" si="43"/>
        <v>8.9849509003009587</v>
      </c>
      <c r="V54">
        <f t="shared" si="41"/>
        <v>16.480045637499984</v>
      </c>
      <c r="W54">
        <f t="shared" si="41"/>
        <v>22.148160067557853</v>
      </c>
      <c r="X54">
        <f t="shared" si="41"/>
        <v>95.080766000000011</v>
      </c>
      <c r="Y54">
        <f t="shared" si="41"/>
        <v>486.29017500000003</v>
      </c>
      <c r="Z54">
        <f t="shared" si="41"/>
        <v>1.5001470001220714</v>
      </c>
      <c r="AA54">
        <f t="shared" si="41"/>
        <v>4.7424950345141497</v>
      </c>
      <c r="AB54">
        <f t="shared" si="41"/>
        <v>3.9691935636464706</v>
      </c>
      <c r="AC54">
        <f t="shared" si="41"/>
        <v>17.750626885968629</v>
      </c>
      <c r="AD54">
        <f t="shared" si="41"/>
        <v>62.918488449522556</v>
      </c>
      <c r="AF54" t="s">
        <v>110</v>
      </c>
      <c r="AG54" t="s">
        <v>15</v>
      </c>
      <c r="AH54">
        <v>34.10401117</v>
      </c>
      <c r="AJ54" t="s">
        <v>15</v>
      </c>
    </row>
    <row r="55" spans="1:36" x14ac:dyDescent="0.25">
      <c r="A55" t="s">
        <v>7</v>
      </c>
      <c r="B55">
        <f t="shared" si="35"/>
        <v>67.86026201</v>
      </c>
      <c r="D55">
        <v>67.86026201</v>
      </c>
      <c r="E55">
        <v>84.793990440000002</v>
      </c>
      <c r="I55">
        <f t="shared" si="44"/>
        <v>7.6328471300000018</v>
      </c>
      <c r="J55" s="6">
        <f t="shared" si="41"/>
        <v>22.962624256249995</v>
      </c>
      <c r="K55" s="6">
        <f t="shared" si="41"/>
        <v>6.3228777237500253</v>
      </c>
      <c r="L55" s="6">
        <f t="shared" si="41"/>
        <v>4.2601684625000047</v>
      </c>
      <c r="M55" s="6">
        <f t="shared" si="41"/>
        <v>75.577646072758213</v>
      </c>
      <c r="N55" s="6">
        <f t="shared" si="41"/>
        <v>22.114414660000016</v>
      </c>
      <c r="O55" s="6">
        <f t="shared" si="41"/>
        <v>20.987361269044207</v>
      </c>
      <c r="P55" s="6">
        <f t="shared" si="41"/>
        <v>12.480128647500024</v>
      </c>
      <c r="Q55" s="6">
        <f t="shared" si="41"/>
        <v>11.945337092500012</v>
      </c>
      <c r="R55" s="6">
        <f t="shared" si="41"/>
        <v>29.518941382500003</v>
      </c>
      <c r="S55" s="6">
        <f t="shared" si="42"/>
        <v>37.874569925000003</v>
      </c>
      <c r="T55" s="6">
        <f t="shared" si="41"/>
        <v>38.594724597500004</v>
      </c>
      <c r="U55" s="6">
        <f t="shared" si="43"/>
        <v>16.248700644075214</v>
      </c>
      <c r="V55" s="6">
        <f t="shared" si="41"/>
        <v>27.790700837499983</v>
      </c>
      <c r="W55" s="6">
        <f t="shared" si="41"/>
        <v>40.39871552602952</v>
      </c>
      <c r="X55" s="6">
        <f t="shared" si="41"/>
        <v>178.13093670000001</v>
      </c>
      <c r="Y55" s="6">
        <f t="shared" si="41"/>
        <v>486.29017500000003</v>
      </c>
      <c r="Z55" s="6">
        <f t="shared" si="41"/>
        <v>0.97821950594624418</v>
      </c>
      <c r="AA55" s="6">
        <f t="shared" si="41"/>
        <v>6.419649417854103</v>
      </c>
      <c r="AB55" s="6">
        <f t="shared" si="41"/>
        <v>5.5347100940294993</v>
      </c>
      <c r="AC55" s="6">
        <f t="shared" si="41"/>
        <v>11.844629433521156</v>
      </c>
      <c r="AD55" s="6">
        <f t="shared" si="41"/>
        <v>58.910515341094609</v>
      </c>
      <c r="AF55" t="s">
        <v>110</v>
      </c>
      <c r="AG55" t="s">
        <v>15</v>
      </c>
      <c r="AH55">
        <v>44.382284380000002</v>
      </c>
      <c r="AJ55" t="s">
        <v>15</v>
      </c>
    </row>
    <row r="56" spans="1:36" x14ac:dyDescent="0.25">
      <c r="A56" t="s">
        <v>7</v>
      </c>
      <c r="B56">
        <f t="shared" si="35"/>
        <v>67.931034479999994</v>
      </c>
      <c r="D56">
        <v>67.931034479999994</v>
      </c>
      <c r="E56">
        <v>82.062383150000002</v>
      </c>
      <c r="I56" s="5">
        <f t="shared" si="44"/>
        <v>-1.053000069999996</v>
      </c>
      <c r="J56" s="6">
        <f t="shared" si="41"/>
        <v>20.980340756249994</v>
      </c>
      <c r="K56" s="6">
        <f t="shared" si="41"/>
        <v>48.551854303750019</v>
      </c>
      <c r="L56" s="6">
        <f t="shared" si="41"/>
        <v>27.854044662500002</v>
      </c>
      <c r="M56" s="6">
        <f t="shared" si="41"/>
        <v>83.220744170788677</v>
      </c>
      <c r="N56" s="6">
        <f t="shared" si="41"/>
        <v>17.178578900000012</v>
      </c>
      <c r="O56" s="6">
        <f t="shared" si="41"/>
        <v>21.11108641862829</v>
      </c>
      <c r="P56" s="6">
        <f t="shared" si="41"/>
        <v>11.033261887500018</v>
      </c>
      <c r="Q56" s="6">
        <f t="shared" si="41"/>
        <v>20.415617852500006</v>
      </c>
      <c r="R56" s="6">
        <f t="shared" si="41"/>
        <v>19.825106842499991</v>
      </c>
      <c r="S56" s="6">
        <f t="shared" si="42"/>
        <v>33.045523125000003</v>
      </c>
      <c r="T56" s="6">
        <f t="shared" si="41"/>
        <v>37.776160857500003</v>
      </c>
      <c r="U56" s="5">
        <f t="shared" si="43"/>
        <v>-6.2779525952668678</v>
      </c>
      <c r="V56" s="6">
        <f t="shared" si="41"/>
        <v>54.737165777499982</v>
      </c>
      <c r="W56" s="6">
        <f t="shared" si="41"/>
        <v>31.701506870429654</v>
      </c>
      <c r="X56" s="6">
        <f t="shared" si="41"/>
        <v>200.13166710000002</v>
      </c>
      <c r="Y56" s="6">
        <f t="shared" si="41"/>
        <v>486.29017500000003</v>
      </c>
      <c r="Z56" s="5">
        <f t="shared" si="41"/>
        <v>-0.33227919153222452</v>
      </c>
      <c r="AA56" s="6">
        <f t="shared" si="41"/>
        <v>5.5316817922183148</v>
      </c>
      <c r="AB56" s="6">
        <f t="shared" si="41"/>
        <v>4.7220603227710569</v>
      </c>
      <c r="AC56" s="6">
        <f t="shared" si="41"/>
        <v>14.113927481956203</v>
      </c>
      <c r="AD56" s="6">
        <f t="shared" si="41"/>
        <v>21.527522043351624</v>
      </c>
      <c r="AF56" t="s">
        <v>110</v>
      </c>
      <c r="AG56" t="s">
        <v>15</v>
      </c>
      <c r="AH56">
        <v>42.85409859</v>
      </c>
      <c r="AJ56" t="s">
        <v>15</v>
      </c>
    </row>
    <row r="57" spans="1:36" x14ac:dyDescent="0.25">
      <c r="A57" t="s">
        <v>7</v>
      </c>
      <c r="B57">
        <f t="shared" si="35"/>
        <v>77.624869020000006</v>
      </c>
      <c r="D57">
        <v>77.624869020000006</v>
      </c>
      <c r="E57">
        <v>86.157666050000003</v>
      </c>
      <c r="I57">
        <f t="shared" si="44"/>
        <v>7.9965359400000082</v>
      </c>
      <c r="J57" s="6">
        <f t="shared" si="41"/>
        <v>35.468646576249995</v>
      </c>
      <c r="K57" s="6">
        <f t="shared" si="41"/>
        <v>43.492282243750026</v>
      </c>
      <c r="L57" s="6">
        <f t="shared" si="41"/>
        <v>30.682555852500002</v>
      </c>
      <c r="M57" s="6">
        <f t="shared" si="41"/>
        <v>51.760448394574695</v>
      </c>
      <c r="N57" s="6">
        <f t="shared" si="41"/>
        <v>27.609769710000016</v>
      </c>
      <c r="O57" s="6">
        <f t="shared" si="41"/>
        <v>19.260118829785981</v>
      </c>
      <c r="P57" s="6">
        <f t="shared" si="41"/>
        <v>12.616607097500022</v>
      </c>
      <c r="Q57" s="6">
        <f t="shared" si="41"/>
        <v>9.7810766525000048</v>
      </c>
      <c r="R57" s="6">
        <f t="shared" si="41"/>
        <v>15.315504162499991</v>
      </c>
      <c r="S57" s="6">
        <f t="shared" si="42"/>
        <v>28.585609725000012</v>
      </c>
      <c r="T57" s="6">
        <f t="shared" si="41"/>
        <v>31.7560097275</v>
      </c>
      <c r="U57" s="6">
        <f t="shared" si="43"/>
        <v>16.829028207525468</v>
      </c>
      <c r="V57" s="6">
        <f t="shared" si="41"/>
        <v>46.850197027499974</v>
      </c>
      <c r="W57" s="6">
        <f t="shared" si="41"/>
        <v>40.434463387639539</v>
      </c>
      <c r="X57" s="6">
        <f t="shared" si="41"/>
        <v>95.080766000000011</v>
      </c>
      <c r="Y57" s="6">
        <f t="shared" si="41"/>
        <v>486.29017500000003</v>
      </c>
      <c r="Z57" s="6">
        <f t="shared" si="41"/>
        <v>0.99812475543046375</v>
      </c>
      <c r="AA57" s="6">
        <f t="shared" si="41"/>
        <v>2.8164148146194989</v>
      </c>
      <c r="AB57" s="5">
        <f t="shared" si="41"/>
        <v>-3.3756069420328387</v>
      </c>
      <c r="AC57" s="6">
        <f t="shared" si="41"/>
        <v>12.71819732722328</v>
      </c>
      <c r="AD57" s="6">
        <f t="shared" si="41"/>
        <v>34.360360460838308</v>
      </c>
      <c r="AF57" t="s">
        <v>110</v>
      </c>
      <c r="AG57" t="s">
        <v>15</v>
      </c>
      <c r="AH57">
        <v>47.789934350000003</v>
      </c>
      <c r="AJ57" t="s">
        <v>15</v>
      </c>
    </row>
    <row r="58" spans="1:36" x14ac:dyDescent="0.25">
      <c r="A58" t="s">
        <v>7</v>
      </c>
      <c r="B58">
        <f t="shared" si="35"/>
        <v>82.134471700000006</v>
      </c>
      <c r="D58">
        <v>82.134471700000006</v>
      </c>
      <c r="E58">
        <v>67.063588499999994</v>
      </c>
      <c r="I58">
        <f t="shared" si="44"/>
        <v>11.005437050000005</v>
      </c>
      <c r="J58" s="6">
        <f t="shared" si="41"/>
        <v>15.914992276249997</v>
      </c>
      <c r="K58" s="6">
        <f t="shared" si="41"/>
        <v>44.63949769375003</v>
      </c>
      <c r="L58" s="6">
        <f t="shared" si="41"/>
        <v>17.354787862500004</v>
      </c>
      <c r="M58" s="6">
        <f t="shared" si="41"/>
        <v>60.586777711355055</v>
      </c>
      <c r="N58" s="6">
        <f t="shared" si="41"/>
        <v>24.171832750000014</v>
      </c>
      <c r="O58" s="6">
        <f t="shared" si="41"/>
        <v>28.561026305754268</v>
      </c>
      <c r="P58" s="6">
        <f t="shared" si="41"/>
        <v>19.924019387500024</v>
      </c>
      <c r="Q58" s="6">
        <f t="shared" si="41"/>
        <v>12.496606812500005</v>
      </c>
      <c r="R58" s="6">
        <f t="shared" si="41"/>
        <v>12.270417862499997</v>
      </c>
      <c r="S58" s="5">
        <f t="shared" si="42"/>
        <v>-21.127993774999993</v>
      </c>
      <c r="T58" s="6">
        <f t="shared" si="41"/>
        <v>15.447909897500011</v>
      </c>
      <c r="U58" s="6">
        <f t="shared" si="43"/>
        <v>15.03519240696005</v>
      </c>
      <c r="V58" s="6">
        <f t="shared" si="41"/>
        <v>21.835383737499981</v>
      </c>
      <c r="W58" s="6">
        <f t="shared" si="41"/>
        <v>16.844843455856449</v>
      </c>
      <c r="X58" s="6">
        <f t="shared" si="41"/>
        <v>100.74329310000002</v>
      </c>
      <c r="Y58" s="6">
        <f t="shared" si="41"/>
        <v>486.29017500000003</v>
      </c>
      <c r="Z58" s="6">
        <f t="shared" si="41"/>
        <v>1.575004770358623</v>
      </c>
      <c r="AA58" s="6">
        <f t="shared" si="41"/>
        <v>3.5249783821994569</v>
      </c>
      <c r="AB58" s="6">
        <f t="shared" si="41"/>
        <v>6.1349237302747071</v>
      </c>
      <c r="AC58" s="6">
        <f t="shared" si="41"/>
        <v>22.463920877824876</v>
      </c>
      <c r="AD58" s="6">
        <f t="shared" si="41"/>
        <v>29.48292227445026</v>
      </c>
      <c r="AF58" t="s">
        <v>110</v>
      </c>
      <c r="AG58" t="s">
        <v>15</v>
      </c>
      <c r="AH58">
        <v>37.358743539999999</v>
      </c>
      <c r="AJ58" t="s">
        <v>15</v>
      </c>
    </row>
    <row r="59" spans="1:36" x14ac:dyDescent="0.25">
      <c r="A59" t="s">
        <v>7</v>
      </c>
      <c r="B59">
        <f t="shared" si="35"/>
        <v>85.179558</v>
      </c>
      <c r="D59">
        <v>85.179558</v>
      </c>
      <c r="E59">
        <v>69.581938609999995</v>
      </c>
      <c r="I59">
        <f>I$21-I37</f>
        <v>1.374709210000006</v>
      </c>
      <c r="J59" s="6">
        <f t="shared" ref="J59:AD59" si="45">J$21-J37</f>
        <v>13.033253936249999</v>
      </c>
      <c r="K59" s="6">
        <f t="shared" si="45"/>
        <v>27.31239372375002</v>
      </c>
      <c r="L59" s="6">
        <f t="shared" si="45"/>
        <v>13.078651162500009</v>
      </c>
      <c r="M59" s="6">
        <f t="shared" si="45"/>
        <v>42.839667291895466</v>
      </c>
      <c r="N59" s="6">
        <f t="shared" si="45"/>
        <v>14.611408460000014</v>
      </c>
      <c r="O59" s="6">
        <f t="shared" si="45"/>
        <v>21.554955793960261</v>
      </c>
      <c r="P59" s="6">
        <f t="shared" si="45"/>
        <v>16.724016657500016</v>
      </c>
      <c r="Q59" s="6">
        <f t="shared" si="45"/>
        <v>24.696670412500012</v>
      </c>
      <c r="R59" s="5">
        <f t="shared" si="45"/>
        <v>-4.6647442375000026</v>
      </c>
      <c r="S59" s="6">
        <f t="shared" si="42"/>
        <v>9.4977159250000085</v>
      </c>
      <c r="T59" s="6">
        <f t="shared" si="45"/>
        <v>20.528736997500005</v>
      </c>
      <c r="U59" s="6">
        <f t="shared" si="43"/>
        <v>-4.4569494604706108</v>
      </c>
      <c r="V59" s="6">
        <f t="shared" si="45"/>
        <v>31.36975703749998</v>
      </c>
      <c r="W59" s="6">
        <f t="shared" si="45"/>
        <v>22.782211925508676</v>
      </c>
      <c r="X59" s="6">
        <f t="shared" si="45"/>
        <v>178.13093670000001</v>
      </c>
      <c r="Y59" s="6">
        <f t="shared" si="45"/>
        <v>486.29017500000003</v>
      </c>
      <c r="Z59" s="6">
        <f t="shared" si="45"/>
        <v>1.8884454321961535</v>
      </c>
      <c r="AA59" s="6">
        <f t="shared" si="45"/>
        <v>6.2701020482918786</v>
      </c>
      <c r="AB59" s="6">
        <f t="shared" si="45"/>
        <v>4.3697540640352273</v>
      </c>
      <c r="AC59" s="6">
        <f t="shared" si="45"/>
        <v>19.722436472568752</v>
      </c>
      <c r="AD59" s="6">
        <f t="shared" si="45"/>
        <v>45.25129688078961</v>
      </c>
      <c r="AF59" t="s">
        <v>110</v>
      </c>
      <c r="AG59" t="s">
        <v>15</v>
      </c>
      <c r="AH59">
        <v>40.796680500000001</v>
      </c>
      <c r="AJ59" t="s">
        <v>15</v>
      </c>
    </row>
    <row r="60" spans="1:36" x14ac:dyDescent="0.25">
      <c r="A60" t="s">
        <v>7</v>
      </c>
      <c r="B60">
        <f t="shared" si="35"/>
        <v>102.1147201</v>
      </c>
      <c r="D60">
        <v>102.1147201</v>
      </c>
      <c r="E60">
        <v>69.938700449999999</v>
      </c>
      <c r="I60">
        <f>I$21-I38</f>
        <v>4.3649828400000033</v>
      </c>
      <c r="J60" s="6">
        <f t="shared" ref="J60:AD60" si="46">J$21-J38</f>
        <v>30.526523906249999</v>
      </c>
      <c r="K60" s="6">
        <f t="shared" si="46"/>
        <v>26.378023823750027</v>
      </c>
      <c r="L60" s="6">
        <f t="shared" si="46"/>
        <v>17.7195520625</v>
      </c>
      <c r="M60" s="6">
        <f t="shared" si="46"/>
        <v>17.070486607613134</v>
      </c>
      <c r="N60" s="6">
        <f t="shared" si="46"/>
        <v>10.776197390000014</v>
      </c>
      <c r="O60" s="6">
        <f t="shared" si="46"/>
        <v>27.544353897038896</v>
      </c>
      <c r="P60" s="6">
        <f t="shared" si="46"/>
        <v>9.6172811075000197</v>
      </c>
      <c r="Q60" s="6">
        <f t="shared" si="46"/>
        <v>17.816183012500005</v>
      </c>
      <c r="R60" s="5">
        <f t="shared" si="46"/>
        <v>-12.868282137500003</v>
      </c>
      <c r="S60" s="6">
        <f t="shared" si="42"/>
        <v>68.664491055000013</v>
      </c>
      <c r="T60" s="6">
        <f t="shared" si="46"/>
        <v>8.4451407975000023</v>
      </c>
      <c r="U60" s="6">
        <f t="shared" si="43"/>
        <v>15.463690009802136</v>
      </c>
      <c r="V60" s="6">
        <f t="shared" si="46"/>
        <v>25.546484437499984</v>
      </c>
      <c r="W60" s="6">
        <f t="shared" si="46"/>
        <v>28.674627636842786</v>
      </c>
      <c r="X60" s="6">
        <f t="shared" si="46"/>
        <v>103.54110630000002</v>
      </c>
      <c r="Y60" s="6">
        <f t="shared" si="46"/>
        <v>486.29017500000003</v>
      </c>
      <c r="Z60" s="6">
        <f t="shared" si="46"/>
        <v>0.41471747947660553</v>
      </c>
      <c r="AA60" s="6">
        <f t="shared" si="46"/>
        <v>8.902900863653386</v>
      </c>
      <c r="AB60" s="6">
        <f t="shared" si="46"/>
        <v>7.305880067954007</v>
      </c>
      <c r="AC60" s="6">
        <f t="shared" si="46"/>
        <v>23.60134636636117</v>
      </c>
      <c r="AD60" s="6">
        <f t="shared" si="46"/>
        <v>40.166033677036566</v>
      </c>
      <c r="AF60" t="s">
        <v>110</v>
      </c>
      <c r="AG60" t="s">
        <v>15</v>
      </c>
      <c r="AH60">
        <v>50.357104790000001</v>
      </c>
      <c r="AJ60" t="s">
        <v>15</v>
      </c>
    </row>
    <row r="61" spans="1:36" x14ac:dyDescent="0.25">
      <c r="A61" t="s">
        <v>7</v>
      </c>
      <c r="B61">
        <f t="shared" si="35"/>
        <v>110.318258</v>
      </c>
      <c r="D61">
        <v>110.318258</v>
      </c>
      <c r="E61">
        <v>74.098142129999999</v>
      </c>
      <c r="AF61" t="s">
        <v>110</v>
      </c>
      <c r="AG61" t="s">
        <v>15</v>
      </c>
      <c r="AH61">
        <v>54.192315860000001</v>
      </c>
      <c r="AJ61" t="s">
        <v>15</v>
      </c>
    </row>
    <row r="62" spans="1:36" x14ac:dyDescent="0.25">
      <c r="A62" t="s">
        <v>8</v>
      </c>
      <c r="B62">
        <f t="shared" si="35"/>
        <v>399.7724</v>
      </c>
      <c r="D62">
        <v>399.7724</v>
      </c>
      <c r="E62">
        <v>331.90529880000003</v>
      </c>
      <c r="H62" t="s">
        <v>137</v>
      </c>
      <c r="I62">
        <f>I34</f>
        <v>43.412259710000001</v>
      </c>
      <c r="J62">
        <f>J30</f>
        <v>55.43855224</v>
      </c>
      <c r="O62">
        <f>O29</f>
        <v>88.804168255178539</v>
      </c>
      <c r="P62">
        <f>P30</f>
        <v>91.990018710000001</v>
      </c>
      <c r="R62">
        <f>R37</f>
        <v>102.1147201</v>
      </c>
      <c r="S62">
        <f>S38</f>
        <v>45.972976469999999</v>
      </c>
      <c r="U62">
        <f>U29</f>
        <v>103.60079740842264</v>
      </c>
      <c r="Z62">
        <f>Z34</f>
        <v>11.134751773049645</v>
      </c>
      <c r="AB62">
        <f>AB30</f>
        <v>39.056603773584904</v>
      </c>
      <c r="AF62" t="s">
        <v>110</v>
      </c>
      <c r="AG62" t="s">
        <v>5</v>
      </c>
      <c r="AH62">
        <v>88.804168255178539</v>
      </c>
      <c r="AJ62" t="s">
        <v>5</v>
      </c>
    </row>
    <row r="63" spans="1:36" x14ac:dyDescent="0.25">
      <c r="A63" t="s">
        <v>8</v>
      </c>
      <c r="B63">
        <f t="shared" si="35"/>
        <v>299.64249999999998</v>
      </c>
      <c r="D63">
        <v>299.64249999999998</v>
      </c>
      <c r="E63">
        <v>220.0343446</v>
      </c>
      <c r="R63">
        <f>R38</f>
        <v>110.318258</v>
      </c>
      <c r="S63">
        <f>S36</f>
        <v>135.7654613</v>
      </c>
      <c r="U63">
        <f>U34</f>
        <v>137.76666666666668</v>
      </c>
      <c r="AB63">
        <f>AB35</f>
        <v>42.289156626506021</v>
      </c>
      <c r="AF63" t="s">
        <v>110</v>
      </c>
      <c r="AG63" t="s">
        <v>5</v>
      </c>
      <c r="AH63">
        <v>73.659756969263753</v>
      </c>
      <c r="AJ63" t="s">
        <v>5</v>
      </c>
    </row>
    <row r="64" spans="1:36" x14ac:dyDescent="0.25">
      <c r="A64" t="s">
        <v>8</v>
      </c>
      <c r="B64">
        <f t="shared" si="35"/>
        <v>217.66210000000001</v>
      </c>
      <c r="D64">
        <v>217.66210000000001</v>
      </c>
      <c r="AF64" t="s">
        <v>110</v>
      </c>
      <c r="AG64" t="s">
        <v>5</v>
      </c>
      <c r="AH64">
        <v>84.104319093698379</v>
      </c>
      <c r="AJ64" t="s">
        <v>5</v>
      </c>
    </row>
    <row r="65" spans="1:36" x14ac:dyDescent="0.25">
      <c r="A65" t="s">
        <v>9</v>
      </c>
      <c r="B65" s="4">
        <v>36.242607270000001</v>
      </c>
      <c r="E65">
        <v>36.242607270000001</v>
      </c>
      <c r="AF65" t="s">
        <v>110</v>
      </c>
      <c r="AG65" t="s">
        <v>5</v>
      </c>
      <c r="AH65">
        <v>65.320731114045458</v>
      </c>
      <c r="AJ65" t="s">
        <v>5</v>
      </c>
    </row>
    <row r="66" spans="1:36" x14ac:dyDescent="0.25">
      <c r="A66" t="s">
        <v>9</v>
      </c>
      <c r="B66" s="4">
        <v>32.833342879999996</v>
      </c>
      <c r="E66">
        <v>32.833342879999996</v>
      </c>
      <c r="AF66" t="s">
        <v>110</v>
      </c>
      <c r="AG66" t="s">
        <v>5</v>
      </c>
      <c r="AH66">
        <v>63.454032306491321</v>
      </c>
      <c r="AJ66" t="s">
        <v>5</v>
      </c>
    </row>
    <row r="67" spans="1:36" x14ac:dyDescent="0.25">
      <c r="A67" t="s">
        <v>9</v>
      </c>
      <c r="B67" s="4">
        <v>36.480735189999997</v>
      </c>
      <c r="E67">
        <v>36.480735189999997</v>
      </c>
      <c r="I67" t="s">
        <v>109</v>
      </c>
      <c r="AF67" t="s">
        <v>110</v>
      </c>
      <c r="AG67" t="s">
        <v>5</v>
      </c>
      <c r="AH67">
        <v>63.330307156907239</v>
      </c>
      <c r="AJ67" t="s">
        <v>5</v>
      </c>
    </row>
    <row r="68" spans="1:36" x14ac:dyDescent="0.25">
      <c r="A68" t="s">
        <v>9</v>
      </c>
      <c r="B68" s="4">
        <v>35.589947389999999</v>
      </c>
      <c r="E68">
        <v>35.589947389999999</v>
      </c>
      <c r="I68" t="s">
        <v>93</v>
      </c>
      <c r="J68" t="s">
        <v>88</v>
      </c>
      <c r="K68" t="s">
        <v>95</v>
      </c>
      <c r="L68" t="s">
        <v>96</v>
      </c>
      <c r="M68" t="s">
        <v>90</v>
      </c>
      <c r="N68" t="s">
        <v>99</v>
      </c>
      <c r="O68" t="s">
        <v>89</v>
      </c>
      <c r="P68" t="s">
        <v>100</v>
      </c>
      <c r="Q68" t="s">
        <v>86</v>
      </c>
      <c r="R68" t="s">
        <v>91</v>
      </c>
      <c r="S68" t="s">
        <v>97</v>
      </c>
      <c r="T68" t="s">
        <v>94</v>
      </c>
      <c r="U68" t="s">
        <v>87</v>
      </c>
      <c r="V68" t="s">
        <v>102</v>
      </c>
      <c r="W68" t="s">
        <v>101</v>
      </c>
      <c r="X68" t="s">
        <v>98</v>
      </c>
      <c r="Y68" t="s">
        <v>92</v>
      </c>
      <c r="Z68" s="5" t="s">
        <v>107</v>
      </c>
      <c r="AA68" s="5" t="s">
        <v>106</v>
      </c>
      <c r="AB68" s="5" t="s">
        <v>105</v>
      </c>
      <c r="AC68" s="5" t="s">
        <v>104</v>
      </c>
      <c r="AD68" s="5" t="s">
        <v>103</v>
      </c>
      <c r="AF68" t="s">
        <v>110</v>
      </c>
      <c r="AG68" t="s">
        <v>5</v>
      </c>
      <c r="AH68">
        <v>65.181274745749548</v>
      </c>
      <c r="AJ68" t="s">
        <v>5</v>
      </c>
    </row>
    <row r="69" spans="1:36" x14ac:dyDescent="0.25">
      <c r="A69" t="s">
        <v>9</v>
      </c>
      <c r="B69" s="4">
        <v>34.726412510000003</v>
      </c>
      <c r="E69">
        <v>34.726412510000003</v>
      </c>
      <c r="I69">
        <f>AVERAGE(B65:B74)</f>
        <v>36.398067847000007</v>
      </c>
      <c r="J69">
        <f>AVERAGE(B22:B31)</f>
        <v>34.036423042000003</v>
      </c>
      <c r="K69">
        <f>AVERAGE(B85:B94)</f>
        <v>102.404433539</v>
      </c>
      <c r="L69">
        <f>AVERAGE(B95:B104)</f>
        <v>96.792945990999996</v>
      </c>
      <c r="M69">
        <f>AVERAGE(B42:B51)</f>
        <v>125.36826238106175</v>
      </c>
      <c r="N69">
        <f>AVERAGE(B125:B134)</f>
        <v>41.657783526999999</v>
      </c>
      <c r="O69">
        <f>AVERAGE(B32:B41)</f>
        <v>67.951843437118754</v>
      </c>
      <c r="P69">
        <f>AVERAGE(B135:B144)</f>
        <v>75.432705670000004</v>
      </c>
      <c r="Q69">
        <f>AVERAGE(B2:B11)</f>
        <v>78.797650352999995</v>
      </c>
      <c r="R69">
        <f>AVERAGE(B52:B61)</f>
        <v>84.143355385000007</v>
      </c>
      <c r="S69">
        <f>AVERAGE(B105:B114)</f>
        <v>85.778594996999999</v>
      </c>
      <c r="T69">
        <f>AVERAGE(B75:B84)</f>
        <v>98.615688043999995</v>
      </c>
      <c r="U69">
        <f>AVERAGE(B12:B21)</f>
        <v>118.8264687793564</v>
      </c>
      <c r="V69">
        <f>AVERAGE(B155:B164)</f>
        <v>115.99344817699998</v>
      </c>
      <c r="W69">
        <f>AVERAGE(B145:B154)</f>
        <v>177.67593377360899</v>
      </c>
      <c r="X69">
        <f>AVERAGE(B115:B124)</f>
        <v>189.66688187999998</v>
      </c>
      <c r="Y69">
        <f>AVERAGE(B62:B64)</f>
        <v>305.69233333333335</v>
      </c>
      <c r="Z69" s="5">
        <f>AVERAGE(B205:B214)</f>
        <v>9.6596395644059942</v>
      </c>
      <c r="AA69" s="5">
        <f>AVERAGE(B195:B204)</f>
        <v>22.40063306846648</v>
      </c>
      <c r="AB69" s="5">
        <f>AVERAGE(B185:B194)</f>
        <v>34.946732478837554</v>
      </c>
      <c r="AC69" s="5">
        <f>AVERAGE(B175:B184)</f>
        <v>49.243329903839175</v>
      </c>
      <c r="AD69" s="5">
        <f>AVERAGE(B165:B174)</f>
        <v>48.594441874640566</v>
      </c>
      <c r="AF69" t="s">
        <v>110</v>
      </c>
      <c r="AG69" t="s">
        <v>5</v>
      </c>
      <c r="AH69">
        <v>55.88036726978126</v>
      </c>
      <c r="AJ69" t="s">
        <v>5</v>
      </c>
    </row>
    <row r="70" spans="1:36" x14ac:dyDescent="0.25">
      <c r="A70" t="s">
        <v>9</v>
      </c>
      <c r="B70" s="4">
        <v>43.412259710000001</v>
      </c>
      <c r="E70">
        <v>43.412259710000001</v>
      </c>
      <c r="I70" t="s">
        <v>108</v>
      </c>
      <c r="L70" t="s">
        <v>108</v>
      </c>
      <c r="N70" t="s">
        <v>108</v>
      </c>
      <c r="V70" t="s">
        <v>108</v>
      </c>
      <c r="Z70" t="s">
        <v>108</v>
      </c>
      <c r="AF70" t="s">
        <v>110</v>
      </c>
      <c r="AG70" t="s">
        <v>5</v>
      </c>
      <c r="AH70">
        <v>62.886437781575268</v>
      </c>
      <c r="AJ70" t="s">
        <v>5</v>
      </c>
    </row>
    <row r="71" spans="1:36" x14ac:dyDescent="0.25">
      <c r="A71" t="s">
        <v>9</v>
      </c>
      <c r="B71" s="4">
        <v>34.362723699999997</v>
      </c>
      <c r="E71">
        <v>34.362723699999997</v>
      </c>
      <c r="I71">
        <f>MAX(I69:K69)</f>
        <v>102.404433539</v>
      </c>
      <c r="L71">
        <f>MAX(L69:M69)</f>
        <v>125.36826238106175</v>
      </c>
      <c r="N71">
        <f>MAX(N69:U69)</f>
        <v>118.8264687793564</v>
      </c>
      <c r="V71">
        <f>MAX(V69:Y69)</f>
        <v>305.69233333333335</v>
      </c>
      <c r="Z71">
        <f>MAX(Z69:AD69)</f>
        <v>49.243329903839175</v>
      </c>
      <c r="AF71" t="s">
        <v>110</v>
      </c>
      <c r="AG71" t="s">
        <v>5</v>
      </c>
      <c r="AH71">
        <v>56.897039678496633</v>
      </c>
      <c r="AJ71" t="s">
        <v>5</v>
      </c>
    </row>
    <row r="72" spans="1:36" x14ac:dyDescent="0.25">
      <c r="A72" t="s">
        <v>9</v>
      </c>
      <c r="B72" s="4">
        <v>31.35382259</v>
      </c>
      <c r="E72">
        <v>31.35382259</v>
      </c>
      <c r="I72" t="s">
        <v>74</v>
      </c>
      <c r="L72" t="s">
        <v>74</v>
      </c>
      <c r="N72" t="s">
        <v>74</v>
      </c>
      <c r="V72" t="s">
        <v>74</v>
      </c>
      <c r="Z72" t="s">
        <v>74</v>
      </c>
      <c r="AF72" t="s">
        <v>110</v>
      </c>
      <c r="AG72" t="s">
        <v>16</v>
      </c>
      <c r="AH72">
        <v>66.168371359999995</v>
      </c>
      <c r="AJ72" t="s">
        <v>16</v>
      </c>
    </row>
    <row r="73" spans="1:36" x14ac:dyDescent="0.25">
      <c r="A73" t="s">
        <v>9</v>
      </c>
      <c r="B73" s="4">
        <v>40.984550429999999</v>
      </c>
      <c r="E73">
        <v>40.984550429999999</v>
      </c>
      <c r="I73">
        <f>MIN(I69:K69)</f>
        <v>34.036423042000003</v>
      </c>
      <c r="L73">
        <f>MIN(L69:M69)</f>
        <v>96.792945990999996</v>
      </c>
      <c r="N73">
        <f>MIN(N69:U69)</f>
        <v>41.657783526999999</v>
      </c>
      <c r="V73">
        <f>MIN(V69:Y69)</f>
        <v>115.99344817699998</v>
      </c>
      <c r="Z73">
        <f>MIN(Z69:AD69)</f>
        <v>9.6596395644059942</v>
      </c>
      <c r="AF73" t="s">
        <v>110</v>
      </c>
      <c r="AG73" t="s">
        <v>16</v>
      </c>
      <c r="AH73">
        <v>91.990018710000001</v>
      </c>
      <c r="AJ73" t="s">
        <v>16</v>
      </c>
    </row>
    <row r="74" spans="1:36" x14ac:dyDescent="0.25">
      <c r="A74" t="s">
        <v>9</v>
      </c>
      <c r="B74" s="4">
        <v>37.994276800000002</v>
      </c>
      <c r="E74">
        <v>37.994276800000002</v>
      </c>
      <c r="AF74" t="s">
        <v>110</v>
      </c>
      <c r="AG74" t="s">
        <v>16</v>
      </c>
      <c r="AH74">
        <v>78.393957459999996</v>
      </c>
      <c r="AJ74" t="s">
        <v>16</v>
      </c>
    </row>
    <row r="75" spans="1:36" x14ac:dyDescent="0.25">
      <c r="A75" t="s">
        <v>10</v>
      </c>
      <c r="B75">
        <f t="shared" ref="B75:B84" si="47">D75</f>
        <v>97.971854300000004</v>
      </c>
      <c r="D75">
        <v>97.971854300000004</v>
      </c>
      <c r="E75">
        <v>95.218110139999993</v>
      </c>
      <c r="AF75" t="s">
        <v>110</v>
      </c>
      <c r="AG75" t="s">
        <v>16</v>
      </c>
      <c r="AH75">
        <v>71.343134809999995</v>
      </c>
      <c r="AJ75" t="s">
        <v>16</v>
      </c>
    </row>
    <row r="76" spans="1:36" x14ac:dyDescent="0.25">
      <c r="A76" t="s">
        <v>10</v>
      </c>
      <c r="B76">
        <f t="shared" si="47"/>
        <v>79.78011472</v>
      </c>
      <c r="D76">
        <v>79.78011472</v>
      </c>
      <c r="E76">
        <v>92.757927839999994</v>
      </c>
      <c r="AF76" t="s">
        <v>110</v>
      </c>
      <c r="AG76" t="s">
        <v>16</v>
      </c>
      <c r="AH76">
        <v>75.657686209999994</v>
      </c>
      <c r="AJ76" t="s">
        <v>16</v>
      </c>
    </row>
    <row r="77" spans="1:36" x14ac:dyDescent="0.25">
      <c r="A77" t="s">
        <v>10</v>
      </c>
      <c r="B77">
        <f t="shared" si="47"/>
        <v>88.302425110000001</v>
      </c>
      <c r="D77">
        <v>88.302425110000001</v>
      </c>
      <c r="E77">
        <v>96.980996770000004</v>
      </c>
      <c r="AF77" t="s">
        <v>110</v>
      </c>
      <c r="AG77" t="s">
        <v>16</v>
      </c>
      <c r="AH77">
        <v>77.10455297</v>
      </c>
      <c r="AJ77" t="s">
        <v>16</v>
      </c>
    </row>
    <row r="78" spans="1:36" x14ac:dyDescent="0.25">
      <c r="A78" t="s">
        <v>10</v>
      </c>
      <c r="B78">
        <f t="shared" si="47"/>
        <v>98.478747200000001</v>
      </c>
      <c r="D78">
        <v>98.478747200000001</v>
      </c>
      <c r="E78">
        <v>77.848720159999999</v>
      </c>
      <c r="AF78" t="s">
        <v>110</v>
      </c>
      <c r="AG78" t="s">
        <v>16</v>
      </c>
      <c r="AH78">
        <v>75.521207759999996</v>
      </c>
      <c r="AJ78" t="s">
        <v>16</v>
      </c>
    </row>
    <row r="79" spans="1:36" x14ac:dyDescent="0.25">
      <c r="A79" t="s">
        <v>10</v>
      </c>
      <c r="B79">
        <f t="shared" si="47"/>
        <v>90.4340124</v>
      </c>
      <c r="D79">
        <v>90.4340124</v>
      </c>
      <c r="E79">
        <v>90.842621489999999</v>
      </c>
      <c r="AF79" t="s">
        <v>110</v>
      </c>
      <c r="AG79" t="s">
        <v>16</v>
      </c>
      <c r="AH79">
        <v>68.213795469999994</v>
      </c>
      <c r="AJ79" t="s">
        <v>16</v>
      </c>
    </row>
    <row r="80" spans="1:36" x14ac:dyDescent="0.25">
      <c r="A80" t="s">
        <v>10</v>
      </c>
      <c r="B80">
        <f t="shared" si="47"/>
        <v>91.252576140000002</v>
      </c>
      <c r="D80">
        <v>91.252576140000002</v>
      </c>
      <c r="E80">
        <v>96.984354920000001</v>
      </c>
      <c r="AF80" t="s">
        <v>110</v>
      </c>
      <c r="AG80" t="s">
        <v>16</v>
      </c>
      <c r="AH80">
        <v>71.413798200000002</v>
      </c>
      <c r="AJ80" t="s">
        <v>16</v>
      </c>
    </row>
    <row r="81" spans="1:36" x14ac:dyDescent="0.25">
      <c r="A81" t="s">
        <v>10</v>
      </c>
      <c r="B81">
        <f t="shared" si="47"/>
        <v>97.272727270000004</v>
      </c>
      <c r="D81">
        <v>97.272727270000004</v>
      </c>
      <c r="E81">
        <v>89.883874059999997</v>
      </c>
      <c r="AF81" t="s">
        <v>110</v>
      </c>
      <c r="AG81" t="s">
        <v>16</v>
      </c>
      <c r="AH81">
        <v>78.520533749999998</v>
      </c>
      <c r="AJ81" t="s">
        <v>16</v>
      </c>
    </row>
    <row r="82" spans="1:36" x14ac:dyDescent="0.25">
      <c r="A82" t="s">
        <v>10</v>
      </c>
      <c r="B82">
        <f t="shared" si="47"/>
        <v>113.58082709999999</v>
      </c>
      <c r="D82">
        <v>113.58082709999999</v>
      </c>
      <c r="E82">
        <v>109.07720140000001</v>
      </c>
      <c r="AF82" t="s">
        <v>110</v>
      </c>
      <c r="AG82" t="s">
        <v>1</v>
      </c>
      <c r="AH82">
        <v>87.587030040000002</v>
      </c>
      <c r="AJ82" t="s">
        <v>1</v>
      </c>
    </row>
    <row r="83" spans="1:36" x14ac:dyDescent="0.25">
      <c r="A83" t="s">
        <v>10</v>
      </c>
      <c r="B83">
        <f t="shared" si="47"/>
        <v>108.5</v>
      </c>
      <c r="D83">
        <v>108.5</v>
      </c>
      <c r="E83">
        <v>118.7303886</v>
      </c>
      <c r="AF83" t="s">
        <v>110</v>
      </c>
      <c r="AG83" t="s">
        <v>1</v>
      </c>
      <c r="AH83">
        <v>79.894067800000002</v>
      </c>
      <c r="AJ83" t="s">
        <v>1</v>
      </c>
    </row>
    <row r="84" spans="1:36" x14ac:dyDescent="0.25">
      <c r="A84" t="s">
        <v>10</v>
      </c>
      <c r="B84">
        <f t="shared" si="47"/>
        <v>120.5835962</v>
      </c>
      <c r="D84">
        <v>120.5835962</v>
      </c>
      <c r="E84">
        <v>100.5871076</v>
      </c>
      <c r="AF84" t="s">
        <v>110</v>
      </c>
      <c r="AG84" t="s">
        <v>1</v>
      </c>
      <c r="AH84">
        <v>86.418835189999996</v>
      </c>
      <c r="AJ84" t="s">
        <v>1</v>
      </c>
    </row>
    <row r="85" spans="1:36" x14ac:dyDescent="0.25">
      <c r="A85" t="s">
        <v>11</v>
      </c>
      <c r="B85" s="4">
        <v>101.8518519</v>
      </c>
      <c r="E85">
        <v>101.8518519</v>
      </c>
      <c r="AF85" t="s">
        <v>110</v>
      </c>
      <c r="AG85" t="s">
        <v>1</v>
      </c>
      <c r="AH85">
        <v>81.412125860000003</v>
      </c>
      <c r="AJ85" t="s">
        <v>1</v>
      </c>
    </row>
    <row r="86" spans="1:36" x14ac:dyDescent="0.25">
      <c r="A86" t="s">
        <v>11</v>
      </c>
      <c r="B86" s="4">
        <v>77.512207660000001</v>
      </c>
      <c r="E86">
        <v>77.512207660000001</v>
      </c>
      <c r="AF86" t="s">
        <v>110</v>
      </c>
      <c r="AG86" t="s">
        <v>1</v>
      </c>
      <c r="AH86">
        <v>79.690652319999998</v>
      </c>
      <c r="AJ86" t="s">
        <v>1</v>
      </c>
    </row>
    <row r="87" spans="1:36" x14ac:dyDescent="0.25">
      <c r="A87" t="s">
        <v>11</v>
      </c>
      <c r="B87" s="4">
        <v>103.1007752</v>
      </c>
      <c r="E87">
        <v>103.1007752</v>
      </c>
      <c r="AF87" t="s">
        <v>110</v>
      </c>
      <c r="AG87" t="s">
        <v>1</v>
      </c>
      <c r="AH87">
        <v>71.220371560000004</v>
      </c>
      <c r="AJ87" t="s">
        <v>1</v>
      </c>
    </row>
    <row r="88" spans="1:36" x14ac:dyDescent="0.25">
      <c r="A88" t="s">
        <v>11</v>
      </c>
      <c r="B88" s="4">
        <v>118.8386124</v>
      </c>
      <c r="E88">
        <v>118.8386124</v>
      </c>
      <c r="AF88" t="s">
        <v>110</v>
      </c>
      <c r="AG88" t="s">
        <v>1</v>
      </c>
      <c r="AH88">
        <v>81.854912760000005</v>
      </c>
      <c r="AJ88" t="s">
        <v>1</v>
      </c>
    </row>
    <row r="89" spans="1:36" x14ac:dyDescent="0.25">
      <c r="A89" t="s">
        <v>11</v>
      </c>
      <c r="B89" s="4">
        <v>130.2500919</v>
      </c>
      <c r="E89">
        <v>130.2500919</v>
      </c>
      <c r="AF89" t="s">
        <v>110</v>
      </c>
      <c r="AG89" t="s">
        <v>1</v>
      </c>
      <c r="AH89">
        <v>79.139382600000005</v>
      </c>
      <c r="AJ89" t="s">
        <v>1</v>
      </c>
    </row>
    <row r="90" spans="1:36" x14ac:dyDescent="0.25">
      <c r="A90" t="s">
        <v>11</v>
      </c>
      <c r="B90" s="4">
        <v>88.021115320000007</v>
      </c>
      <c r="E90">
        <v>88.021115320000007</v>
      </c>
      <c r="AF90" t="s">
        <v>110</v>
      </c>
      <c r="AG90" t="s">
        <v>1</v>
      </c>
      <c r="AH90">
        <v>66.939318999999998</v>
      </c>
      <c r="AJ90" t="s">
        <v>1</v>
      </c>
    </row>
    <row r="91" spans="1:36" x14ac:dyDescent="0.25">
      <c r="A91" t="s">
        <v>11</v>
      </c>
      <c r="B91" s="4">
        <v>93.080687380000001</v>
      </c>
      <c r="E91">
        <v>93.080687380000001</v>
      </c>
      <c r="AF91" t="s">
        <v>110</v>
      </c>
      <c r="AG91" t="s">
        <v>1</v>
      </c>
      <c r="AH91">
        <v>73.819806400000004</v>
      </c>
      <c r="AJ91" t="s">
        <v>1</v>
      </c>
    </row>
    <row r="92" spans="1:36" x14ac:dyDescent="0.25">
      <c r="A92" t="s">
        <v>11</v>
      </c>
      <c r="B92" s="4">
        <v>91.933471929999996</v>
      </c>
      <c r="E92">
        <v>91.933471929999996</v>
      </c>
      <c r="AF92" t="s">
        <v>110</v>
      </c>
      <c r="AG92" t="s">
        <v>7</v>
      </c>
      <c r="AH92">
        <v>78.342857140000007</v>
      </c>
      <c r="AJ92" t="s">
        <v>7</v>
      </c>
    </row>
    <row r="93" spans="1:36" x14ac:dyDescent="0.25">
      <c r="A93" t="s">
        <v>11</v>
      </c>
      <c r="B93" s="4">
        <v>109.26057590000001</v>
      </c>
      <c r="E93">
        <v>109.26057590000001</v>
      </c>
      <c r="AF93" t="s">
        <v>110</v>
      </c>
      <c r="AG93" t="s">
        <v>7</v>
      </c>
      <c r="AH93">
        <v>84.1038961</v>
      </c>
      <c r="AJ93" t="s">
        <v>7</v>
      </c>
    </row>
    <row r="94" spans="1:36" x14ac:dyDescent="0.25">
      <c r="A94" t="s">
        <v>11</v>
      </c>
      <c r="B94" s="4">
        <v>110.1949458</v>
      </c>
      <c r="E94">
        <v>110.1949458</v>
      </c>
      <c r="AF94" t="s">
        <v>110</v>
      </c>
      <c r="AG94" t="s">
        <v>7</v>
      </c>
      <c r="AH94">
        <v>85.823627299999998</v>
      </c>
      <c r="AJ94" t="s">
        <v>7</v>
      </c>
    </row>
    <row r="95" spans="1:36" x14ac:dyDescent="0.25">
      <c r="A95" t="s">
        <v>12</v>
      </c>
      <c r="B95">
        <f t="shared" ref="B95:B126" si="48">D95</f>
        <v>92.065013199999996</v>
      </c>
      <c r="D95">
        <v>92.065013199999996</v>
      </c>
      <c r="E95">
        <v>100.6015038</v>
      </c>
      <c r="AF95" t="s">
        <v>110</v>
      </c>
      <c r="AG95" t="s">
        <v>7</v>
      </c>
      <c r="AH95">
        <v>67.86026201</v>
      </c>
      <c r="AJ95" t="s">
        <v>7</v>
      </c>
    </row>
    <row r="96" spans="1:36" x14ac:dyDescent="0.25">
      <c r="A96" t="s">
        <v>12</v>
      </c>
      <c r="B96">
        <f t="shared" si="48"/>
        <v>100.16786569999999</v>
      </c>
      <c r="D96">
        <v>100.16786569999999</v>
      </c>
      <c r="E96">
        <v>90.618661259999996</v>
      </c>
      <c r="AF96" t="s">
        <v>110</v>
      </c>
      <c r="AG96" t="s">
        <v>7</v>
      </c>
      <c r="AH96">
        <v>67.931034479999994</v>
      </c>
      <c r="AJ96" t="s">
        <v>7</v>
      </c>
    </row>
    <row r="97" spans="1:36" x14ac:dyDescent="0.25">
      <c r="A97" t="s">
        <v>12</v>
      </c>
      <c r="B97">
        <f t="shared" si="48"/>
        <v>103.9933523</v>
      </c>
      <c r="D97">
        <v>103.9933523</v>
      </c>
      <c r="E97">
        <v>91.057884229999999</v>
      </c>
      <c r="AF97" t="s">
        <v>110</v>
      </c>
      <c r="AG97" t="s">
        <v>7</v>
      </c>
      <c r="AH97">
        <v>77.624869020000006</v>
      </c>
      <c r="AJ97" t="s">
        <v>7</v>
      </c>
    </row>
    <row r="98" spans="1:36" x14ac:dyDescent="0.25">
      <c r="A98" t="s">
        <v>12</v>
      </c>
      <c r="B98">
        <f t="shared" si="48"/>
        <v>93.400702999999993</v>
      </c>
      <c r="D98">
        <v>93.400702999999993</v>
      </c>
      <c r="E98">
        <v>88.010471199999998</v>
      </c>
      <c r="AF98" t="s">
        <v>110</v>
      </c>
      <c r="AG98" t="s">
        <v>7</v>
      </c>
      <c r="AH98">
        <v>82.134471700000006</v>
      </c>
      <c r="AJ98" t="s">
        <v>7</v>
      </c>
    </row>
    <row r="99" spans="1:36" x14ac:dyDescent="0.25">
      <c r="A99" t="s">
        <v>12</v>
      </c>
      <c r="B99">
        <f t="shared" si="48"/>
        <v>110.6152125</v>
      </c>
      <c r="D99">
        <v>110.6152125</v>
      </c>
      <c r="E99">
        <v>96.335245380000003</v>
      </c>
      <c r="AF99" t="s">
        <v>110</v>
      </c>
      <c r="AG99" t="s">
        <v>7</v>
      </c>
      <c r="AH99">
        <v>85.179558</v>
      </c>
      <c r="AJ99" t="s">
        <v>7</v>
      </c>
    </row>
    <row r="100" spans="1:36" x14ac:dyDescent="0.25">
      <c r="A100" t="s">
        <v>12</v>
      </c>
      <c r="B100">
        <f t="shared" si="48"/>
        <v>87.021336300000002</v>
      </c>
      <c r="D100">
        <v>87.021336300000002</v>
      </c>
      <c r="E100">
        <v>94.168894170000002</v>
      </c>
      <c r="AF100" t="s">
        <v>110</v>
      </c>
      <c r="AG100" t="s">
        <v>7</v>
      </c>
      <c r="AH100">
        <v>102.1147201</v>
      </c>
      <c r="AJ100" t="s">
        <v>7</v>
      </c>
    </row>
    <row r="101" spans="1:36" x14ac:dyDescent="0.25">
      <c r="A101" t="s">
        <v>12</v>
      </c>
      <c r="B101">
        <f t="shared" si="48"/>
        <v>84.192825110000001</v>
      </c>
      <c r="D101">
        <v>84.192825110000001</v>
      </c>
      <c r="E101">
        <v>108.34358570000001</v>
      </c>
      <c r="AF101" t="s">
        <v>110</v>
      </c>
      <c r="AG101" t="s">
        <v>7</v>
      </c>
      <c r="AH101">
        <v>110.318258</v>
      </c>
      <c r="AJ101" t="s">
        <v>7</v>
      </c>
    </row>
    <row r="102" spans="1:36" x14ac:dyDescent="0.25">
      <c r="A102" t="s">
        <v>12</v>
      </c>
      <c r="B102">
        <f t="shared" si="48"/>
        <v>97.520593099999999</v>
      </c>
      <c r="D102">
        <v>97.520593099999999</v>
      </c>
      <c r="E102">
        <v>101.03964360000001</v>
      </c>
      <c r="AF102" t="s">
        <v>110</v>
      </c>
      <c r="AG102" t="s">
        <v>10</v>
      </c>
      <c r="AH102">
        <v>97.971854300000004</v>
      </c>
      <c r="AJ102" t="s">
        <v>10</v>
      </c>
    </row>
    <row r="103" spans="1:36" x14ac:dyDescent="0.25">
      <c r="A103" t="s">
        <v>12</v>
      </c>
      <c r="B103">
        <f t="shared" si="48"/>
        <v>101.79672979999999</v>
      </c>
      <c r="D103">
        <v>101.79672979999999</v>
      </c>
      <c r="E103">
        <v>86.050978939999993</v>
      </c>
      <c r="AF103" t="s">
        <v>110</v>
      </c>
      <c r="AG103" t="s">
        <v>10</v>
      </c>
      <c r="AH103">
        <v>79.78011472</v>
      </c>
      <c r="AJ103" t="s">
        <v>10</v>
      </c>
    </row>
    <row r="104" spans="1:36" x14ac:dyDescent="0.25">
      <c r="A104" t="s">
        <v>12</v>
      </c>
      <c r="B104">
        <f t="shared" si="48"/>
        <v>97.155828900000003</v>
      </c>
      <c r="D104">
        <v>97.155828900000003</v>
      </c>
      <c r="E104">
        <v>107.1944069</v>
      </c>
      <c r="AF104" t="s">
        <v>110</v>
      </c>
      <c r="AG104" t="s">
        <v>10</v>
      </c>
      <c r="AH104">
        <v>88.302425110000001</v>
      </c>
      <c r="AJ104" t="s">
        <v>10</v>
      </c>
    </row>
    <row r="105" spans="1:36" x14ac:dyDescent="0.25">
      <c r="A105" t="s">
        <v>13</v>
      </c>
      <c r="B105">
        <f t="shared" si="48"/>
        <v>71.215362200000001</v>
      </c>
      <c r="D105">
        <v>71.215362200000001</v>
      </c>
      <c r="E105">
        <v>83.670250899999999</v>
      </c>
      <c r="AF105" t="s">
        <v>110</v>
      </c>
      <c r="AG105" t="s">
        <v>10</v>
      </c>
      <c r="AH105">
        <v>98.478747200000001</v>
      </c>
      <c r="AJ105" t="s">
        <v>10</v>
      </c>
    </row>
    <row r="106" spans="1:36" x14ac:dyDescent="0.25">
      <c r="A106" t="s">
        <v>13</v>
      </c>
      <c r="B106">
        <f t="shared" si="48"/>
        <v>79.182841300000007</v>
      </c>
      <c r="D106">
        <v>79.182841300000007</v>
      </c>
      <c r="E106">
        <v>79.097154070000002</v>
      </c>
      <c r="AF106" t="s">
        <v>110</v>
      </c>
      <c r="AG106" t="s">
        <v>10</v>
      </c>
      <c r="AH106">
        <v>90.4340124</v>
      </c>
      <c r="AJ106" t="s">
        <v>10</v>
      </c>
    </row>
    <row r="107" spans="1:36" x14ac:dyDescent="0.25">
      <c r="A107" t="s">
        <v>13</v>
      </c>
      <c r="B107">
        <f t="shared" si="48"/>
        <v>94.350336900000002</v>
      </c>
      <c r="D107">
        <v>94.350336900000002</v>
      </c>
      <c r="E107">
        <v>83.048211510000002</v>
      </c>
      <c r="AF107" t="s">
        <v>110</v>
      </c>
      <c r="AG107" t="s">
        <v>10</v>
      </c>
      <c r="AH107">
        <v>91.252576140000002</v>
      </c>
      <c r="AJ107" t="s">
        <v>10</v>
      </c>
    </row>
    <row r="108" spans="1:36" x14ac:dyDescent="0.25">
      <c r="A108" t="s">
        <v>13</v>
      </c>
      <c r="B108">
        <f t="shared" si="48"/>
        <v>81.752520399999995</v>
      </c>
      <c r="D108">
        <v>81.752520399999995</v>
      </c>
      <c r="E108">
        <v>76.367971890000007</v>
      </c>
      <c r="AF108" t="s">
        <v>110</v>
      </c>
      <c r="AG108" t="s">
        <v>10</v>
      </c>
      <c r="AH108">
        <v>97.272727270000004</v>
      </c>
      <c r="AJ108" t="s">
        <v>10</v>
      </c>
    </row>
    <row r="109" spans="1:36" x14ac:dyDescent="0.25">
      <c r="A109" t="s">
        <v>13</v>
      </c>
      <c r="B109">
        <f t="shared" si="48"/>
        <v>76.762897600000002</v>
      </c>
      <c r="D109">
        <v>76.762897600000002</v>
      </c>
      <c r="E109">
        <v>101.5811801</v>
      </c>
      <c r="AF109" t="s">
        <v>110</v>
      </c>
      <c r="AG109" t="s">
        <v>10</v>
      </c>
      <c r="AH109">
        <v>113.58082709999999</v>
      </c>
      <c r="AJ109" t="s">
        <v>10</v>
      </c>
    </row>
    <row r="110" spans="1:36" x14ac:dyDescent="0.25">
      <c r="A110" t="s">
        <v>13</v>
      </c>
      <c r="B110">
        <f t="shared" si="48"/>
        <v>81.591944400000003</v>
      </c>
      <c r="D110">
        <v>81.591944400000003</v>
      </c>
      <c r="E110">
        <v>84.653625849999997</v>
      </c>
      <c r="AF110" t="s">
        <v>110</v>
      </c>
      <c r="AG110" t="s">
        <v>10</v>
      </c>
      <c r="AH110">
        <v>108.5</v>
      </c>
      <c r="AJ110" t="s">
        <v>10</v>
      </c>
    </row>
    <row r="111" spans="1:36" x14ac:dyDescent="0.25">
      <c r="A111" t="s">
        <v>13</v>
      </c>
      <c r="B111">
        <f t="shared" si="48"/>
        <v>86.051857799999993</v>
      </c>
      <c r="D111">
        <v>86.051857799999993</v>
      </c>
      <c r="E111">
        <v>93.984317570000002</v>
      </c>
      <c r="AF111" t="s">
        <v>110</v>
      </c>
      <c r="AG111" t="s">
        <v>10</v>
      </c>
      <c r="AH111">
        <v>120.5835962</v>
      </c>
      <c r="AJ111" t="s">
        <v>10</v>
      </c>
    </row>
    <row r="112" spans="1:36" x14ac:dyDescent="0.25">
      <c r="A112" t="s">
        <v>13</v>
      </c>
      <c r="B112">
        <f t="shared" si="48"/>
        <v>135.7654613</v>
      </c>
      <c r="D112">
        <v>135.7654613</v>
      </c>
      <c r="E112">
        <v>102.9180696</v>
      </c>
      <c r="AF112" t="s">
        <v>110</v>
      </c>
      <c r="AG112" t="s">
        <v>3</v>
      </c>
      <c r="AH112">
        <v>103.60079740842264</v>
      </c>
      <c r="AJ112" t="s">
        <v>3</v>
      </c>
    </row>
    <row r="113" spans="1:36" x14ac:dyDescent="0.25">
      <c r="A113" t="s">
        <v>13</v>
      </c>
      <c r="B113">
        <f t="shared" si="48"/>
        <v>105.1397516</v>
      </c>
      <c r="D113">
        <v>105.1397516</v>
      </c>
      <c r="E113">
        <v>86.402038349999998</v>
      </c>
      <c r="AF113" t="s">
        <v>110</v>
      </c>
      <c r="AG113" t="s">
        <v>3</v>
      </c>
      <c r="AH113">
        <v>107.66745638595737</v>
      </c>
      <c r="AJ113" t="s">
        <v>3</v>
      </c>
    </row>
    <row r="114" spans="1:36" x14ac:dyDescent="0.25">
      <c r="A114" t="s">
        <v>13</v>
      </c>
      <c r="B114">
        <f t="shared" si="48"/>
        <v>45.972976469999999</v>
      </c>
      <c r="D114">
        <v>45.972976469999999</v>
      </c>
      <c r="E114">
        <v>98.962068310000006</v>
      </c>
      <c r="AF114" t="s">
        <v>110</v>
      </c>
      <c r="AG114" t="s">
        <v>3</v>
      </c>
      <c r="AH114">
        <v>118.40209561231173</v>
      </c>
      <c r="AJ114" t="s">
        <v>3</v>
      </c>
    </row>
    <row r="115" spans="1:36" x14ac:dyDescent="0.25">
      <c r="A115" t="s">
        <v>14</v>
      </c>
      <c r="B115">
        <f t="shared" si="48"/>
        <v>218.1588903</v>
      </c>
      <c r="D115">
        <v>218.1588903</v>
      </c>
      <c r="E115">
        <v>218.1588903</v>
      </c>
      <c r="AF115" t="s">
        <v>110</v>
      </c>
      <c r="AG115" t="s">
        <v>3</v>
      </c>
      <c r="AH115">
        <v>122.50376317109885</v>
      </c>
      <c r="AJ115" t="s">
        <v>3</v>
      </c>
    </row>
    <row r="116" spans="1:36" x14ac:dyDescent="0.25">
      <c r="A116" t="s">
        <v>14</v>
      </c>
      <c r="B116">
        <f t="shared" si="48"/>
        <v>181.67303949999999</v>
      </c>
      <c r="D116">
        <v>181.67303949999999</v>
      </c>
      <c r="E116">
        <v>177.31943949999999</v>
      </c>
      <c r="AF116" t="s">
        <v>110</v>
      </c>
      <c r="AG116" t="s">
        <v>3</v>
      </c>
      <c r="AH116">
        <v>115.2400134273246</v>
      </c>
      <c r="AJ116" t="s">
        <v>3</v>
      </c>
    </row>
    <row r="117" spans="1:36" x14ac:dyDescent="0.25">
      <c r="A117" t="s">
        <v>14</v>
      </c>
      <c r="B117">
        <f t="shared" si="48"/>
        <v>215.36107709999999</v>
      </c>
      <c r="D117">
        <v>215.36107709999999</v>
      </c>
      <c r="E117">
        <v>181.67303949999999</v>
      </c>
      <c r="AF117" t="s">
        <v>110</v>
      </c>
      <c r="AG117" t="s">
        <v>3</v>
      </c>
      <c r="AH117">
        <v>137.76666666666668</v>
      </c>
      <c r="AJ117" t="s">
        <v>3</v>
      </c>
    </row>
    <row r="118" spans="1:36" x14ac:dyDescent="0.25">
      <c r="A118" t="s">
        <v>14</v>
      </c>
      <c r="B118">
        <f t="shared" si="48"/>
        <v>223.8214174</v>
      </c>
      <c r="D118">
        <v>223.8214174</v>
      </c>
      <c r="E118">
        <v>135.753176</v>
      </c>
      <c r="AF118" t="s">
        <v>110</v>
      </c>
      <c r="AG118" t="s">
        <v>3</v>
      </c>
      <c r="AH118">
        <v>114.65968586387434</v>
      </c>
      <c r="AJ118" t="s">
        <v>3</v>
      </c>
    </row>
    <row r="119" spans="1:36" x14ac:dyDescent="0.25">
      <c r="A119" t="s">
        <v>14</v>
      </c>
      <c r="B119">
        <f t="shared" si="48"/>
        <v>140.77124670000001</v>
      </c>
      <c r="D119">
        <v>140.77124670000001</v>
      </c>
      <c r="E119">
        <v>215.36107709999999</v>
      </c>
      <c r="AF119" t="s">
        <v>110</v>
      </c>
      <c r="AG119" t="s">
        <v>3</v>
      </c>
      <c r="AH119">
        <v>116.45352166443976</v>
      </c>
      <c r="AJ119" t="s">
        <v>3</v>
      </c>
    </row>
    <row r="120" spans="1:36" x14ac:dyDescent="0.25">
      <c r="A120" t="s">
        <v>14</v>
      </c>
      <c r="B120">
        <f t="shared" si="48"/>
        <v>118.7705163</v>
      </c>
      <c r="D120">
        <v>118.7705163</v>
      </c>
      <c r="E120">
        <v>223.8214174</v>
      </c>
      <c r="AF120" t="s">
        <v>110</v>
      </c>
      <c r="AG120" t="s">
        <v>3</v>
      </c>
      <c r="AH120">
        <v>135.94566353187042</v>
      </c>
      <c r="AJ120" t="s">
        <v>3</v>
      </c>
    </row>
    <row r="121" spans="1:36" x14ac:dyDescent="0.25">
      <c r="A121" t="s">
        <v>14</v>
      </c>
      <c r="B121">
        <f t="shared" si="48"/>
        <v>223.8214174</v>
      </c>
      <c r="D121">
        <v>223.8214174</v>
      </c>
      <c r="E121">
        <v>168.16047800000001</v>
      </c>
      <c r="AF121" t="s">
        <v>110</v>
      </c>
      <c r="AG121" t="s">
        <v>3</v>
      </c>
      <c r="AH121">
        <v>116.02502406159768</v>
      </c>
      <c r="AJ121" t="s">
        <v>3</v>
      </c>
    </row>
    <row r="122" spans="1:36" x14ac:dyDescent="0.25">
      <c r="A122" t="s">
        <v>14</v>
      </c>
      <c r="B122">
        <f t="shared" si="48"/>
        <v>218.1588903</v>
      </c>
      <c r="D122">
        <v>218.1588903</v>
      </c>
      <c r="E122">
        <v>140.77124670000001</v>
      </c>
      <c r="AF122" t="s">
        <v>110</v>
      </c>
      <c r="AG122" t="s">
        <v>13</v>
      </c>
      <c r="AH122">
        <v>71.215362200000001</v>
      </c>
    </row>
    <row r="123" spans="1:36" x14ac:dyDescent="0.25">
      <c r="A123" t="s">
        <v>14</v>
      </c>
      <c r="B123">
        <f t="shared" si="48"/>
        <v>140.77124670000001</v>
      </c>
      <c r="D123">
        <v>140.77124670000001</v>
      </c>
      <c r="E123">
        <v>203.79389900000001</v>
      </c>
      <c r="AF123" t="s">
        <v>110</v>
      </c>
      <c r="AG123" t="s">
        <v>13</v>
      </c>
      <c r="AH123">
        <v>79.182841300000007</v>
      </c>
    </row>
    <row r="124" spans="1:36" x14ac:dyDescent="0.25">
      <c r="A124" t="s">
        <v>14</v>
      </c>
      <c r="B124">
        <f t="shared" si="48"/>
        <v>215.36107709999999</v>
      </c>
      <c r="D124">
        <v>215.36107709999999</v>
      </c>
      <c r="E124">
        <v>118.7705163</v>
      </c>
      <c r="AF124" t="s">
        <v>110</v>
      </c>
      <c r="AG124" t="s">
        <v>13</v>
      </c>
      <c r="AH124">
        <v>94.350336900000002</v>
      </c>
    </row>
    <row r="125" spans="1:36" x14ac:dyDescent="0.25">
      <c r="A125" t="s">
        <v>15</v>
      </c>
      <c r="B125">
        <f t="shared" si="48"/>
        <v>31.47926635</v>
      </c>
      <c r="D125">
        <v>31.47926635</v>
      </c>
      <c r="E125">
        <v>31.911223549999999</v>
      </c>
      <c r="AF125" t="s">
        <v>110</v>
      </c>
      <c r="AG125" t="s">
        <v>13</v>
      </c>
      <c r="AH125">
        <v>81.752520399999995</v>
      </c>
    </row>
    <row r="126" spans="1:36" x14ac:dyDescent="0.25">
      <c r="A126" t="s">
        <v>15</v>
      </c>
      <c r="B126">
        <f t="shared" si="48"/>
        <v>33.26339574</v>
      </c>
      <c r="D126">
        <v>33.26339574</v>
      </c>
      <c r="E126">
        <v>34.766386840000003</v>
      </c>
      <c r="AF126" t="s">
        <v>110</v>
      </c>
      <c r="AG126" t="s">
        <v>13</v>
      </c>
      <c r="AH126">
        <v>76.762897600000002</v>
      </c>
    </row>
    <row r="127" spans="1:36" x14ac:dyDescent="0.25">
      <c r="A127" t="s">
        <v>15</v>
      </c>
      <c r="B127">
        <f t="shared" ref="B127:B158" si="49">D127</f>
        <v>34.10401117</v>
      </c>
      <c r="D127">
        <v>34.10401117</v>
      </c>
      <c r="E127">
        <v>30.74411645</v>
      </c>
      <c r="AF127" t="s">
        <v>110</v>
      </c>
      <c r="AG127" t="s">
        <v>13</v>
      </c>
      <c r="AH127">
        <v>81.591944400000003</v>
      </c>
    </row>
    <row r="128" spans="1:36" x14ac:dyDescent="0.25">
      <c r="A128" t="s">
        <v>15</v>
      </c>
      <c r="B128">
        <f t="shared" si="49"/>
        <v>44.382284380000002</v>
      </c>
      <c r="D128">
        <v>44.382284380000002</v>
      </c>
      <c r="E128">
        <v>31.81818182</v>
      </c>
      <c r="AF128" t="s">
        <v>110</v>
      </c>
      <c r="AG128" t="s">
        <v>13</v>
      </c>
      <c r="AH128">
        <v>86.051857799999993</v>
      </c>
    </row>
    <row r="129" spans="1:34" x14ac:dyDescent="0.25">
      <c r="A129" t="s">
        <v>15</v>
      </c>
      <c r="B129">
        <f t="shared" si="49"/>
        <v>42.85409859</v>
      </c>
      <c r="D129">
        <v>42.85409859</v>
      </c>
      <c r="E129">
        <v>33.7143327</v>
      </c>
      <c r="AF129" t="s">
        <v>110</v>
      </c>
      <c r="AG129" t="s">
        <v>13</v>
      </c>
      <c r="AH129">
        <v>135.7654613</v>
      </c>
    </row>
    <row r="130" spans="1:34" x14ac:dyDescent="0.25">
      <c r="A130" t="s">
        <v>15</v>
      </c>
      <c r="B130">
        <f t="shared" si="49"/>
        <v>47.789934350000003</v>
      </c>
      <c r="D130">
        <v>47.789934350000003</v>
      </c>
      <c r="E130">
        <v>42.887776979999998</v>
      </c>
      <c r="AF130" t="s">
        <v>110</v>
      </c>
      <c r="AG130" t="s">
        <v>13</v>
      </c>
      <c r="AH130">
        <v>105.1397516</v>
      </c>
    </row>
    <row r="131" spans="1:34" x14ac:dyDescent="0.25">
      <c r="A131" t="s">
        <v>15</v>
      </c>
      <c r="B131">
        <f t="shared" si="49"/>
        <v>37.358743539999999</v>
      </c>
      <c r="D131">
        <v>37.358743539999999</v>
      </c>
      <c r="E131">
        <v>37.672494980000003</v>
      </c>
      <c r="AF131" t="s">
        <v>110</v>
      </c>
      <c r="AG131" t="s">
        <v>13</v>
      </c>
      <c r="AH131">
        <v>45.972976469999999</v>
      </c>
    </row>
    <row r="132" spans="1:34" x14ac:dyDescent="0.25">
      <c r="A132" t="s">
        <v>15</v>
      </c>
      <c r="B132">
        <f t="shared" si="49"/>
        <v>40.796680500000001</v>
      </c>
      <c r="D132">
        <v>40.796680500000001</v>
      </c>
      <c r="E132">
        <v>37.688915690000002</v>
      </c>
      <c r="AF132" t="s">
        <v>113</v>
      </c>
      <c r="AG132" t="s">
        <v>18</v>
      </c>
      <c r="AH132">
        <v>140.2829486</v>
      </c>
    </row>
    <row r="133" spans="1:34" x14ac:dyDescent="0.25">
      <c r="A133" t="s">
        <v>15</v>
      </c>
      <c r="B133">
        <f t="shared" si="49"/>
        <v>50.357104790000001</v>
      </c>
      <c r="D133">
        <v>50.357104790000001</v>
      </c>
      <c r="E133">
        <v>35.838692389999999</v>
      </c>
      <c r="AF133" t="s">
        <v>113</v>
      </c>
      <c r="AG133" t="s">
        <v>18</v>
      </c>
      <c r="AH133">
        <v>111.4678899</v>
      </c>
    </row>
    <row r="134" spans="1:34" x14ac:dyDescent="0.25">
      <c r="A134" t="s">
        <v>15</v>
      </c>
      <c r="B134">
        <f t="shared" si="49"/>
        <v>54.192315860000001</v>
      </c>
      <c r="D134">
        <v>54.192315860000001</v>
      </c>
      <c r="E134">
        <v>33.474744800000003</v>
      </c>
      <c r="AF134" t="s">
        <v>113</v>
      </c>
      <c r="AG134" t="s">
        <v>18</v>
      </c>
      <c r="AH134">
        <v>107.5447013</v>
      </c>
    </row>
    <row r="135" spans="1:34" x14ac:dyDescent="0.25">
      <c r="A135" t="s">
        <v>16</v>
      </c>
      <c r="B135">
        <f t="shared" si="49"/>
        <v>66.168371359999995</v>
      </c>
      <c r="D135">
        <v>66.168371359999995</v>
      </c>
      <c r="E135">
        <v>69.477340909999995</v>
      </c>
      <c r="AF135" t="s">
        <v>113</v>
      </c>
      <c r="AG135" t="s">
        <v>18</v>
      </c>
      <c r="AH135">
        <v>129.98405099999999</v>
      </c>
    </row>
    <row r="136" spans="1:34" x14ac:dyDescent="0.25">
      <c r="A136" t="s">
        <v>16</v>
      </c>
      <c r="B136">
        <f t="shared" si="49"/>
        <v>91.990018710000001</v>
      </c>
      <c r="D136">
        <v>91.990018710000001</v>
      </c>
      <c r="E136">
        <v>54.273237680000001</v>
      </c>
      <c r="AF136" t="s">
        <v>113</v>
      </c>
      <c r="AG136" t="s">
        <v>18</v>
      </c>
      <c r="AH136">
        <v>118.67339579999999</v>
      </c>
    </row>
    <row r="137" spans="1:34" x14ac:dyDescent="0.25">
      <c r="A137" t="s">
        <v>16</v>
      </c>
      <c r="B137">
        <f t="shared" si="49"/>
        <v>78.393957459999996</v>
      </c>
      <c r="D137">
        <v>78.393957459999996</v>
      </c>
      <c r="E137">
        <v>57.922638919999997</v>
      </c>
      <c r="AF137" t="s">
        <v>113</v>
      </c>
      <c r="AG137" t="s">
        <v>18</v>
      </c>
      <c r="AH137">
        <v>91.726930859999996</v>
      </c>
    </row>
    <row r="138" spans="1:34" x14ac:dyDescent="0.25">
      <c r="A138" t="s">
        <v>16</v>
      </c>
      <c r="B138">
        <f t="shared" si="49"/>
        <v>71.343134809999995</v>
      </c>
      <c r="D138">
        <v>71.343134809999995</v>
      </c>
      <c r="E138">
        <v>58.905663670000003</v>
      </c>
      <c r="AF138" t="s">
        <v>113</v>
      </c>
      <c r="AG138" t="s">
        <v>18</v>
      </c>
      <c r="AH138">
        <v>99.613899610000004</v>
      </c>
    </row>
    <row r="139" spans="1:34" x14ac:dyDescent="0.25">
      <c r="A139" t="s">
        <v>16</v>
      </c>
      <c r="B139">
        <f t="shared" si="49"/>
        <v>75.657686209999994</v>
      </c>
      <c r="D139">
        <v>75.657686209999994</v>
      </c>
      <c r="E139">
        <v>59.21052632</v>
      </c>
      <c r="AF139" t="s">
        <v>113</v>
      </c>
      <c r="AG139" t="s">
        <v>18</v>
      </c>
      <c r="AH139">
        <v>124.6287129</v>
      </c>
    </row>
    <row r="140" spans="1:34" x14ac:dyDescent="0.25">
      <c r="A140" t="s">
        <v>16</v>
      </c>
      <c r="B140">
        <f t="shared" si="49"/>
        <v>77.10455297</v>
      </c>
      <c r="D140">
        <v>77.10455297</v>
      </c>
      <c r="E140">
        <v>75.75040242</v>
      </c>
      <c r="AF140" t="s">
        <v>113</v>
      </c>
      <c r="AG140" t="s">
        <v>18</v>
      </c>
      <c r="AH140">
        <v>115.0943396</v>
      </c>
    </row>
    <row r="141" spans="1:34" x14ac:dyDescent="0.25">
      <c r="A141" t="s">
        <v>16</v>
      </c>
      <c r="B141">
        <f t="shared" si="49"/>
        <v>75.521207759999996</v>
      </c>
      <c r="D141">
        <v>75.521207759999996</v>
      </c>
      <c r="E141">
        <v>56.439942109999997</v>
      </c>
      <c r="AF141" t="s">
        <v>113</v>
      </c>
      <c r="AG141" t="s">
        <v>18</v>
      </c>
      <c r="AH141">
        <v>120.91761219999999</v>
      </c>
    </row>
    <row r="142" spans="1:34" x14ac:dyDescent="0.25">
      <c r="A142" t="s">
        <v>16</v>
      </c>
      <c r="B142">
        <f t="shared" si="49"/>
        <v>68.213795469999994</v>
      </c>
      <c r="D142">
        <v>68.213795469999994</v>
      </c>
      <c r="E142">
        <v>56.813848849999999</v>
      </c>
      <c r="AF142" t="s">
        <v>113</v>
      </c>
      <c r="AG142" t="s">
        <v>17</v>
      </c>
      <c r="AH142">
        <v>160.5944635795382</v>
      </c>
    </row>
    <row r="143" spans="1:34" x14ac:dyDescent="0.25">
      <c r="A143" t="s">
        <v>16</v>
      </c>
      <c r="B143">
        <f t="shared" si="49"/>
        <v>71.413798200000002</v>
      </c>
      <c r="D143">
        <v>71.413798200000002</v>
      </c>
      <c r="E143">
        <v>59.631490790000001</v>
      </c>
      <c r="AF143" t="s">
        <v>113</v>
      </c>
      <c r="AG143" t="s">
        <v>17</v>
      </c>
      <c r="AH143">
        <v>158.41660261337432</v>
      </c>
    </row>
    <row r="144" spans="1:34" x14ac:dyDescent="0.25">
      <c r="A144" t="s">
        <v>16</v>
      </c>
      <c r="B144">
        <f t="shared" si="49"/>
        <v>78.520533749999998</v>
      </c>
      <c r="D144">
        <v>78.520533749999998</v>
      </c>
      <c r="E144">
        <v>71.184995740000005</v>
      </c>
      <c r="AF144" t="s">
        <v>113</v>
      </c>
      <c r="AG144" t="s">
        <v>17</v>
      </c>
      <c r="AH144">
        <v>173.98836286696641</v>
      </c>
    </row>
    <row r="145" spans="1:34" x14ac:dyDescent="0.25">
      <c r="A145" t="s">
        <v>17</v>
      </c>
      <c r="B145">
        <f t="shared" si="49"/>
        <v>160.5944635795382</v>
      </c>
      <c r="D145">
        <v>160.5944635795382</v>
      </c>
      <c r="E145">
        <v>105.4455177</v>
      </c>
      <c r="AF145" t="s">
        <v>113</v>
      </c>
      <c r="AG145" t="s">
        <v>17</v>
      </c>
      <c r="AH145">
        <v>190.2439024390244</v>
      </c>
    </row>
    <row r="146" spans="1:34" x14ac:dyDescent="0.25">
      <c r="A146" t="s">
        <v>17</v>
      </c>
      <c r="B146">
        <f t="shared" si="49"/>
        <v>158.41660261337432</v>
      </c>
      <c r="D146">
        <v>158.41660261337432</v>
      </c>
      <c r="E146">
        <v>117.76517200000001</v>
      </c>
      <c r="AF146" t="s">
        <v>113</v>
      </c>
      <c r="AG146" t="s">
        <v>17</v>
      </c>
      <c r="AH146">
        <v>171.99334698055273</v>
      </c>
    </row>
    <row r="147" spans="1:34" x14ac:dyDescent="0.25">
      <c r="A147" t="s">
        <v>17</v>
      </c>
      <c r="B147">
        <f t="shared" si="49"/>
        <v>173.98836286696641</v>
      </c>
      <c r="D147">
        <v>173.98836286696641</v>
      </c>
      <c r="E147">
        <v>106.30115480000001</v>
      </c>
      <c r="AF147" t="s">
        <v>113</v>
      </c>
      <c r="AG147" t="s">
        <v>17</v>
      </c>
      <c r="AH147">
        <v>180.6905556361526</v>
      </c>
    </row>
    <row r="148" spans="1:34" x14ac:dyDescent="0.25">
      <c r="A148" t="s">
        <v>17</v>
      </c>
      <c r="B148">
        <f t="shared" si="49"/>
        <v>190.2439024390244</v>
      </c>
      <c r="D148">
        <v>190.2439024390244</v>
      </c>
      <c r="E148">
        <v>123.62085879999999</v>
      </c>
      <c r="AF148" t="s">
        <v>113</v>
      </c>
      <c r="AG148" t="s">
        <v>17</v>
      </c>
      <c r="AH148">
        <v>171.95759911894271</v>
      </c>
    </row>
    <row r="149" spans="1:34" x14ac:dyDescent="0.25">
      <c r="A149" t="s">
        <v>17</v>
      </c>
      <c r="B149">
        <f t="shared" si="49"/>
        <v>171.99334698055273</v>
      </c>
      <c r="D149">
        <v>171.99334698055273</v>
      </c>
      <c r="E149">
        <v>143.34419990000001</v>
      </c>
      <c r="AF149" t="s">
        <v>113</v>
      </c>
      <c r="AG149" t="s">
        <v>17</v>
      </c>
      <c r="AH149">
        <v>195.5472190507258</v>
      </c>
    </row>
    <row r="150" spans="1:34" x14ac:dyDescent="0.25">
      <c r="A150" t="s">
        <v>17</v>
      </c>
      <c r="B150">
        <f t="shared" si="49"/>
        <v>180.6905556361526</v>
      </c>
      <c r="D150">
        <v>180.6905556361526</v>
      </c>
      <c r="E150">
        <v>171.06750389999999</v>
      </c>
      <c r="AF150" t="s">
        <v>113</v>
      </c>
      <c r="AG150" t="s">
        <v>17</v>
      </c>
      <c r="AH150">
        <v>189.60985058107357</v>
      </c>
    </row>
    <row r="151" spans="1:34" x14ac:dyDescent="0.25">
      <c r="A151" t="s">
        <v>17</v>
      </c>
      <c r="B151">
        <f t="shared" si="49"/>
        <v>171.95759911894271</v>
      </c>
      <c r="D151">
        <v>171.95759911894271</v>
      </c>
      <c r="E151">
        <v>148.60905349999999</v>
      </c>
      <c r="AF151" t="s">
        <v>113</v>
      </c>
      <c r="AG151" t="s">
        <v>17</v>
      </c>
      <c r="AH151">
        <v>183.71743486973946</v>
      </c>
    </row>
    <row r="152" spans="1:34" x14ac:dyDescent="0.25">
      <c r="A152" t="s">
        <v>17</v>
      </c>
      <c r="B152">
        <f t="shared" si="49"/>
        <v>195.5472190507258</v>
      </c>
      <c r="D152">
        <v>195.5472190507258</v>
      </c>
      <c r="E152">
        <v>133.04702900000001</v>
      </c>
      <c r="AF152" t="s">
        <v>113</v>
      </c>
      <c r="AG152" t="s">
        <v>14</v>
      </c>
      <c r="AH152">
        <v>218.1588903</v>
      </c>
    </row>
    <row r="153" spans="1:34" x14ac:dyDescent="0.25">
      <c r="A153" t="s">
        <v>17</v>
      </c>
      <c r="B153">
        <f t="shared" si="49"/>
        <v>189.60985058107357</v>
      </c>
      <c r="D153">
        <v>189.60985058107357</v>
      </c>
      <c r="E153">
        <v>130.94822569999999</v>
      </c>
      <c r="AF153" t="s">
        <v>113</v>
      </c>
      <c r="AG153" t="s">
        <v>14</v>
      </c>
      <c r="AH153">
        <v>181.67303949999999</v>
      </c>
    </row>
    <row r="154" spans="1:34" x14ac:dyDescent="0.25">
      <c r="A154" t="s">
        <v>17</v>
      </c>
      <c r="B154">
        <f t="shared" si="49"/>
        <v>183.71743486973946</v>
      </c>
      <c r="D154">
        <v>183.71743486973946</v>
      </c>
      <c r="E154">
        <v>166.6155334</v>
      </c>
      <c r="AF154" t="s">
        <v>113</v>
      </c>
      <c r="AG154" t="s">
        <v>14</v>
      </c>
      <c r="AH154">
        <v>215.36107709999999</v>
      </c>
    </row>
    <row r="155" spans="1:34" x14ac:dyDescent="0.25">
      <c r="A155" t="s">
        <v>18</v>
      </c>
      <c r="B155">
        <f t="shared" si="49"/>
        <v>140.2829486</v>
      </c>
      <c r="D155">
        <v>140.2829486</v>
      </c>
      <c r="E155">
        <v>88.872152139999997</v>
      </c>
      <c r="AF155" t="s">
        <v>113</v>
      </c>
      <c r="AG155" t="s">
        <v>14</v>
      </c>
      <c r="AH155">
        <v>223.8214174</v>
      </c>
    </row>
    <row r="156" spans="1:34" x14ac:dyDescent="0.25">
      <c r="A156" t="s">
        <v>18</v>
      </c>
      <c r="B156">
        <f t="shared" si="49"/>
        <v>111.4678899</v>
      </c>
      <c r="D156">
        <v>111.4678899</v>
      </c>
      <c r="E156">
        <v>98.224309770000005</v>
      </c>
      <c r="AF156" t="s">
        <v>113</v>
      </c>
      <c r="AG156" t="s">
        <v>14</v>
      </c>
      <c r="AH156">
        <v>140.77124670000001</v>
      </c>
    </row>
    <row r="157" spans="1:34" x14ac:dyDescent="0.25">
      <c r="A157" t="s">
        <v>18</v>
      </c>
      <c r="B157">
        <f t="shared" si="49"/>
        <v>107.5447013</v>
      </c>
      <c r="D157">
        <v>107.5447013</v>
      </c>
      <c r="E157">
        <v>109.0843082</v>
      </c>
      <c r="AF157" t="s">
        <v>113</v>
      </c>
      <c r="AG157" t="s">
        <v>14</v>
      </c>
      <c r="AH157">
        <v>118.7705163</v>
      </c>
    </row>
    <row r="158" spans="1:34" x14ac:dyDescent="0.25">
      <c r="A158" t="s">
        <v>18</v>
      </c>
      <c r="B158">
        <f t="shared" si="49"/>
        <v>129.98405099999999</v>
      </c>
      <c r="D158">
        <v>129.98405099999999</v>
      </c>
      <c r="E158">
        <v>88.834590460000001</v>
      </c>
      <c r="AF158" t="s">
        <v>113</v>
      </c>
      <c r="AG158" t="s">
        <v>14</v>
      </c>
      <c r="AH158">
        <v>223.8214174</v>
      </c>
    </row>
    <row r="159" spans="1:34" x14ac:dyDescent="0.25">
      <c r="A159" t="s">
        <v>18</v>
      </c>
      <c r="B159">
        <f t="shared" ref="B159:B164" si="50">D159</f>
        <v>118.67339579999999</v>
      </c>
      <c r="D159">
        <v>118.67339579999999</v>
      </c>
      <c r="E159">
        <v>91.489088580000001</v>
      </c>
      <c r="AF159" t="s">
        <v>113</v>
      </c>
      <c r="AG159" t="s">
        <v>14</v>
      </c>
      <c r="AH159">
        <v>218.1588903</v>
      </c>
    </row>
    <row r="160" spans="1:34" x14ac:dyDescent="0.25">
      <c r="A160" t="s">
        <v>18</v>
      </c>
      <c r="B160">
        <f t="shared" si="50"/>
        <v>91.726930859999996</v>
      </c>
      <c r="D160">
        <v>91.726930859999996</v>
      </c>
      <c r="E160">
        <v>101.26059549999999</v>
      </c>
      <c r="AF160" t="s">
        <v>113</v>
      </c>
      <c r="AG160" t="s">
        <v>14</v>
      </c>
      <c r="AH160">
        <v>140.77124670000001</v>
      </c>
    </row>
    <row r="161" spans="1:34" x14ac:dyDescent="0.25">
      <c r="A161" t="s">
        <v>18</v>
      </c>
      <c r="B161">
        <f t="shared" si="50"/>
        <v>99.613899610000004</v>
      </c>
      <c r="D161">
        <v>99.613899610000004</v>
      </c>
      <c r="E161">
        <v>129.35544669999999</v>
      </c>
      <c r="AF161" t="s">
        <v>113</v>
      </c>
      <c r="AG161" t="s">
        <v>14</v>
      </c>
      <c r="AH161">
        <v>215.36107709999999</v>
      </c>
    </row>
    <row r="162" spans="1:34" x14ac:dyDescent="0.25">
      <c r="A162" t="s">
        <v>18</v>
      </c>
      <c r="B162">
        <f t="shared" si="50"/>
        <v>124.6287129</v>
      </c>
      <c r="D162">
        <v>124.6287129</v>
      </c>
      <c r="E162">
        <v>117.48100909999999</v>
      </c>
      <c r="AF162" t="s">
        <v>113</v>
      </c>
      <c r="AG162" t="s">
        <v>8</v>
      </c>
      <c r="AH162">
        <v>399.7724</v>
      </c>
    </row>
    <row r="163" spans="1:34" x14ac:dyDescent="0.25">
      <c r="A163" t="s">
        <v>18</v>
      </c>
      <c r="B163">
        <f t="shared" si="50"/>
        <v>115.0943396</v>
      </c>
      <c r="D163">
        <v>115.0943396</v>
      </c>
      <c r="E163">
        <v>119.5276138</v>
      </c>
      <c r="AF163" t="s">
        <v>113</v>
      </c>
      <c r="AG163" t="s">
        <v>8</v>
      </c>
      <c r="AH163">
        <v>299.64249999999998</v>
      </c>
    </row>
    <row r="164" spans="1:34" x14ac:dyDescent="0.25">
      <c r="A164" t="s">
        <v>18</v>
      </c>
      <c r="B164">
        <f t="shared" si="50"/>
        <v>120.91761219999999</v>
      </c>
      <c r="D164">
        <v>120.91761219999999</v>
      </c>
      <c r="E164">
        <v>116.09050910000001</v>
      </c>
      <c r="AF164" t="s">
        <v>113</v>
      </c>
      <c r="AG164" t="s">
        <v>8</v>
      </c>
      <c r="AH164">
        <v>217.66210000000001</v>
      </c>
    </row>
    <row r="165" spans="1:34" x14ac:dyDescent="0.25">
      <c r="A165" t="s">
        <v>41</v>
      </c>
      <c r="B165">
        <v>33.051389579927502</v>
      </c>
      <c r="D165">
        <v>33.051389579927502</v>
      </c>
      <c r="AF165" t="s">
        <v>114</v>
      </c>
      <c r="AG165" t="s">
        <v>45</v>
      </c>
      <c r="AH165">
        <v>9.8697916666666661</v>
      </c>
    </row>
    <row r="166" spans="1:34" x14ac:dyDescent="0.25">
      <c r="A166" t="s">
        <v>41</v>
      </c>
      <c r="B166">
        <v>46.579696830500687</v>
      </c>
      <c r="D166">
        <v>46.579696830500687</v>
      </c>
      <c r="AF166" t="s">
        <v>114</v>
      </c>
      <c r="AG166" t="s">
        <v>45</v>
      </c>
      <c r="AH166">
        <v>8.8979591836734695</v>
      </c>
    </row>
    <row r="167" spans="1:34" x14ac:dyDescent="0.25">
      <c r="A167" t="s">
        <v>41</v>
      </c>
      <c r="B167">
        <v>34.91452830897547</v>
      </c>
      <c r="D167">
        <v>34.91452830897547</v>
      </c>
      <c r="AF167" t="s">
        <v>114</v>
      </c>
      <c r="AG167" t="s">
        <v>45</v>
      </c>
      <c r="AH167">
        <v>9.2337164750957861</v>
      </c>
    </row>
    <row r="168" spans="1:34" x14ac:dyDescent="0.25">
      <c r="A168" t="s">
        <v>41</v>
      </c>
      <c r="B168">
        <v>31.9409320010611</v>
      </c>
      <c r="D168">
        <v>31.9409320010611</v>
      </c>
      <c r="AF168" t="s">
        <v>114</v>
      </c>
      <c r="AG168" t="s">
        <v>45</v>
      </c>
      <c r="AH168">
        <v>9.3023255813953494</v>
      </c>
    </row>
    <row r="169" spans="1:34" x14ac:dyDescent="0.25">
      <c r="A169" t="s">
        <v>41</v>
      </c>
      <c r="B169">
        <v>35.948905109489047</v>
      </c>
      <c r="D169">
        <v>35.948905109489047</v>
      </c>
      <c r="AF169" t="s">
        <v>114</v>
      </c>
      <c r="AG169" t="s">
        <v>45</v>
      </c>
      <c r="AH169">
        <v>9.8242530755711766</v>
      </c>
    </row>
    <row r="170" spans="1:34" x14ac:dyDescent="0.25">
      <c r="A170" t="s">
        <v>41</v>
      </c>
      <c r="B170">
        <v>73.331898407232032</v>
      </c>
      <c r="D170">
        <v>73.331898407232032</v>
      </c>
      <c r="AF170" t="s">
        <v>114</v>
      </c>
      <c r="AG170" t="s">
        <v>45</v>
      </c>
      <c r="AH170">
        <v>11.134751773049645</v>
      </c>
    </row>
    <row r="171" spans="1:34" x14ac:dyDescent="0.25">
      <c r="A171" t="s">
        <v>41</v>
      </c>
      <c r="B171">
        <v>60.499059989745348</v>
      </c>
      <c r="D171">
        <v>60.499059989745348</v>
      </c>
      <c r="AF171" t="s">
        <v>114</v>
      </c>
      <c r="AG171" t="s">
        <v>45</v>
      </c>
      <c r="AH171">
        <v>9.804347826086957</v>
      </c>
    </row>
    <row r="172" spans="1:34" x14ac:dyDescent="0.25">
      <c r="A172" t="s">
        <v>41</v>
      </c>
      <c r="B172">
        <v>65.376498176133396</v>
      </c>
      <c r="D172">
        <v>65.376498176133396</v>
      </c>
      <c r="AF172" t="s">
        <v>114</v>
      </c>
      <c r="AG172" t="s">
        <v>45</v>
      </c>
      <c r="AH172">
        <v>9.2274678111587978</v>
      </c>
    </row>
    <row r="173" spans="1:34" x14ac:dyDescent="0.25">
      <c r="A173" t="s">
        <v>41</v>
      </c>
      <c r="B173">
        <v>49.608123569794046</v>
      </c>
      <c r="D173">
        <v>49.608123569794046</v>
      </c>
      <c r="AF173" t="s">
        <v>114</v>
      </c>
      <c r="AG173" t="s">
        <v>45</v>
      </c>
      <c r="AH173">
        <v>8.9140271493212673</v>
      </c>
    </row>
    <row r="174" spans="1:34" x14ac:dyDescent="0.25">
      <c r="A174" t="s">
        <v>41</v>
      </c>
      <c r="B174">
        <v>54.69338677354709</v>
      </c>
      <c r="D174">
        <v>54.69338677354709</v>
      </c>
      <c r="AF174" t="s">
        <v>114</v>
      </c>
      <c r="AG174" t="s">
        <v>45</v>
      </c>
      <c r="AH174">
        <v>10.387755102040815</v>
      </c>
    </row>
    <row r="175" spans="1:34" x14ac:dyDescent="0.25">
      <c r="A175" t="s">
        <v>42</v>
      </c>
      <c r="B175">
        <v>41.383275261324044</v>
      </c>
      <c r="D175">
        <v>41.383275261324044</v>
      </c>
      <c r="AF175" t="s">
        <v>114</v>
      </c>
      <c r="AG175" t="s">
        <v>44</v>
      </c>
      <c r="AH175">
        <v>19.50151515151515</v>
      </c>
    </row>
    <row r="176" spans="1:34" x14ac:dyDescent="0.25">
      <c r="A176" t="s">
        <v>42</v>
      </c>
      <c r="B176">
        <v>55.220858895705518</v>
      </c>
      <c r="D176">
        <v>55.220858895705518</v>
      </c>
      <c r="AF176" t="s">
        <v>114</v>
      </c>
      <c r="AG176" t="s">
        <v>44</v>
      </c>
      <c r="AH176">
        <v>21.785827103295777</v>
      </c>
    </row>
    <row r="177" spans="1:34" x14ac:dyDescent="0.25">
      <c r="A177" t="s">
        <v>42</v>
      </c>
      <c r="B177">
        <v>48.188585607940453</v>
      </c>
      <c r="D177">
        <v>48.188585607940453</v>
      </c>
      <c r="AF177" t="s">
        <v>114</v>
      </c>
      <c r="AG177" t="s">
        <v>44</v>
      </c>
      <c r="AH177">
        <v>27.46055882911994</v>
      </c>
    </row>
    <row r="178" spans="1:34" x14ac:dyDescent="0.25">
      <c r="A178" t="s">
        <v>42</v>
      </c>
      <c r="B178">
        <v>49.371610845295052</v>
      </c>
      <c r="D178">
        <v>49.371610845295052</v>
      </c>
      <c r="AF178" t="s">
        <v>114</v>
      </c>
      <c r="AG178" t="s">
        <v>44</v>
      </c>
      <c r="AH178">
        <v>22.895598101783669</v>
      </c>
    </row>
    <row r="179" spans="1:34" x14ac:dyDescent="0.25">
      <c r="A179" t="s">
        <v>42</v>
      </c>
      <c r="B179">
        <v>55.277608297742525</v>
      </c>
      <c r="D179">
        <v>55.277608297742525</v>
      </c>
      <c r="AF179" t="s">
        <v>114</v>
      </c>
      <c r="AG179" t="s">
        <v>44</v>
      </c>
      <c r="AH179">
        <v>21.218443718443716</v>
      </c>
    </row>
    <row r="180" spans="1:34" x14ac:dyDescent="0.25">
      <c r="A180" t="s">
        <v>42</v>
      </c>
      <c r="B180">
        <v>53.008310249307478</v>
      </c>
      <c r="D180">
        <v>53.008310249307478</v>
      </c>
      <c r="AF180" t="s">
        <v>114</v>
      </c>
      <c r="AG180" t="s">
        <v>44</v>
      </c>
      <c r="AH180">
        <v>22.106411344079504</v>
      </c>
    </row>
    <row r="181" spans="1:34" x14ac:dyDescent="0.25">
      <c r="A181" t="s">
        <v>42</v>
      </c>
      <c r="B181">
        <v>54.404040404040401</v>
      </c>
      <c r="D181">
        <v>54.404040404040401</v>
      </c>
      <c r="AF181" t="s">
        <v>114</v>
      </c>
      <c r="AG181" t="s">
        <v>44</v>
      </c>
      <c r="AH181">
        <v>24.82167832167832</v>
      </c>
    </row>
    <row r="182" spans="1:34" x14ac:dyDescent="0.25">
      <c r="A182" t="s">
        <v>42</v>
      </c>
      <c r="B182">
        <v>44.658316853438805</v>
      </c>
      <c r="D182">
        <v>44.658316853438805</v>
      </c>
      <c r="AF182" t="s">
        <v>114</v>
      </c>
      <c r="AG182" t="s">
        <v>44</v>
      </c>
      <c r="AH182">
        <v>24.113114754098362</v>
      </c>
    </row>
    <row r="183" spans="1:34" x14ac:dyDescent="0.25">
      <c r="A183" t="s">
        <v>42</v>
      </c>
      <c r="B183">
        <v>47.399801258694929</v>
      </c>
      <c r="D183">
        <v>47.399801258694929</v>
      </c>
      <c r="AF183" t="s">
        <v>114</v>
      </c>
      <c r="AG183" t="s">
        <v>44</v>
      </c>
      <c r="AH183">
        <v>21.36799108800594</v>
      </c>
    </row>
    <row r="184" spans="1:34" x14ac:dyDescent="0.25">
      <c r="A184" t="s">
        <v>42</v>
      </c>
      <c r="B184">
        <v>43.520891364902511</v>
      </c>
      <c r="D184">
        <v>43.520891364902511</v>
      </c>
      <c r="AF184" t="s">
        <v>114</v>
      </c>
      <c r="AG184" t="s">
        <v>44</v>
      </c>
      <c r="AH184">
        <v>18.735192272644433</v>
      </c>
    </row>
    <row r="185" spans="1:34" x14ac:dyDescent="0.25">
      <c r="A185" t="s">
        <v>43</v>
      </c>
      <c r="B185">
        <v>31.228070175438596</v>
      </c>
      <c r="D185">
        <v>31.228070175438596</v>
      </c>
      <c r="AF185" t="s">
        <v>114</v>
      </c>
      <c r="AG185" t="s">
        <v>43</v>
      </c>
      <c r="AH185">
        <v>31.228070175438596</v>
      </c>
    </row>
    <row r="186" spans="1:34" x14ac:dyDescent="0.25">
      <c r="A186" t="s">
        <v>43</v>
      </c>
      <c r="B186">
        <v>39.056603773584904</v>
      </c>
      <c r="D186">
        <v>39.056603773584904</v>
      </c>
      <c r="AF186" t="s">
        <v>114</v>
      </c>
      <c r="AG186" t="s">
        <v>43</v>
      </c>
      <c r="AH186">
        <v>39.056603773584904</v>
      </c>
    </row>
    <row r="187" spans="1:34" x14ac:dyDescent="0.25">
      <c r="A187" t="s">
        <v>43</v>
      </c>
      <c r="B187">
        <v>35.448717948717949</v>
      </c>
      <c r="D187">
        <v>35.448717948717949</v>
      </c>
      <c r="AF187" t="s">
        <v>114</v>
      </c>
      <c r="AG187" t="s">
        <v>43</v>
      </c>
      <c r="AH187">
        <v>35.448717948717949</v>
      </c>
    </row>
    <row r="188" spans="1:34" x14ac:dyDescent="0.25">
      <c r="A188" t="s">
        <v>43</v>
      </c>
      <c r="B188">
        <v>34.944356120826711</v>
      </c>
      <c r="D188">
        <v>34.944356120826711</v>
      </c>
      <c r="AF188" t="s">
        <v>114</v>
      </c>
      <c r="AG188" t="s">
        <v>43</v>
      </c>
      <c r="AH188">
        <v>34.944356120826711</v>
      </c>
    </row>
    <row r="189" spans="1:34" x14ac:dyDescent="0.25">
      <c r="A189" t="s">
        <v>43</v>
      </c>
      <c r="B189">
        <v>33.378839590443683</v>
      </c>
      <c r="D189">
        <v>33.378839590443683</v>
      </c>
      <c r="AF189" t="s">
        <v>114</v>
      </c>
      <c r="AG189" t="s">
        <v>43</v>
      </c>
      <c r="AH189">
        <v>33.378839590443683</v>
      </c>
    </row>
    <row r="190" spans="1:34" x14ac:dyDescent="0.25">
      <c r="A190" t="s">
        <v>43</v>
      </c>
      <c r="B190">
        <v>34.191489361702125</v>
      </c>
      <c r="D190">
        <v>34.191489361702125</v>
      </c>
      <c r="AF190" t="s">
        <v>114</v>
      </c>
      <c r="AG190" t="s">
        <v>43</v>
      </c>
      <c r="AH190">
        <v>34.191489361702125</v>
      </c>
    </row>
    <row r="191" spans="1:34" x14ac:dyDescent="0.25">
      <c r="A191" t="s">
        <v>43</v>
      </c>
      <c r="B191">
        <v>42.289156626506021</v>
      </c>
      <c r="D191">
        <v>42.289156626506021</v>
      </c>
      <c r="AF191" t="s">
        <v>114</v>
      </c>
      <c r="AG191" t="s">
        <v>43</v>
      </c>
      <c r="AH191">
        <v>42.289156626506021</v>
      </c>
    </row>
    <row r="192" spans="1:34" x14ac:dyDescent="0.25">
      <c r="A192" t="s">
        <v>43</v>
      </c>
      <c r="B192">
        <v>32.778625954198475</v>
      </c>
      <c r="D192">
        <v>32.778625954198475</v>
      </c>
      <c r="AF192" t="s">
        <v>114</v>
      </c>
      <c r="AG192" t="s">
        <v>43</v>
      </c>
      <c r="AH192">
        <v>32.778625954198475</v>
      </c>
    </row>
    <row r="193" spans="1:34" x14ac:dyDescent="0.25">
      <c r="A193" t="s">
        <v>43</v>
      </c>
      <c r="B193">
        <v>34.543795620437955</v>
      </c>
      <c r="D193">
        <v>34.543795620437955</v>
      </c>
      <c r="AF193" t="s">
        <v>114</v>
      </c>
      <c r="AG193" t="s">
        <v>43</v>
      </c>
      <c r="AH193">
        <v>34.543795620437955</v>
      </c>
    </row>
    <row r="194" spans="1:34" x14ac:dyDescent="0.25">
      <c r="A194" t="s">
        <v>43</v>
      </c>
      <c r="B194">
        <v>31.607669616519175</v>
      </c>
      <c r="D194">
        <v>31.607669616519175</v>
      </c>
      <c r="AF194" t="s">
        <v>114</v>
      </c>
      <c r="AG194" t="s">
        <v>43</v>
      </c>
      <c r="AH194">
        <v>31.607669616519175</v>
      </c>
    </row>
    <row r="195" spans="1:34" x14ac:dyDescent="0.25">
      <c r="A195" t="s">
        <v>44</v>
      </c>
      <c r="B195">
        <v>19.50151515151515</v>
      </c>
      <c r="D195">
        <v>19.50151515151515</v>
      </c>
      <c r="AF195" t="s">
        <v>114</v>
      </c>
      <c r="AG195" t="s">
        <v>42</v>
      </c>
      <c r="AH195">
        <v>41.383275261324044</v>
      </c>
    </row>
    <row r="196" spans="1:34" x14ac:dyDescent="0.25">
      <c r="A196" t="s">
        <v>44</v>
      </c>
      <c r="B196">
        <v>21.785827103295777</v>
      </c>
      <c r="D196">
        <v>21.785827103295777</v>
      </c>
      <c r="AF196" t="s">
        <v>114</v>
      </c>
      <c r="AG196" t="s">
        <v>42</v>
      </c>
      <c r="AH196">
        <v>55.220858895705518</v>
      </c>
    </row>
    <row r="197" spans="1:34" x14ac:dyDescent="0.25">
      <c r="A197" t="s">
        <v>44</v>
      </c>
      <c r="B197">
        <v>27.46055882911994</v>
      </c>
      <c r="D197">
        <v>27.46055882911994</v>
      </c>
      <c r="AF197" t="s">
        <v>114</v>
      </c>
      <c r="AG197" t="s">
        <v>42</v>
      </c>
      <c r="AH197">
        <v>48.188585607940453</v>
      </c>
    </row>
    <row r="198" spans="1:34" x14ac:dyDescent="0.25">
      <c r="A198" t="s">
        <v>44</v>
      </c>
      <c r="B198">
        <v>22.895598101783669</v>
      </c>
      <c r="D198">
        <v>22.895598101783669</v>
      </c>
      <c r="AF198" t="s">
        <v>114</v>
      </c>
      <c r="AG198" t="s">
        <v>42</v>
      </c>
      <c r="AH198">
        <v>49.371610845295052</v>
      </c>
    </row>
    <row r="199" spans="1:34" x14ac:dyDescent="0.25">
      <c r="A199" t="s">
        <v>44</v>
      </c>
      <c r="B199">
        <v>21.218443718443716</v>
      </c>
      <c r="D199">
        <v>21.218443718443716</v>
      </c>
      <c r="AF199" t="s">
        <v>114</v>
      </c>
      <c r="AG199" t="s">
        <v>42</v>
      </c>
      <c r="AH199">
        <v>55.277608297742525</v>
      </c>
    </row>
    <row r="200" spans="1:34" x14ac:dyDescent="0.25">
      <c r="A200" t="s">
        <v>44</v>
      </c>
      <c r="B200">
        <v>22.106411344079504</v>
      </c>
      <c r="D200">
        <v>22.106411344079504</v>
      </c>
      <c r="AF200" t="s">
        <v>114</v>
      </c>
      <c r="AG200" t="s">
        <v>42</v>
      </c>
      <c r="AH200">
        <v>53.008310249307478</v>
      </c>
    </row>
    <row r="201" spans="1:34" x14ac:dyDescent="0.25">
      <c r="A201" t="s">
        <v>44</v>
      </c>
      <c r="B201">
        <v>24.82167832167832</v>
      </c>
      <c r="D201">
        <v>24.82167832167832</v>
      </c>
      <c r="AF201" t="s">
        <v>114</v>
      </c>
      <c r="AG201" t="s">
        <v>42</v>
      </c>
      <c r="AH201">
        <v>54.404040404040401</v>
      </c>
    </row>
    <row r="202" spans="1:34" x14ac:dyDescent="0.25">
      <c r="A202" t="s">
        <v>44</v>
      </c>
      <c r="B202">
        <v>24.113114754098362</v>
      </c>
      <c r="D202">
        <v>24.113114754098362</v>
      </c>
      <c r="AF202" t="s">
        <v>114</v>
      </c>
      <c r="AG202" t="s">
        <v>42</v>
      </c>
      <c r="AH202">
        <v>44.658316853438805</v>
      </c>
    </row>
    <row r="203" spans="1:34" x14ac:dyDescent="0.25">
      <c r="A203" t="s">
        <v>44</v>
      </c>
      <c r="B203">
        <v>21.36799108800594</v>
      </c>
      <c r="D203">
        <v>21.36799108800594</v>
      </c>
      <c r="AF203" t="s">
        <v>114</v>
      </c>
      <c r="AG203" t="s">
        <v>42</v>
      </c>
      <c r="AH203">
        <v>47.399801258694929</v>
      </c>
    </row>
    <row r="204" spans="1:34" x14ac:dyDescent="0.25">
      <c r="A204" t="s">
        <v>44</v>
      </c>
      <c r="B204">
        <v>18.735192272644433</v>
      </c>
      <c r="D204">
        <v>18.735192272644433</v>
      </c>
      <c r="AF204" t="s">
        <v>114</v>
      </c>
      <c r="AG204" t="s">
        <v>42</v>
      </c>
      <c r="AH204">
        <v>43.520891364902511</v>
      </c>
    </row>
    <row r="205" spans="1:34" x14ac:dyDescent="0.25">
      <c r="A205" t="s">
        <v>45</v>
      </c>
      <c r="B205">
        <v>9.8697916666666661</v>
      </c>
      <c r="D205">
        <v>9.8697916666666661</v>
      </c>
      <c r="AF205" t="s">
        <v>114</v>
      </c>
      <c r="AG205" t="s">
        <v>41</v>
      </c>
      <c r="AH205">
        <v>33.051389579927502</v>
      </c>
    </row>
    <row r="206" spans="1:34" x14ac:dyDescent="0.25">
      <c r="A206" t="s">
        <v>45</v>
      </c>
      <c r="B206">
        <v>8.8979591836734695</v>
      </c>
      <c r="D206">
        <v>8.8979591836734695</v>
      </c>
      <c r="AF206" t="s">
        <v>114</v>
      </c>
      <c r="AG206" t="s">
        <v>41</v>
      </c>
      <c r="AH206">
        <v>46.579696830500687</v>
      </c>
    </row>
    <row r="207" spans="1:34" x14ac:dyDescent="0.25">
      <c r="A207" t="s">
        <v>45</v>
      </c>
      <c r="B207">
        <v>9.2337164750957861</v>
      </c>
      <c r="D207">
        <v>9.2337164750957861</v>
      </c>
      <c r="AF207" t="s">
        <v>114</v>
      </c>
      <c r="AG207" t="s">
        <v>41</v>
      </c>
      <c r="AH207">
        <v>34.91452830897547</v>
      </c>
    </row>
    <row r="208" spans="1:34" x14ac:dyDescent="0.25">
      <c r="A208" t="s">
        <v>45</v>
      </c>
      <c r="B208">
        <v>9.3023255813953494</v>
      </c>
      <c r="D208">
        <v>9.3023255813953494</v>
      </c>
      <c r="AF208" t="s">
        <v>114</v>
      </c>
      <c r="AG208" t="s">
        <v>41</v>
      </c>
      <c r="AH208">
        <v>31.9409320010611</v>
      </c>
    </row>
    <row r="209" spans="1:34" x14ac:dyDescent="0.25">
      <c r="A209" t="s">
        <v>45</v>
      </c>
      <c r="B209">
        <v>9.8242530755711766</v>
      </c>
      <c r="D209">
        <v>9.8242530755711766</v>
      </c>
      <c r="AF209" t="s">
        <v>114</v>
      </c>
      <c r="AG209" t="s">
        <v>41</v>
      </c>
      <c r="AH209">
        <v>35.948905109489047</v>
      </c>
    </row>
    <row r="210" spans="1:34" x14ac:dyDescent="0.25">
      <c r="A210" t="s">
        <v>45</v>
      </c>
      <c r="B210">
        <v>11.134751773049645</v>
      </c>
      <c r="D210">
        <v>11.134751773049645</v>
      </c>
      <c r="AF210" t="s">
        <v>114</v>
      </c>
      <c r="AG210" t="s">
        <v>41</v>
      </c>
      <c r="AH210">
        <v>73.331898407232032</v>
      </c>
    </row>
    <row r="211" spans="1:34" x14ac:dyDescent="0.25">
      <c r="A211" t="s">
        <v>45</v>
      </c>
      <c r="B211">
        <v>9.804347826086957</v>
      </c>
      <c r="D211">
        <v>9.804347826086957</v>
      </c>
      <c r="AF211" t="s">
        <v>114</v>
      </c>
      <c r="AG211" t="s">
        <v>41</v>
      </c>
      <c r="AH211">
        <v>60.499059989745348</v>
      </c>
    </row>
    <row r="212" spans="1:34" x14ac:dyDescent="0.25">
      <c r="A212" t="s">
        <v>45</v>
      </c>
      <c r="B212">
        <v>9.2274678111587978</v>
      </c>
      <c r="D212">
        <v>9.2274678111587978</v>
      </c>
      <c r="AF212" t="s">
        <v>114</v>
      </c>
      <c r="AG212" t="s">
        <v>41</v>
      </c>
      <c r="AH212">
        <v>65.376498176133396</v>
      </c>
    </row>
    <row r="213" spans="1:34" x14ac:dyDescent="0.25">
      <c r="A213" t="s">
        <v>45</v>
      </c>
      <c r="B213">
        <v>8.9140271493212673</v>
      </c>
      <c r="D213">
        <v>8.9140271493212673</v>
      </c>
      <c r="AF213" t="s">
        <v>114</v>
      </c>
      <c r="AG213" t="s">
        <v>41</v>
      </c>
      <c r="AH213">
        <v>49.608123569794046</v>
      </c>
    </row>
    <row r="214" spans="1:34" x14ac:dyDescent="0.25">
      <c r="A214" t="s">
        <v>45</v>
      </c>
      <c r="B214">
        <v>10.387755102040815</v>
      </c>
      <c r="D214">
        <v>10.387755102040815</v>
      </c>
      <c r="AF214" t="s">
        <v>114</v>
      </c>
      <c r="AG214" t="s">
        <v>41</v>
      </c>
      <c r="AH214">
        <v>54.69338677354709</v>
      </c>
    </row>
  </sheetData>
  <sortState ref="AF64:AH276">
    <sortCondition ref="AF64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3"/>
  <sheetViews>
    <sheetView tabSelected="1" topLeftCell="A266" zoomScale="96" zoomScaleNormal="96" workbookViewId="0">
      <selection activeCell="N288" sqref="N288"/>
    </sheetView>
  </sheetViews>
  <sheetFormatPr baseColWidth="10" defaultColWidth="9.140625" defaultRowHeight="15" x14ac:dyDescent="0.25"/>
  <cols>
    <col min="3" max="3" width="14.42578125" bestFit="1" customWidth="1"/>
    <col min="5" max="5" width="14.5703125" bestFit="1" customWidth="1"/>
    <col min="6" max="6" width="12" bestFit="1" customWidth="1"/>
    <col min="8" max="8" width="14.42578125" style="6" customWidth="1"/>
    <col min="9" max="9" width="44" bestFit="1" customWidth="1"/>
    <col min="10" max="10" width="16.5703125" customWidth="1"/>
    <col min="18" max="18" width="14.42578125" bestFit="1" customWidth="1"/>
    <col min="20" max="20" width="15" customWidth="1"/>
    <col min="21" max="21" width="43.7109375" bestFit="1" customWidth="1"/>
    <col min="22" max="22" width="14.42578125" bestFit="1" customWidth="1"/>
  </cols>
  <sheetData>
    <row r="1" spans="1:43" x14ac:dyDescent="0.25">
      <c r="B1" t="s">
        <v>26</v>
      </c>
      <c r="C1" t="s">
        <v>73</v>
      </c>
      <c r="E1" t="s">
        <v>20</v>
      </c>
      <c r="F1" t="s">
        <v>24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Q1" t="s">
        <v>26</v>
      </c>
      <c r="R1" t="s">
        <v>73</v>
      </c>
      <c r="T1" t="s">
        <v>73</v>
      </c>
      <c r="V1" t="s">
        <v>9</v>
      </c>
      <c r="W1" t="s">
        <v>4</v>
      </c>
      <c r="X1" t="s">
        <v>11</v>
      </c>
      <c r="Y1" t="s">
        <v>12</v>
      </c>
      <c r="Z1" t="s">
        <v>6</v>
      </c>
      <c r="AA1" t="s">
        <v>15</v>
      </c>
      <c r="AB1" t="s">
        <v>5</v>
      </c>
      <c r="AC1" t="s">
        <v>16</v>
      </c>
      <c r="AD1" t="s">
        <v>1</v>
      </c>
      <c r="AE1" t="s">
        <v>7</v>
      </c>
      <c r="AF1" t="s">
        <v>10</v>
      </c>
      <c r="AG1" t="s">
        <v>3</v>
      </c>
      <c r="AH1" t="s">
        <v>13</v>
      </c>
      <c r="AI1" t="s">
        <v>18</v>
      </c>
      <c r="AJ1" t="s">
        <v>17</v>
      </c>
      <c r="AK1" t="s">
        <v>14</v>
      </c>
      <c r="AL1" t="s">
        <v>8</v>
      </c>
      <c r="AM1" t="s">
        <v>82</v>
      </c>
      <c r="AN1" t="s">
        <v>80</v>
      </c>
      <c r="AO1" t="s">
        <v>115</v>
      </c>
      <c r="AP1" t="s">
        <v>42</v>
      </c>
      <c r="AQ1" t="s">
        <v>41</v>
      </c>
    </row>
    <row r="2" spans="1:43" x14ac:dyDescent="0.25">
      <c r="A2" t="s">
        <v>110</v>
      </c>
      <c r="B2" t="s">
        <v>1</v>
      </c>
      <c r="C2">
        <f t="shared" ref="C2:C33" si="0">E2</f>
        <v>87.587030040000002</v>
      </c>
      <c r="E2">
        <v>87.587030040000002</v>
      </c>
      <c r="F2">
        <v>61.599845240000001</v>
      </c>
      <c r="I2" t="s">
        <v>74</v>
      </c>
      <c r="J2" s="6">
        <f>MIN(C135:C164)</f>
        <v>19.852776039999998</v>
      </c>
      <c r="K2" s="6">
        <f>MIN(C82:C101)</f>
        <v>84.192825110000001</v>
      </c>
      <c r="L2" s="6">
        <f>MIN(C2:C81)</f>
        <v>31.47926635</v>
      </c>
      <c r="M2" s="6">
        <f>MIN(C102:C134)</f>
        <v>91.726930859999996</v>
      </c>
      <c r="N2" s="5">
        <f>MIN(C165:C214)</f>
        <v>8.8979591836734695</v>
      </c>
      <c r="P2" t="s">
        <v>111</v>
      </c>
      <c r="Q2" t="s">
        <v>9</v>
      </c>
      <c r="R2" s="4">
        <v>36.242607270000001</v>
      </c>
      <c r="T2" t="s">
        <v>9</v>
      </c>
      <c r="V2" s="4">
        <v>36.242607270000001</v>
      </c>
      <c r="W2" s="4">
        <v>33.75931842</v>
      </c>
      <c r="X2" s="4">
        <v>101.8518519</v>
      </c>
      <c r="Y2">
        <v>92.065013199999996</v>
      </c>
      <c r="Z2">
        <v>97.462406015037601</v>
      </c>
      <c r="AA2">
        <v>31.47926635</v>
      </c>
      <c r="AB2">
        <v>88.804168255178539</v>
      </c>
      <c r="AC2">
        <v>66.168371359999995</v>
      </c>
      <c r="AD2">
        <v>87.587030040000002</v>
      </c>
      <c r="AE2">
        <v>78.342857140000007</v>
      </c>
      <c r="AF2">
        <v>97.971854300000004</v>
      </c>
      <c r="AG2">
        <v>103.60079740842264</v>
      </c>
      <c r="AH2">
        <v>71.215362200000001</v>
      </c>
      <c r="AI2">
        <v>140.2829486</v>
      </c>
      <c r="AJ2">
        <v>160.5944635795382</v>
      </c>
      <c r="AK2">
        <v>218.1588903</v>
      </c>
      <c r="AL2">
        <v>399.7724</v>
      </c>
      <c r="AM2">
        <v>9.8697916666666661</v>
      </c>
      <c r="AN2">
        <v>19.50151515151515</v>
      </c>
      <c r="AO2">
        <v>31.228070175438596</v>
      </c>
      <c r="AP2">
        <v>41.383275261324044</v>
      </c>
      <c r="AQ2">
        <v>33.051389579927502</v>
      </c>
    </row>
    <row r="3" spans="1:43" x14ac:dyDescent="0.25">
      <c r="A3" t="s">
        <v>110</v>
      </c>
      <c r="B3" t="s">
        <v>1</v>
      </c>
      <c r="C3">
        <f t="shared" si="0"/>
        <v>79.894067800000002</v>
      </c>
      <c r="E3">
        <v>79.894067800000002</v>
      </c>
      <c r="F3">
        <v>73.739290089999997</v>
      </c>
      <c r="I3" t="s">
        <v>75</v>
      </c>
      <c r="J3" s="6">
        <f>_xlfn.QUARTILE.INC(C135:C164,1)</f>
        <v>34.192321932500001</v>
      </c>
      <c r="K3" s="6">
        <f>_xlfn.QUARTILE.INC(C82:C101,1)</f>
        <v>97.385761736278198</v>
      </c>
      <c r="L3" s="6">
        <f>_xlfn.QUARTILE.INC(C2:C81,1)</f>
        <v>67.630026257499992</v>
      </c>
      <c r="M3" s="6">
        <f>_xlfn.QUARTILE.INC(C102:C134,1)</f>
        <v>124.6287129</v>
      </c>
      <c r="N3" s="5">
        <f>_xlfn.QUARTILE.INC(C165:C214,1)</f>
        <v>21.255830560834273</v>
      </c>
      <c r="P3" t="s">
        <v>111</v>
      </c>
      <c r="Q3" t="s">
        <v>9</v>
      </c>
      <c r="R3" s="4">
        <v>32.833342879999996</v>
      </c>
      <c r="T3" t="s">
        <v>9</v>
      </c>
      <c r="V3" s="4">
        <v>32.833342879999996</v>
      </c>
      <c r="W3" s="4">
        <v>55.43855224</v>
      </c>
      <c r="X3" s="4">
        <v>77.512207660000001</v>
      </c>
      <c r="Y3">
        <v>100.16786569999999</v>
      </c>
      <c r="Z3">
        <v>151.29740518962078</v>
      </c>
      <c r="AA3">
        <v>33.26339574</v>
      </c>
      <c r="AB3">
        <v>73.659756969263753</v>
      </c>
      <c r="AC3">
        <v>91.990018710000001</v>
      </c>
      <c r="AD3">
        <v>79.894067800000002</v>
      </c>
      <c r="AE3">
        <v>84.1038961</v>
      </c>
      <c r="AF3">
        <v>79.78011472</v>
      </c>
      <c r="AG3">
        <v>107.66745638595737</v>
      </c>
      <c r="AH3">
        <v>79.182841300000007</v>
      </c>
      <c r="AI3">
        <v>111.4678899</v>
      </c>
      <c r="AJ3">
        <v>158.41660261337432</v>
      </c>
      <c r="AK3">
        <v>181.67303949999999</v>
      </c>
      <c r="AL3">
        <v>299.64249999999998</v>
      </c>
      <c r="AM3">
        <v>8.8979591836734695</v>
      </c>
      <c r="AN3">
        <v>21.785827103295777</v>
      </c>
      <c r="AO3">
        <v>39.056603773584904</v>
      </c>
      <c r="AP3">
        <v>55.220858895705518</v>
      </c>
      <c r="AQ3">
        <v>46.579696830500687</v>
      </c>
    </row>
    <row r="4" spans="1:43" x14ac:dyDescent="0.25">
      <c r="A4" t="s">
        <v>110</v>
      </c>
      <c r="B4" t="s">
        <v>1</v>
      </c>
      <c r="C4">
        <f t="shared" si="0"/>
        <v>86.418835189999996</v>
      </c>
      <c r="E4">
        <v>86.418835189999996</v>
      </c>
      <c r="F4">
        <v>59.090143930000004</v>
      </c>
      <c r="I4" t="s">
        <v>76</v>
      </c>
      <c r="J4" s="6">
        <f>_xlfn.QUARTILE.INC(C135:C164,2)</f>
        <v>38.700353570000004</v>
      </c>
      <c r="K4" s="6">
        <f>_xlfn.QUARTILE.INC(C82:C101,2)</f>
        <v>102.95887546271479</v>
      </c>
      <c r="L4" s="6">
        <f>_xlfn.QUARTILE.INC(C2:C81,2)</f>
        <v>79.735383519999999</v>
      </c>
      <c r="M4" s="6">
        <f>_xlfn.QUARTILE.INC(C102:C134,2)</f>
        <v>171.99334698055273</v>
      </c>
      <c r="N4" s="5">
        <f>_xlfn.QUARTILE.INC(C165:C214,2)</f>
        <v>33.215114585185589</v>
      </c>
      <c r="P4" t="s">
        <v>111</v>
      </c>
      <c r="Q4" t="s">
        <v>9</v>
      </c>
      <c r="R4" s="4">
        <v>36.480735189999997</v>
      </c>
      <c r="T4" t="s">
        <v>9</v>
      </c>
      <c r="V4" s="4">
        <v>36.480735189999997</v>
      </c>
      <c r="W4" s="4">
        <v>34.142735289999997</v>
      </c>
      <c r="X4" s="4">
        <v>103.1007752</v>
      </c>
      <c r="Y4">
        <v>103.9933523</v>
      </c>
      <c r="Z4">
        <v>111.41233056405771</v>
      </c>
      <c r="AA4">
        <v>34.10401117</v>
      </c>
      <c r="AB4">
        <v>84.104319093698379</v>
      </c>
      <c r="AC4">
        <v>78.393957459999996</v>
      </c>
      <c r="AD4">
        <v>86.418835189999996</v>
      </c>
      <c r="AE4">
        <v>85.823627299999998</v>
      </c>
      <c r="AF4">
        <v>88.302425110000001</v>
      </c>
      <c r="AG4">
        <v>118.40209561231173</v>
      </c>
      <c r="AH4">
        <v>94.350336900000002</v>
      </c>
      <c r="AI4">
        <v>107.5447013</v>
      </c>
      <c r="AJ4">
        <v>173.98836286696641</v>
      </c>
      <c r="AK4">
        <v>215.36107709999999</v>
      </c>
      <c r="AL4">
        <v>217.66210000000001</v>
      </c>
      <c r="AM4">
        <v>9.2337164750957861</v>
      </c>
      <c r="AN4">
        <v>27.46055882911994</v>
      </c>
      <c r="AO4">
        <v>35.448717948717949</v>
      </c>
      <c r="AP4">
        <v>48.188585607940453</v>
      </c>
      <c r="AQ4">
        <v>34.91452830897547</v>
      </c>
    </row>
    <row r="5" spans="1:43" x14ac:dyDescent="0.25">
      <c r="A5" t="s">
        <v>110</v>
      </c>
      <c r="B5" t="s">
        <v>1</v>
      </c>
      <c r="C5">
        <f t="shared" si="0"/>
        <v>81.412125860000003</v>
      </c>
      <c r="E5">
        <v>81.412125860000003</v>
      </c>
      <c r="F5">
        <v>67.058319859999997</v>
      </c>
      <c r="I5" t="s">
        <v>77</v>
      </c>
      <c r="J5" s="6">
        <f>_xlfn.QUARTILE.INC(C135:C164,3)</f>
        <v>90.955382777500006</v>
      </c>
      <c r="K5" s="6">
        <f>_xlfn.QUARTILE.INC(C82:C101,3)</f>
        <v>116.41113790639881</v>
      </c>
      <c r="L5" s="6">
        <f>_xlfn.QUARTILE.INC(C2:C81,3)</f>
        <v>95.080934492500006</v>
      </c>
      <c r="M5" s="6">
        <f>_xlfn.QUARTILE.INC(C102:C134,3)</f>
        <v>215.36107709999999</v>
      </c>
      <c r="N5" s="5">
        <f>_xlfn.QUARTILE.INC(C165:C214,3)</f>
        <v>46.099351836235215</v>
      </c>
      <c r="P5" t="s">
        <v>111</v>
      </c>
      <c r="Q5" t="s">
        <v>9</v>
      </c>
      <c r="R5" s="4">
        <v>35.589947389999999</v>
      </c>
      <c r="T5" t="s">
        <v>9</v>
      </c>
      <c r="V5" s="4">
        <v>35.589947389999999</v>
      </c>
      <c r="W5" s="4">
        <v>23.981470479999999</v>
      </c>
      <c r="X5" s="4">
        <v>118.8386124</v>
      </c>
      <c r="Y5">
        <v>93.400702999999993</v>
      </c>
      <c r="Z5">
        <v>113.69539551357734</v>
      </c>
      <c r="AA5">
        <v>44.382284380000002</v>
      </c>
      <c r="AB5">
        <v>65.320731114045458</v>
      </c>
      <c r="AC5">
        <v>71.343134809999995</v>
      </c>
      <c r="AD5">
        <v>81.412125860000003</v>
      </c>
      <c r="AE5">
        <v>67.86026201</v>
      </c>
      <c r="AF5">
        <v>98.478747200000001</v>
      </c>
      <c r="AG5">
        <v>122.50376317109885</v>
      </c>
      <c r="AH5">
        <v>81.752520399999995</v>
      </c>
      <c r="AI5">
        <v>129.98405099999999</v>
      </c>
      <c r="AJ5">
        <v>190.2439024390244</v>
      </c>
      <c r="AK5">
        <v>223.8214174</v>
      </c>
      <c r="AM5">
        <v>9.3023255813953494</v>
      </c>
      <c r="AN5">
        <v>22.895598101783669</v>
      </c>
      <c r="AO5">
        <v>34.944356120826711</v>
      </c>
      <c r="AP5">
        <v>49.371610845295052</v>
      </c>
      <c r="AQ5">
        <v>31.9409320010611</v>
      </c>
    </row>
    <row r="6" spans="1:43" x14ac:dyDescent="0.25">
      <c r="A6" t="s">
        <v>110</v>
      </c>
      <c r="B6" t="s">
        <v>1</v>
      </c>
      <c r="C6">
        <f t="shared" si="0"/>
        <v>79.690652319999998</v>
      </c>
      <c r="E6">
        <v>79.690652319999998</v>
      </c>
      <c r="F6">
        <v>68.146622730000004</v>
      </c>
      <c r="I6" t="s">
        <v>78</v>
      </c>
      <c r="J6" s="6">
        <f>MAX(C135:C164)</f>
        <v>130.2500919</v>
      </c>
      <c r="K6" s="6">
        <f>MAX(C82:C101)</f>
        <v>168.0746561886051</v>
      </c>
      <c r="L6" s="6">
        <f>MAX(C2:C81)</f>
        <v>137.76666666666668</v>
      </c>
      <c r="M6" s="6">
        <f>MAX(C102:C134)</f>
        <v>399.7724</v>
      </c>
      <c r="N6" s="5">
        <f>MAX(C165:C214)</f>
        <v>73.331898407232032</v>
      </c>
      <c r="P6" t="s">
        <v>111</v>
      </c>
      <c r="Q6" t="s">
        <v>9</v>
      </c>
      <c r="R6" s="4">
        <v>34.726412510000003</v>
      </c>
      <c r="T6" t="s">
        <v>9</v>
      </c>
      <c r="V6" s="4">
        <v>34.726412510000003</v>
      </c>
      <c r="W6" s="4">
        <v>32.358798360000002</v>
      </c>
      <c r="X6" s="4">
        <v>130.2500919</v>
      </c>
      <c r="Y6">
        <v>110.6152125</v>
      </c>
      <c r="Z6">
        <v>109.56749672346002</v>
      </c>
      <c r="AA6">
        <v>42.85409859</v>
      </c>
      <c r="AB6">
        <v>63.454032306491321</v>
      </c>
      <c r="AC6">
        <v>75.657686209999994</v>
      </c>
      <c r="AD6">
        <v>79.690652319999998</v>
      </c>
      <c r="AE6">
        <v>67.931034479999994</v>
      </c>
      <c r="AF6">
        <v>90.4340124</v>
      </c>
      <c r="AG6">
        <v>115.2400134273246</v>
      </c>
      <c r="AH6">
        <v>76.762897600000002</v>
      </c>
      <c r="AI6">
        <v>118.67339579999999</v>
      </c>
      <c r="AJ6">
        <v>171.99334698055273</v>
      </c>
      <c r="AK6">
        <v>140.77124670000001</v>
      </c>
      <c r="AM6">
        <v>9.8242530755711766</v>
      </c>
      <c r="AN6">
        <v>21.218443718443716</v>
      </c>
      <c r="AO6">
        <v>33.378839590443683</v>
      </c>
      <c r="AP6">
        <v>55.277608297742525</v>
      </c>
      <c r="AQ6">
        <v>35.948905109489047</v>
      </c>
    </row>
    <row r="7" spans="1:43" x14ac:dyDescent="0.25">
      <c r="A7" t="s">
        <v>110</v>
      </c>
      <c r="B7" t="s">
        <v>1</v>
      </c>
      <c r="C7">
        <f t="shared" si="0"/>
        <v>71.220371560000004</v>
      </c>
      <c r="E7">
        <v>71.220371560000004</v>
      </c>
      <c r="F7">
        <v>60.977800590000001</v>
      </c>
      <c r="J7" s="6"/>
      <c r="K7" s="6"/>
      <c r="L7" s="6"/>
      <c r="M7" s="6"/>
      <c r="N7" s="5"/>
      <c r="P7" t="s">
        <v>111</v>
      </c>
      <c r="Q7" t="s">
        <v>9</v>
      </c>
      <c r="R7" s="4">
        <v>43.412259710000001</v>
      </c>
      <c r="T7" t="s">
        <v>9</v>
      </c>
      <c r="V7" s="4">
        <v>43.412259710000001</v>
      </c>
      <c r="W7" s="4">
        <v>34.341081860000003</v>
      </c>
      <c r="X7" s="4">
        <v>88.021115320000007</v>
      </c>
      <c r="Y7">
        <v>87.021336300000002</v>
      </c>
      <c r="Z7">
        <v>101.92439862542956</v>
      </c>
      <c r="AA7">
        <v>47.789934350000003</v>
      </c>
      <c r="AB7">
        <v>63.330307156907239</v>
      </c>
      <c r="AC7">
        <v>77.10455297</v>
      </c>
      <c r="AD7">
        <v>71.220371560000004</v>
      </c>
      <c r="AE7">
        <v>77.624869020000006</v>
      </c>
      <c r="AF7">
        <v>91.252576140000002</v>
      </c>
      <c r="AG7">
        <v>137.76666666666668</v>
      </c>
      <c r="AH7">
        <v>81.591944400000003</v>
      </c>
      <c r="AI7">
        <v>91.726930859999996</v>
      </c>
      <c r="AJ7">
        <v>180.6905556361526</v>
      </c>
      <c r="AK7">
        <v>118.7705163</v>
      </c>
      <c r="AM7">
        <v>11.134751773049645</v>
      </c>
      <c r="AN7">
        <v>22.106411344079504</v>
      </c>
      <c r="AO7">
        <v>34.191489361702125</v>
      </c>
      <c r="AP7">
        <v>53.008310249307478</v>
      </c>
      <c r="AQ7">
        <v>73.331898407232032</v>
      </c>
    </row>
    <row r="8" spans="1:43" x14ac:dyDescent="0.25">
      <c r="A8" t="s">
        <v>110</v>
      </c>
      <c r="B8" t="s">
        <v>1</v>
      </c>
      <c r="C8">
        <f t="shared" si="0"/>
        <v>81.854912760000005</v>
      </c>
      <c r="E8">
        <v>81.854912760000005</v>
      </c>
      <c r="F8">
        <v>78.099691329999999</v>
      </c>
      <c r="J8" s="6"/>
      <c r="K8" s="6"/>
      <c r="L8" s="6"/>
      <c r="M8" s="6"/>
      <c r="N8" s="5"/>
      <c r="P8" t="s">
        <v>111</v>
      </c>
      <c r="Q8" t="s">
        <v>9</v>
      </c>
      <c r="R8" s="4">
        <v>34.362723699999997</v>
      </c>
      <c r="T8" t="s">
        <v>9</v>
      </c>
      <c r="V8" s="4">
        <v>34.362723699999997</v>
      </c>
      <c r="W8" s="4">
        <v>19.852776039999998</v>
      </c>
      <c r="X8" s="4">
        <v>93.080687380000001</v>
      </c>
      <c r="Y8">
        <v>84.192825110000001</v>
      </c>
      <c r="Z8">
        <v>133.38469440164354</v>
      </c>
      <c r="AA8">
        <v>37.358743539999999</v>
      </c>
      <c r="AB8">
        <v>65.181274745749548</v>
      </c>
      <c r="AC8">
        <v>75.521207759999996</v>
      </c>
      <c r="AD8">
        <v>81.854912760000005</v>
      </c>
      <c r="AE8">
        <v>82.134471700000006</v>
      </c>
      <c r="AF8">
        <v>97.272727270000004</v>
      </c>
      <c r="AG8">
        <v>114.65968586387434</v>
      </c>
      <c r="AH8">
        <v>86.051857799999993</v>
      </c>
      <c r="AI8">
        <v>99.613899610000004</v>
      </c>
      <c r="AJ8">
        <v>171.95759911894271</v>
      </c>
      <c r="AK8">
        <v>223.8214174</v>
      </c>
      <c r="AM8">
        <v>9.804347826086957</v>
      </c>
      <c r="AN8">
        <v>24.82167832167832</v>
      </c>
      <c r="AO8">
        <v>42.289156626506021</v>
      </c>
      <c r="AP8">
        <v>54.404040404040401</v>
      </c>
      <c r="AQ8">
        <v>60.499059989745348</v>
      </c>
    </row>
    <row r="9" spans="1:43" x14ac:dyDescent="0.25">
      <c r="A9" t="s">
        <v>110</v>
      </c>
      <c r="B9" t="s">
        <v>1</v>
      </c>
      <c r="C9">
        <f t="shared" si="0"/>
        <v>79.139382600000005</v>
      </c>
      <c r="E9">
        <v>79.139382600000005</v>
      </c>
      <c r="F9">
        <v>71.414131530000006</v>
      </c>
      <c r="J9" s="6"/>
      <c r="K9" s="6"/>
      <c r="L9" s="6"/>
      <c r="M9" s="6"/>
      <c r="N9" s="5"/>
      <c r="P9" t="s">
        <v>111</v>
      </c>
      <c r="Q9" t="s">
        <v>9</v>
      </c>
      <c r="R9" s="4">
        <v>31.35382259</v>
      </c>
      <c r="T9" t="s">
        <v>9</v>
      </c>
      <c r="V9" s="4">
        <v>31.35382259</v>
      </c>
      <c r="W9" s="4">
        <v>39.40643034</v>
      </c>
      <c r="X9" s="4">
        <v>91.933471929999996</v>
      </c>
      <c r="Y9">
        <v>97.520593099999999</v>
      </c>
      <c r="Z9">
        <v>124.55836508486318</v>
      </c>
      <c r="AA9">
        <v>40.796680500000001</v>
      </c>
      <c r="AB9">
        <v>55.88036726978126</v>
      </c>
      <c r="AC9">
        <v>68.213795469999994</v>
      </c>
      <c r="AD9">
        <v>79.139382600000005</v>
      </c>
      <c r="AE9">
        <v>85.179558</v>
      </c>
      <c r="AF9">
        <v>113.58082709999999</v>
      </c>
      <c r="AG9">
        <v>116.45352166443976</v>
      </c>
      <c r="AH9">
        <v>135.7654613</v>
      </c>
      <c r="AI9">
        <v>124.6287129</v>
      </c>
      <c r="AJ9">
        <v>195.5472190507258</v>
      </c>
      <c r="AK9">
        <v>218.1588903</v>
      </c>
      <c r="AM9">
        <v>9.2274678111587978</v>
      </c>
      <c r="AN9">
        <v>24.113114754098362</v>
      </c>
      <c r="AO9">
        <v>32.778625954198475</v>
      </c>
      <c r="AP9">
        <v>44.658316853438805</v>
      </c>
      <c r="AQ9">
        <v>65.376498176133396</v>
      </c>
    </row>
    <row r="10" spans="1:43" x14ac:dyDescent="0.25">
      <c r="A10" t="s">
        <v>110</v>
      </c>
      <c r="B10" t="s">
        <v>1</v>
      </c>
      <c r="C10">
        <f t="shared" si="0"/>
        <v>66.939318999999998</v>
      </c>
      <c r="E10">
        <v>66.939318999999998</v>
      </c>
      <c r="F10">
        <v>80.08850837</v>
      </c>
      <c r="I10" t="s">
        <v>26</v>
      </c>
      <c r="J10" s="3" t="str">
        <f t="shared" ref="J10:N11" si="1">J1</f>
        <v>thallose liverworts</v>
      </c>
      <c r="K10" s="3" t="str">
        <f t="shared" si="1"/>
        <v>foliose liverworts</v>
      </c>
      <c r="L10" s="3" t="str">
        <f t="shared" si="1"/>
        <v>acrocarpous mosses</v>
      </c>
      <c r="M10" s="3" t="str">
        <f t="shared" si="1"/>
        <v>pleurocarpous mosses</v>
      </c>
      <c r="N10" t="str">
        <f t="shared" si="1"/>
        <v>vascular plants</v>
      </c>
      <c r="P10" t="s">
        <v>111</v>
      </c>
      <c r="Q10" t="s">
        <v>9</v>
      </c>
      <c r="R10" s="4">
        <v>40.984550429999999</v>
      </c>
      <c r="T10" t="s">
        <v>9</v>
      </c>
      <c r="V10" s="4">
        <v>40.984550429999999</v>
      </c>
      <c r="W10" s="4">
        <v>42.288168679999998</v>
      </c>
      <c r="X10" s="4">
        <v>109.26057590000001</v>
      </c>
      <c r="Y10">
        <v>101.79672979999999</v>
      </c>
      <c r="Z10">
        <v>142.30547550432277</v>
      </c>
      <c r="AA10">
        <v>50.357104790000001</v>
      </c>
      <c r="AB10">
        <v>62.886437781575268</v>
      </c>
      <c r="AC10">
        <v>71.413798200000002</v>
      </c>
      <c r="AD10">
        <v>66.939318999999998</v>
      </c>
      <c r="AE10">
        <v>102.1147201</v>
      </c>
      <c r="AF10">
        <v>108.5</v>
      </c>
      <c r="AG10">
        <v>135.94566353187042</v>
      </c>
      <c r="AH10">
        <v>105.1397516</v>
      </c>
      <c r="AI10">
        <v>115.0943396</v>
      </c>
      <c r="AJ10">
        <v>189.60985058107357</v>
      </c>
      <c r="AK10">
        <v>140.77124670000001</v>
      </c>
      <c r="AM10">
        <v>8.9140271493212673</v>
      </c>
      <c r="AN10">
        <v>21.36799108800594</v>
      </c>
      <c r="AO10">
        <v>34.543795620437955</v>
      </c>
      <c r="AP10">
        <v>47.399801258694929</v>
      </c>
      <c r="AQ10">
        <v>49.608123569794046</v>
      </c>
    </row>
    <row r="11" spans="1:43" x14ac:dyDescent="0.25">
      <c r="A11" t="s">
        <v>110</v>
      </c>
      <c r="B11" t="s">
        <v>1</v>
      </c>
      <c r="C11">
        <f t="shared" si="0"/>
        <v>73.819806400000004</v>
      </c>
      <c r="E11">
        <v>73.819806400000004</v>
      </c>
      <c r="F11">
        <v>66.995455309999997</v>
      </c>
      <c r="I11" t="s">
        <v>74</v>
      </c>
      <c r="J11" s="6">
        <f t="shared" si="1"/>
        <v>19.852776039999998</v>
      </c>
      <c r="K11" s="6">
        <f t="shared" si="1"/>
        <v>84.192825110000001</v>
      </c>
      <c r="L11" s="6">
        <f t="shared" si="1"/>
        <v>31.47926635</v>
      </c>
      <c r="M11" s="6">
        <f t="shared" si="1"/>
        <v>91.726930859999996</v>
      </c>
      <c r="N11" s="5">
        <f t="shared" si="1"/>
        <v>8.8979591836734695</v>
      </c>
      <c r="P11" t="s">
        <v>111</v>
      </c>
      <c r="Q11" t="s">
        <v>9</v>
      </c>
      <c r="R11" s="4">
        <v>37.994276800000002</v>
      </c>
      <c r="T11" t="s">
        <v>9</v>
      </c>
      <c r="V11" s="4">
        <v>37.994276800000002</v>
      </c>
      <c r="W11" s="4">
        <v>24.794898709999998</v>
      </c>
      <c r="X11" s="4">
        <v>110.1949458</v>
      </c>
      <c r="Y11">
        <v>97.155828900000003</v>
      </c>
      <c r="Z11">
        <v>168.0746561886051</v>
      </c>
      <c r="AA11">
        <v>54.192315860000001</v>
      </c>
      <c r="AB11">
        <v>56.897039678496633</v>
      </c>
      <c r="AC11">
        <v>78.520533749999998</v>
      </c>
      <c r="AD11">
        <v>73.819806400000004</v>
      </c>
      <c r="AE11">
        <v>110.318258</v>
      </c>
      <c r="AF11">
        <v>120.5835962</v>
      </c>
      <c r="AG11">
        <v>116.02502406159768</v>
      </c>
      <c r="AH11">
        <v>45.972976469999999</v>
      </c>
      <c r="AI11">
        <v>120.91761219999999</v>
      </c>
      <c r="AJ11">
        <v>183.71743486973946</v>
      </c>
      <c r="AK11">
        <v>215.36107709999999</v>
      </c>
      <c r="AM11">
        <v>10.387755102040815</v>
      </c>
      <c r="AN11">
        <v>18.735192272644433</v>
      </c>
      <c r="AO11">
        <v>31.607669616519175</v>
      </c>
      <c r="AP11">
        <v>43.520891364902511</v>
      </c>
      <c r="AQ11">
        <v>54.69338677354709</v>
      </c>
    </row>
    <row r="12" spans="1:43" x14ac:dyDescent="0.25">
      <c r="A12" t="s">
        <v>110</v>
      </c>
      <c r="B12" t="s">
        <v>3</v>
      </c>
      <c r="C12">
        <f t="shared" si="0"/>
        <v>103.60079740842264</v>
      </c>
      <c r="E12">
        <v>103.60079740842264</v>
      </c>
      <c r="F12">
        <v>139.2388277</v>
      </c>
      <c r="I12" t="s">
        <v>79</v>
      </c>
      <c r="J12" s="6">
        <f>J3-J11</f>
        <v>14.339545892500002</v>
      </c>
      <c r="K12" s="6">
        <f>K3-K11</f>
        <v>13.192936626278197</v>
      </c>
      <c r="L12" s="6">
        <f>L3-L11</f>
        <v>36.150759907499989</v>
      </c>
      <c r="M12" s="6">
        <f>M3-M11</f>
        <v>32.901782040000001</v>
      </c>
      <c r="N12" s="5">
        <f>N3-N11</f>
        <v>12.357871377160803</v>
      </c>
      <c r="P12" t="s">
        <v>111</v>
      </c>
      <c r="Q12" t="s">
        <v>4</v>
      </c>
      <c r="R12" s="4">
        <v>33.75931842</v>
      </c>
      <c r="T12" t="s">
        <v>4</v>
      </c>
    </row>
    <row r="13" spans="1:43" x14ac:dyDescent="0.25">
      <c r="A13" t="s">
        <v>110</v>
      </c>
      <c r="B13" t="s">
        <v>3</v>
      </c>
      <c r="C13">
        <f t="shared" si="0"/>
        <v>107.66745638595737</v>
      </c>
      <c r="E13">
        <v>107.66745638595737</v>
      </c>
      <c r="F13">
        <v>142.74886309999999</v>
      </c>
      <c r="I13" t="s">
        <v>129</v>
      </c>
      <c r="J13" s="6">
        <f t="shared" ref="J13:N15" si="2">J4-J3</f>
        <v>4.5080316375000038</v>
      </c>
      <c r="K13" s="6">
        <f t="shared" si="2"/>
        <v>5.5731137264365884</v>
      </c>
      <c r="L13" s="6">
        <f t="shared" si="2"/>
        <v>12.105357262500007</v>
      </c>
      <c r="M13" s="6">
        <f t="shared" si="2"/>
        <v>47.364634080552733</v>
      </c>
      <c r="N13" s="5">
        <f t="shared" si="2"/>
        <v>11.959284024351316</v>
      </c>
      <c r="P13" t="s">
        <v>111</v>
      </c>
      <c r="Q13" t="s">
        <v>4</v>
      </c>
      <c r="R13" s="4">
        <v>55.43855224</v>
      </c>
      <c r="T13" t="s">
        <v>4</v>
      </c>
    </row>
    <row r="14" spans="1:43" x14ac:dyDescent="0.25">
      <c r="A14" t="s">
        <v>110</v>
      </c>
      <c r="B14" t="s">
        <v>3</v>
      </c>
      <c r="C14">
        <f t="shared" si="0"/>
        <v>118.40209561231173</v>
      </c>
      <c r="E14">
        <v>118.40209561231173</v>
      </c>
      <c r="F14">
        <v>147.27361250000001</v>
      </c>
      <c r="I14" t="s">
        <v>130</v>
      </c>
      <c r="J14" s="6">
        <f t="shared" si="2"/>
        <v>52.255029207500002</v>
      </c>
      <c r="K14" s="6">
        <f t="shared" si="2"/>
        <v>13.45226244368402</v>
      </c>
      <c r="L14" s="6">
        <f t="shared" si="2"/>
        <v>15.345550972500007</v>
      </c>
      <c r="M14" s="6">
        <f t="shared" si="2"/>
        <v>43.367730119447259</v>
      </c>
      <c r="N14" s="5">
        <f t="shared" si="2"/>
        <v>12.884237251049626</v>
      </c>
      <c r="P14" t="s">
        <v>111</v>
      </c>
      <c r="Q14" t="s">
        <v>4</v>
      </c>
      <c r="R14" s="4">
        <v>34.142735289999997</v>
      </c>
      <c r="T14" t="s">
        <v>4</v>
      </c>
    </row>
    <row r="15" spans="1:43" x14ac:dyDescent="0.25">
      <c r="A15" t="s">
        <v>110</v>
      </c>
      <c r="B15" t="s">
        <v>3</v>
      </c>
      <c r="C15">
        <f t="shared" si="0"/>
        <v>122.50376317109885</v>
      </c>
      <c r="E15">
        <v>122.50376317109885</v>
      </c>
      <c r="F15">
        <v>156.78941309999999</v>
      </c>
      <c r="I15" t="s">
        <v>131</v>
      </c>
      <c r="J15" s="6">
        <f t="shared" si="2"/>
        <v>39.294709122499995</v>
      </c>
      <c r="K15" s="6">
        <f t="shared" si="2"/>
        <v>51.663518282206297</v>
      </c>
      <c r="L15" s="6">
        <f t="shared" si="2"/>
        <v>42.685732174166674</v>
      </c>
      <c r="M15" s="6">
        <f>M6-M5</f>
        <v>184.41132290000002</v>
      </c>
      <c r="N15" s="5">
        <f t="shared" si="2"/>
        <v>27.232546570996817</v>
      </c>
      <c r="P15" t="s">
        <v>111</v>
      </c>
      <c r="Q15" t="s">
        <v>4</v>
      </c>
      <c r="R15" s="4">
        <v>23.981470479999999</v>
      </c>
      <c r="T15" t="s">
        <v>4</v>
      </c>
    </row>
    <row r="16" spans="1:43" x14ac:dyDescent="0.25">
      <c r="A16" t="s">
        <v>110</v>
      </c>
      <c r="B16" t="s">
        <v>3</v>
      </c>
      <c r="C16">
        <f t="shared" si="0"/>
        <v>115.2400134273246</v>
      </c>
      <c r="E16">
        <v>115.2400134273246</v>
      </c>
      <c r="F16">
        <v>103.6081069</v>
      </c>
      <c r="P16" t="s">
        <v>111</v>
      </c>
      <c r="Q16" t="s">
        <v>4</v>
      </c>
      <c r="R16" s="4">
        <v>32.358798360000002</v>
      </c>
      <c r="T16" t="s">
        <v>4</v>
      </c>
    </row>
    <row r="17" spans="1:20" x14ac:dyDescent="0.25">
      <c r="A17" t="s">
        <v>110</v>
      </c>
      <c r="B17" t="s">
        <v>3</v>
      </c>
      <c r="C17">
        <f t="shared" si="0"/>
        <v>137.76666666666668</v>
      </c>
      <c r="E17">
        <v>137.76666666666668</v>
      </c>
      <c r="F17">
        <v>176.11026029999999</v>
      </c>
      <c r="I17" s="2" t="s">
        <v>126</v>
      </c>
      <c r="P17" t="s">
        <v>111</v>
      </c>
      <c r="Q17" t="s">
        <v>4</v>
      </c>
      <c r="R17" s="4">
        <v>34.341081860000003</v>
      </c>
      <c r="T17" t="s">
        <v>4</v>
      </c>
    </row>
    <row r="18" spans="1:20" x14ac:dyDescent="0.25">
      <c r="A18" t="s">
        <v>110</v>
      </c>
      <c r="B18" t="s">
        <v>3</v>
      </c>
      <c r="C18">
        <f t="shared" si="0"/>
        <v>114.65968586387434</v>
      </c>
      <c r="E18">
        <v>114.65968586387434</v>
      </c>
      <c r="F18">
        <v>107.7199282</v>
      </c>
      <c r="I18" t="s">
        <v>123</v>
      </c>
      <c r="J18">
        <f>J5-J3</f>
        <v>56.763060845000005</v>
      </c>
      <c r="K18">
        <f>K5-K3</f>
        <v>19.025376170120609</v>
      </c>
      <c r="L18">
        <f>L5-L3</f>
        <v>27.450908235000014</v>
      </c>
      <c r="M18">
        <f>M5-M3</f>
        <v>90.732364199999992</v>
      </c>
      <c r="N18">
        <f>N5-N3</f>
        <v>24.843521275400942</v>
      </c>
      <c r="P18" t="s">
        <v>111</v>
      </c>
      <c r="Q18" t="s">
        <v>4</v>
      </c>
      <c r="R18" s="4">
        <v>19.852776039999998</v>
      </c>
      <c r="T18" t="s">
        <v>4</v>
      </c>
    </row>
    <row r="19" spans="1:20" x14ac:dyDescent="0.25">
      <c r="A19" t="s">
        <v>110</v>
      </c>
      <c r="B19" t="s">
        <v>3</v>
      </c>
      <c r="C19">
        <f t="shared" si="0"/>
        <v>116.45352166443976</v>
      </c>
      <c r="E19">
        <v>116.45352166443976</v>
      </c>
      <c r="F19">
        <v>128.41091489999999</v>
      </c>
      <c r="I19" t="s">
        <v>128</v>
      </c>
      <c r="P19" t="s">
        <v>111</v>
      </c>
      <c r="Q19" t="s">
        <v>4</v>
      </c>
      <c r="R19" s="4">
        <v>39.40643034</v>
      </c>
      <c r="T19" t="s">
        <v>4</v>
      </c>
    </row>
    <row r="20" spans="1:20" x14ac:dyDescent="0.25">
      <c r="A20" t="s">
        <v>110</v>
      </c>
      <c r="B20" t="s">
        <v>3</v>
      </c>
      <c r="C20">
        <f t="shared" si="0"/>
        <v>135.94566353187042</v>
      </c>
      <c r="E20">
        <v>135.94566353187042</v>
      </c>
      <c r="I20" t="s">
        <v>127</v>
      </c>
      <c r="J20">
        <f>J18*1.5</f>
        <v>85.144591267500005</v>
      </c>
      <c r="K20">
        <f t="shared" ref="K20:N20" si="3">K18*1.5</f>
        <v>28.538064255180913</v>
      </c>
      <c r="L20">
        <f t="shared" si="3"/>
        <v>41.176362352500021</v>
      </c>
      <c r="M20">
        <f t="shared" si="3"/>
        <v>136.09854629999998</v>
      </c>
      <c r="N20">
        <f t="shared" si="3"/>
        <v>37.265281913101411</v>
      </c>
      <c r="P20" t="s">
        <v>111</v>
      </c>
      <c r="Q20" t="s">
        <v>4</v>
      </c>
      <c r="R20" s="4">
        <v>42.288168679999998</v>
      </c>
      <c r="T20" t="s">
        <v>4</v>
      </c>
    </row>
    <row r="21" spans="1:20" x14ac:dyDescent="0.25">
      <c r="A21" t="s">
        <v>110</v>
      </c>
      <c r="B21" t="s">
        <v>3</v>
      </c>
      <c r="C21">
        <f t="shared" si="0"/>
        <v>116.02502406159768</v>
      </c>
      <c r="E21">
        <v>116.02502406159768</v>
      </c>
      <c r="I21" t="s">
        <v>124</v>
      </c>
      <c r="J21">
        <f>J3-J20</f>
        <v>-50.952269335000004</v>
      </c>
      <c r="K21">
        <f>K3-K20</f>
        <v>68.847697481097285</v>
      </c>
      <c r="L21">
        <f>L3-L20</f>
        <v>26.453663904999971</v>
      </c>
      <c r="M21">
        <f>M3-M20</f>
        <v>-11.469833399999985</v>
      </c>
      <c r="N21">
        <f>N3-N20</f>
        <v>-16.009451352267138</v>
      </c>
      <c r="P21" t="s">
        <v>111</v>
      </c>
      <c r="Q21" t="s">
        <v>4</v>
      </c>
      <c r="R21" s="4">
        <v>24.794898709999998</v>
      </c>
      <c r="T21" t="s">
        <v>4</v>
      </c>
    </row>
    <row r="22" spans="1:20" x14ac:dyDescent="0.25">
      <c r="A22" t="s">
        <v>110</v>
      </c>
      <c r="B22" t="s">
        <v>5</v>
      </c>
      <c r="C22">
        <f t="shared" si="0"/>
        <v>88.804168255178539</v>
      </c>
      <c r="E22">
        <v>88.804168255178539</v>
      </c>
      <c r="F22">
        <v>55.676516329999998</v>
      </c>
      <c r="I22" t="s">
        <v>125</v>
      </c>
      <c r="J22">
        <f>J5+J20</f>
        <v>176.09997404500001</v>
      </c>
      <c r="K22">
        <f>K5+K20</f>
        <v>144.94920216157971</v>
      </c>
      <c r="L22">
        <f>L5+L20</f>
        <v>136.25729684500004</v>
      </c>
      <c r="M22">
        <f>M5+M20</f>
        <v>351.45962339999994</v>
      </c>
      <c r="N22">
        <f>N5+N20</f>
        <v>83.364633749336633</v>
      </c>
      <c r="P22" t="s">
        <v>111</v>
      </c>
      <c r="Q22" t="s">
        <v>11</v>
      </c>
      <c r="R22" s="4">
        <v>101.8518519</v>
      </c>
      <c r="T22" t="s">
        <v>11</v>
      </c>
    </row>
    <row r="23" spans="1:20" x14ac:dyDescent="0.25">
      <c r="A23" t="s">
        <v>110</v>
      </c>
      <c r="B23" t="s">
        <v>5</v>
      </c>
      <c r="C23">
        <f t="shared" si="0"/>
        <v>73.659756969263753</v>
      </c>
      <c r="E23">
        <v>73.659756969263753</v>
      </c>
      <c r="F23">
        <v>55.900621119999997</v>
      </c>
      <c r="I23" t="s">
        <v>132</v>
      </c>
      <c r="J23">
        <f t="shared" ref="J23:N23" si="4">J11</f>
        <v>19.852776039999998</v>
      </c>
      <c r="K23">
        <f t="shared" si="4"/>
        <v>84.192825110000001</v>
      </c>
      <c r="L23">
        <f t="shared" si="4"/>
        <v>31.47926635</v>
      </c>
      <c r="M23">
        <f t="shared" si="4"/>
        <v>91.726930859999996</v>
      </c>
      <c r="N23">
        <f t="shared" si="4"/>
        <v>8.8979591836734695</v>
      </c>
      <c r="P23" t="s">
        <v>111</v>
      </c>
      <c r="Q23" t="s">
        <v>11</v>
      </c>
      <c r="R23" s="4">
        <v>77.512207660000001</v>
      </c>
      <c r="T23" t="s">
        <v>11</v>
      </c>
    </row>
    <row r="24" spans="1:20" x14ac:dyDescent="0.25">
      <c r="A24" t="s">
        <v>110</v>
      </c>
      <c r="B24" t="s">
        <v>5</v>
      </c>
      <c r="C24">
        <f t="shared" si="0"/>
        <v>84.104319093698379</v>
      </c>
      <c r="E24">
        <v>84.104319093698379</v>
      </c>
      <c r="F24">
        <v>48.079742009999997</v>
      </c>
      <c r="I24" t="s">
        <v>108</v>
      </c>
      <c r="J24">
        <f>J6</f>
        <v>130.2500919</v>
      </c>
      <c r="K24">
        <f>K6</f>
        <v>168.0746561886051</v>
      </c>
      <c r="L24">
        <f>L6</f>
        <v>137.76666666666668</v>
      </c>
      <c r="M24">
        <f>M6</f>
        <v>399.7724</v>
      </c>
      <c r="N24">
        <f>N6</f>
        <v>73.331898407232032</v>
      </c>
      <c r="P24" t="s">
        <v>111</v>
      </c>
      <c r="Q24" t="s">
        <v>11</v>
      </c>
      <c r="R24" s="4">
        <v>103.1007752</v>
      </c>
      <c r="T24" t="s">
        <v>11</v>
      </c>
    </row>
    <row r="25" spans="1:20" x14ac:dyDescent="0.25">
      <c r="A25" t="s">
        <v>110</v>
      </c>
      <c r="B25" t="s">
        <v>5</v>
      </c>
      <c r="C25">
        <f t="shared" si="0"/>
        <v>65.320731114045458</v>
      </c>
      <c r="E25">
        <v>65.320731114045458</v>
      </c>
      <c r="F25">
        <v>45.843689589999997</v>
      </c>
      <c r="P25" t="s">
        <v>111</v>
      </c>
      <c r="Q25" t="s">
        <v>11</v>
      </c>
      <c r="R25" s="4">
        <v>118.8386124</v>
      </c>
      <c r="T25" t="s">
        <v>11</v>
      </c>
    </row>
    <row r="26" spans="1:20" x14ac:dyDescent="0.25">
      <c r="A26" t="s">
        <v>110</v>
      </c>
      <c r="B26" t="s">
        <v>5</v>
      </c>
      <c r="C26">
        <f t="shared" si="0"/>
        <v>63.454032306491321</v>
      </c>
      <c r="E26">
        <v>63.454032306491321</v>
      </c>
      <c r="F26">
        <v>63.343717550000001</v>
      </c>
      <c r="I26" t="s">
        <v>134</v>
      </c>
      <c r="J26">
        <f>J23-J21</f>
        <v>70.805045375000006</v>
      </c>
      <c r="K26">
        <f t="shared" ref="K26:N26" si="5">K23-K21</f>
        <v>15.345127628902716</v>
      </c>
      <c r="L26">
        <f t="shared" si="5"/>
        <v>5.025602445000029</v>
      </c>
      <c r="M26">
        <f t="shared" si="5"/>
        <v>103.19676425999998</v>
      </c>
      <c r="N26">
        <f t="shared" si="5"/>
        <v>24.907410535940606</v>
      </c>
      <c r="P26" t="s">
        <v>111</v>
      </c>
      <c r="Q26" t="s">
        <v>11</v>
      </c>
      <c r="R26" s="4">
        <v>130.2500919</v>
      </c>
      <c r="T26" t="s">
        <v>11</v>
      </c>
    </row>
    <row r="27" spans="1:20" x14ac:dyDescent="0.25">
      <c r="A27" t="s">
        <v>110</v>
      </c>
      <c r="B27" t="s">
        <v>5</v>
      </c>
      <c r="C27">
        <f t="shared" si="0"/>
        <v>63.330307156907239</v>
      </c>
      <c r="E27">
        <v>63.330307156907239</v>
      </c>
      <c r="F27">
        <v>57.358330240000001</v>
      </c>
      <c r="I27" t="s">
        <v>133</v>
      </c>
      <c r="J27">
        <f>J22-J24</f>
        <v>45.849882145000009</v>
      </c>
      <c r="K27">
        <f t="shared" ref="K27:N27" si="6">K22-K24</f>
        <v>-23.125454027025398</v>
      </c>
      <c r="L27">
        <f t="shared" si="6"/>
        <v>-1.5093698216666382</v>
      </c>
      <c r="M27">
        <f t="shared" si="6"/>
        <v>-48.312776600000063</v>
      </c>
      <c r="N27">
        <f t="shared" si="6"/>
        <v>10.032735342104601</v>
      </c>
      <c r="P27" t="s">
        <v>111</v>
      </c>
      <c r="Q27" t="s">
        <v>11</v>
      </c>
      <c r="R27" s="4">
        <v>88.021115320000007</v>
      </c>
      <c r="T27" t="s">
        <v>11</v>
      </c>
    </row>
    <row r="28" spans="1:20" x14ac:dyDescent="0.25">
      <c r="A28" t="s">
        <v>110</v>
      </c>
      <c r="B28" t="s">
        <v>5</v>
      </c>
      <c r="C28">
        <f t="shared" si="0"/>
        <v>65.181274745749548</v>
      </c>
      <c r="E28">
        <v>65.181274745749548</v>
      </c>
      <c r="F28">
        <v>53.153080869999997</v>
      </c>
      <c r="P28" t="s">
        <v>111</v>
      </c>
      <c r="Q28" t="s">
        <v>11</v>
      </c>
      <c r="R28" s="4">
        <v>93.080687380000001</v>
      </c>
      <c r="T28" t="s">
        <v>11</v>
      </c>
    </row>
    <row r="29" spans="1:20" x14ac:dyDescent="0.25">
      <c r="A29" t="s">
        <v>110</v>
      </c>
      <c r="B29" t="s">
        <v>5</v>
      </c>
      <c r="C29">
        <f t="shared" si="0"/>
        <v>55.88036726978126</v>
      </c>
      <c r="E29">
        <v>55.88036726978126</v>
      </c>
      <c r="F29">
        <v>45.278969959999998</v>
      </c>
      <c r="J29" t="str">
        <f>J1</f>
        <v>thallose liverworts</v>
      </c>
      <c r="K29" t="str">
        <f t="shared" ref="K29:N29" si="7">K1</f>
        <v>foliose liverworts</v>
      </c>
      <c r="L29" t="str">
        <f t="shared" si="7"/>
        <v>acrocarpous mosses</v>
      </c>
      <c r="M29" t="str">
        <f t="shared" si="7"/>
        <v>pleurocarpous mosses</v>
      </c>
      <c r="N29" t="str">
        <f t="shared" si="7"/>
        <v>vascular plants</v>
      </c>
      <c r="P29" t="s">
        <v>111</v>
      </c>
      <c r="Q29" t="s">
        <v>11</v>
      </c>
      <c r="R29" s="4">
        <v>91.933471929999996</v>
      </c>
      <c r="T29" t="s">
        <v>11</v>
      </c>
    </row>
    <row r="30" spans="1:20" x14ac:dyDescent="0.25">
      <c r="A30" t="s">
        <v>110</v>
      </c>
      <c r="B30" t="s">
        <v>5</v>
      </c>
      <c r="C30">
        <f t="shared" si="0"/>
        <v>62.886437781575268</v>
      </c>
      <c r="E30">
        <v>62.886437781575268</v>
      </c>
      <c r="F30">
        <v>52.605144199999998</v>
      </c>
      <c r="I30">
        <v>1</v>
      </c>
      <c r="J30" s="4">
        <v>33.75931842</v>
      </c>
      <c r="K30">
        <v>97.462406015037601</v>
      </c>
      <c r="L30">
        <v>87.587030040000002</v>
      </c>
      <c r="M30">
        <v>399.7724</v>
      </c>
      <c r="N30">
        <v>33.051389579927502</v>
      </c>
      <c r="P30" t="s">
        <v>111</v>
      </c>
      <c r="Q30" t="s">
        <v>11</v>
      </c>
      <c r="R30" s="4">
        <v>109.26057590000001</v>
      </c>
      <c r="T30" t="s">
        <v>11</v>
      </c>
    </row>
    <row r="31" spans="1:20" x14ac:dyDescent="0.25">
      <c r="A31" t="s">
        <v>110</v>
      </c>
      <c r="B31" t="s">
        <v>5</v>
      </c>
      <c r="C31">
        <f t="shared" si="0"/>
        <v>56.897039678496633</v>
      </c>
      <c r="E31">
        <v>56.897039678496633</v>
      </c>
      <c r="F31">
        <v>54.212267750000002</v>
      </c>
      <c r="I31">
        <v>2</v>
      </c>
      <c r="J31" s="4">
        <v>55.43855224</v>
      </c>
      <c r="K31">
        <v>151.29740518962078</v>
      </c>
      <c r="L31">
        <v>79.894067800000002</v>
      </c>
      <c r="M31">
        <v>299.64249999999998</v>
      </c>
      <c r="N31">
        <v>46.579696830500687</v>
      </c>
      <c r="P31" t="s">
        <v>111</v>
      </c>
      <c r="Q31" t="s">
        <v>11</v>
      </c>
      <c r="R31" s="4">
        <v>110.1949458</v>
      </c>
      <c r="T31" t="s">
        <v>11</v>
      </c>
    </row>
    <row r="32" spans="1:20" x14ac:dyDescent="0.25">
      <c r="A32" t="s">
        <v>110</v>
      </c>
      <c r="B32" t="s">
        <v>7</v>
      </c>
      <c r="C32">
        <f t="shared" si="0"/>
        <v>78.342857140000007</v>
      </c>
      <c r="E32">
        <v>78.342857140000007</v>
      </c>
      <c r="F32">
        <v>70.806451609999996</v>
      </c>
      <c r="I32">
        <v>3</v>
      </c>
      <c r="J32" s="4">
        <v>34.142735289999997</v>
      </c>
      <c r="K32">
        <v>111.41233056405771</v>
      </c>
      <c r="L32">
        <v>86.418835189999996</v>
      </c>
      <c r="M32">
        <v>217.66210000000001</v>
      </c>
      <c r="N32">
        <v>34.91452830897547</v>
      </c>
      <c r="P32" t="s">
        <v>112</v>
      </c>
      <c r="Q32" t="s">
        <v>12</v>
      </c>
      <c r="R32">
        <v>92.065013199999996</v>
      </c>
      <c r="T32" t="s">
        <v>12</v>
      </c>
    </row>
    <row r="33" spans="1:25" x14ac:dyDescent="0.25">
      <c r="A33" t="s">
        <v>110</v>
      </c>
      <c r="B33" t="s">
        <v>7</v>
      </c>
      <c r="C33">
        <f t="shared" si="0"/>
        <v>84.1038961</v>
      </c>
      <c r="E33">
        <v>84.1038961</v>
      </c>
      <c r="F33">
        <v>99.349516100000002</v>
      </c>
      <c r="I33">
        <v>4</v>
      </c>
      <c r="J33" s="4">
        <v>23.981470479999999</v>
      </c>
      <c r="K33">
        <v>113.69539551357734</v>
      </c>
      <c r="L33">
        <v>81.412125860000003</v>
      </c>
      <c r="M33">
        <v>218.1588903</v>
      </c>
      <c r="N33">
        <v>31.9409320010611</v>
      </c>
      <c r="P33" t="s">
        <v>112</v>
      </c>
      <c r="Q33" t="s">
        <v>12</v>
      </c>
      <c r="R33">
        <v>100.16786569999999</v>
      </c>
      <c r="T33" t="s">
        <v>12</v>
      </c>
    </row>
    <row r="34" spans="1:25" x14ac:dyDescent="0.25">
      <c r="A34" t="s">
        <v>110</v>
      </c>
      <c r="B34" t="s">
        <v>7</v>
      </c>
      <c r="C34">
        <f t="shared" ref="C34:C65" si="8">E34</f>
        <v>85.823627299999998</v>
      </c>
      <c r="E34">
        <v>85.823627299999998</v>
      </c>
      <c r="F34">
        <v>67.982220859999998</v>
      </c>
      <c r="I34">
        <v>5</v>
      </c>
      <c r="J34" s="4">
        <v>32.358798360000002</v>
      </c>
      <c r="K34">
        <v>109.56749672346002</v>
      </c>
      <c r="L34">
        <v>79.690652319999998</v>
      </c>
      <c r="M34">
        <v>181.67303949999999</v>
      </c>
      <c r="N34">
        <v>35.948905109489047</v>
      </c>
      <c r="P34" t="s">
        <v>112</v>
      </c>
      <c r="Q34" t="s">
        <v>12</v>
      </c>
      <c r="R34">
        <v>103.9933523</v>
      </c>
      <c r="T34" t="s">
        <v>12</v>
      </c>
    </row>
    <row r="35" spans="1:25" x14ac:dyDescent="0.25">
      <c r="A35" t="s">
        <v>110</v>
      </c>
      <c r="B35" t="s">
        <v>7</v>
      </c>
      <c r="C35">
        <f t="shared" si="8"/>
        <v>67.86026201</v>
      </c>
      <c r="E35">
        <v>67.86026201</v>
      </c>
      <c r="F35">
        <v>84.793990440000002</v>
      </c>
      <c r="I35">
        <v>6</v>
      </c>
      <c r="J35" s="4">
        <v>34.341081860000003</v>
      </c>
      <c r="K35">
        <v>101.92439862542956</v>
      </c>
      <c r="L35">
        <v>71.220371560000004</v>
      </c>
      <c r="M35">
        <v>215.36107709999999</v>
      </c>
      <c r="N35">
        <v>73.331898407232032</v>
      </c>
      <c r="P35" t="s">
        <v>112</v>
      </c>
      <c r="Q35" t="s">
        <v>12</v>
      </c>
      <c r="R35">
        <v>93.400702999999993</v>
      </c>
      <c r="T35" t="s">
        <v>12</v>
      </c>
    </row>
    <row r="36" spans="1:25" x14ac:dyDescent="0.25">
      <c r="A36" t="s">
        <v>110</v>
      </c>
      <c r="B36" t="s">
        <v>7</v>
      </c>
      <c r="C36">
        <f t="shared" si="8"/>
        <v>67.931034479999994</v>
      </c>
      <c r="E36">
        <v>67.931034479999994</v>
      </c>
      <c r="F36">
        <v>82.062383150000002</v>
      </c>
      <c r="I36">
        <v>7</v>
      </c>
      <c r="J36" s="4">
        <v>19.852776039999998</v>
      </c>
      <c r="K36">
        <v>133.38469440164354</v>
      </c>
      <c r="L36">
        <v>81.854912760000005</v>
      </c>
      <c r="M36">
        <v>223.8214174</v>
      </c>
      <c r="N36">
        <v>60.499059989745348</v>
      </c>
      <c r="P36" t="s">
        <v>112</v>
      </c>
      <c r="Q36" t="s">
        <v>12</v>
      </c>
      <c r="R36">
        <v>110.6152125</v>
      </c>
      <c r="T36" t="s">
        <v>12</v>
      </c>
    </row>
    <row r="37" spans="1:25" x14ac:dyDescent="0.25">
      <c r="A37" t="s">
        <v>110</v>
      </c>
      <c r="B37" t="s">
        <v>7</v>
      </c>
      <c r="C37">
        <f t="shared" si="8"/>
        <v>77.624869020000006</v>
      </c>
      <c r="E37">
        <v>77.624869020000006</v>
      </c>
      <c r="F37">
        <v>86.157666050000003</v>
      </c>
      <c r="I37">
        <v>8</v>
      </c>
      <c r="J37" s="4">
        <v>39.40643034</v>
      </c>
      <c r="K37">
        <v>124.55836508486318</v>
      </c>
      <c r="L37">
        <v>79.139382600000005</v>
      </c>
      <c r="M37">
        <v>140.77124670000001</v>
      </c>
      <c r="N37">
        <v>65.376498176133396</v>
      </c>
      <c r="P37" t="s">
        <v>112</v>
      </c>
      <c r="Q37" t="s">
        <v>12</v>
      </c>
      <c r="R37">
        <v>87.021336300000002</v>
      </c>
      <c r="T37" t="s">
        <v>12</v>
      </c>
    </row>
    <row r="38" spans="1:25" x14ac:dyDescent="0.25">
      <c r="A38" t="s">
        <v>110</v>
      </c>
      <c r="B38" t="s">
        <v>7</v>
      </c>
      <c r="C38">
        <f t="shared" si="8"/>
        <v>82.134471700000006</v>
      </c>
      <c r="E38">
        <v>82.134471700000006</v>
      </c>
      <c r="F38">
        <v>67.063588499999994</v>
      </c>
      <c r="I38">
        <v>9</v>
      </c>
      <c r="J38" s="4">
        <v>42.288168679999998</v>
      </c>
      <c r="K38">
        <v>142.30547550432277</v>
      </c>
      <c r="L38">
        <v>66.939318999999998</v>
      </c>
      <c r="M38">
        <v>118.7705163</v>
      </c>
      <c r="N38">
        <v>49.608123569794046</v>
      </c>
      <c r="P38" t="s">
        <v>112</v>
      </c>
      <c r="Q38" t="s">
        <v>12</v>
      </c>
      <c r="R38">
        <v>84.192825110000001</v>
      </c>
      <c r="T38" t="s">
        <v>12</v>
      </c>
    </row>
    <row r="39" spans="1:25" x14ac:dyDescent="0.25">
      <c r="A39" t="s">
        <v>110</v>
      </c>
      <c r="B39" t="s">
        <v>7</v>
      </c>
      <c r="C39">
        <f t="shared" si="8"/>
        <v>85.179558</v>
      </c>
      <c r="E39">
        <v>85.179558</v>
      </c>
      <c r="F39">
        <v>69.581938609999995</v>
      </c>
      <c r="I39">
        <v>10</v>
      </c>
      <c r="J39" s="4">
        <v>24.794898709999998</v>
      </c>
      <c r="K39">
        <v>168.0746561886051</v>
      </c>
      <c r="L39">
        <v>73.819806400000004</v>
      </c>
      <c r="M39">
        <v>223.8214174</v>
      </c>
      <c r="N39">
        <v>54.69338677354709</v>
      </c>
      <c r="P39" t="s">
        <v>112</v>
      </c>
      <c r="Q39" t="s">
        <v>12</v>
      </c>
      <c r="R39">
        <v>97.520593099999999</v>
      </c>
      <c r="T39" t="s">
        <v>12</v>
      </c>
    </row>
    <row r="40" spans="1:25" x14ac:dyDescent="0.25">
      <c r="A40" t="s">
        <v>110</v>
      </c>
      <c r="B40" t="s">
        <v>7</v>
      </c>
      <c r="C40">
        <f t="shared" si="8"/>
        <v>102.1147201</v>
      </c>
      <c r="E40">
        <v>102.1147201</v>
      </c>
      <c r="F40">
        <v>69.938700449999999</v>
      </c>
      <c r="I40">
        <v>11</v>
      </c>
      <c r="J40" s="4">
        <v>36.242607270000001</v>
      </c>
      <c r="K40">
        <v>92.065013199999996</v>
      </c>
      <c r="L40">
        <v>103.60079740842264</v>
      </c>
      <c r="M40">
        <v>218.1588903</v>
      </c>
      <c r="N40">
        <v>41.383275261324044</v>
      </c>
      <c r="P40" t="s">
        <v>112</v>
      </c>
      <c r="Q40" t="s">
        <v>12</v>
      </c>
      <c r="R40">
        <v>101.79672979999999</v>
      </c>
      <c r="T40" t="s">
        <v>12</v>
      </c>
    </row>
    <row r="41" spans="1:25" x14ac:dyDescent="0.25">
      <c r="A41" t="s">
        <v>110</v>
      </c>
      <c r="B41" t="s">
        <v>7</v>
      </c>
      <c r="C41">
        <f t="shared" si="8"/>
        <v>110.318258</v>
      </c>
      <c r="E41">
        <v>110.318258</v>
      </c>
      <c r="F41">
        <v>74.098142129999999</v>
      </c>
      <c r="I41">
        <v>12</v>
      </c>
      <c r="J41" s="4">
        <v>32.833342879999996</v>
      </c>
      <c r="K41">
        <v>100.16786569999999</v>
      </c>
      <c r="L41">
        <v>107.66745638595737</v>
      </c>
      <c r="M41">
        <v>140.77124670000001</v>
      </c>
      <c r="N41">
        <v>55.220858895705518</v>
      </c>
      <c r="P41" t="s">
        <v>112</v>
      </c>
      <c r="Q41" t="s">
        <v>12</v>
      </c>
      <c r="R41">
        <v>97.155828900000003</v>
      </c>
      <c r="T41" t="s">
        <v>12</v>
      </c>
    </row>
    <row r="42" spans="1:25" x14ac:dyDescent="0.25">
      <c r="A42" t="s">
        <v>110</v>
      </c>
      <c r="B42" t="s">
        <v>10</v>
      </c>
      <c r="C42">
        <f t="shared" si="8"/>
        <v>97.971854300000004</v>
      </c>
      <c r="E42">
        <v>97.971854300000004</v>
      </c>
      <c r="F42">
        <v>95.218110139999993</v>
      </c>
      <c r="I42">
        <v>13</v>
      </c>
      <c r="J42" s="4">
        <v>36.480735189999997</v>
      </c>
      <c r="K42">
        <v>103.9933523</v>
      </c>
      <c r="L42">
        <v>118.40209561231173</v>
      </c>
      <c r="M42">
        <v>215.36107709999999</v>
      </c>
      <c r="N42">
        <v>48.188585607940453</v>
      </c>
      <c r="P42" t="s">
        <v>112</v>
      </c>
      <c r="Q42" t="s">
        <v>6</v>
      </c>
      <c r="R42">
        <v>97.462406015037601</v>
      </c>
      <c r="T42" t="s">
        <v>6</v>
      </c>
    </row>
    <row r="43" spans="1:25" x14ac:dyDescent="0.25">
      <c r="A43" t="s">
        <v>110</v>
      </c>
      <c r="B43" t="s">
        <v>10</v>
      </c>
      <c r="C43">
        <f t="shared" si="8"/>
        <v>79.78011472</v>
      </c>
      <c r="E43">
        <v>79.78011472</v>
      </c>
      <c r="F43">
        <v>92.757927839999994</v>
      </c>
      <c r="I43">
        <v>14</v>
      </c>
      <c r="J43" s="4">
        <v>35.589947389999999</v>
      </c>
      <c r="K43">
        <v>93.400702999999993</v>
      </c>
      <c r="L43">
        <v>122.50376317109885</v>
      </c>
      <c r="M43">
        <v>160.5944635795382</v>
      </c>
      <c r="N43">
        <v>49.371610845295052</v>
      </c>
      <c r="P43" t="s">
        <v>112</v>
      </c>
      <c r="Q43" t="s">
        <v>6</v>
      </c>
      <c r="R43">
        <v>151.29740518962078</v>
      </c>
      <c r="T43" t="s">
        <v>6</v>
      </c>
    </row>
    <row r="44" spans="1:25" x14ac:dyDescent="0.25">
      <c r="A44" t="s">
        <v>110</v>
      </c>
      <c r="B44" t="s">
        <v>10</v>
      </c>
      <c r="C44">
        <f t="shared" si="8"/>
        <v>88.302425110000001</v>
      </c>
      <c r="E44">
        <v>88.302425110000001</v>
      </c>
      <c r="F44">
        <v>96.980996770000004</v>
      </c>
      <c r="I44">
        <v>15</v>
      </c>
      <c r="J44" s="4">
        <v>34.726412510000003</v>
      </c>
      <c r="K44">
        <v>110.6152125</v>
      </c>
      <c r="L44">
        <v>115.2400134273246</v>
      </c>
      <c r="M44">
        <v>158.41660261337432</v>
      </c>
      <c r="N44">
        <v>55.277608297742525</v>
      </c>
      <c r="P44" t="s">
        <v>112</v>
      </c>
      <c r="Q44" t="s">
        <v>6</v>
      </c>
      <c r="R44">
        <v>111.41233056405771</v>
      </c>
      <c r="T44" t="s">
        <v>6</v>
      </c>
      <c r="U44" t="s">
        <v>116</v>
      </c>
      <c r="V44">
        <f>_xlfn.QUARTILE.INC(V$2:V$11,0)</f>
        <v>31.35382259</v>
      </c>
      <c r="W44">
        <f>_xlfn.QUARTILE.INC(W$2:W$11,0)</f>
        <v>19.852776039999998</v>
      </c>
      <c r="X44">
        <f>_xlfn.QUARTILE.INC(X$2:X$11,0)</f>
        <v>77.512207660000001</v>
      </c>
      <c r="Y44">
        <f>_xlfn.QUARTILE.INC(Y$2:Y$11,0)</f>
        <v>84.192825110000001</v>
      </c>
    </row>
    <row r="45" spans="1:25" x14ac:dyDescent="0.25">
      <c r="A45" t="s">
        <v>110</v>
      </c>
      <c r="B45" t="s">
        <v>10</v>
      </c>
      <c r="C45">
        <f t="shared" si="8"/>
        <v>98.478747200000001</v>
      </c>
      <c r="E45">
        <v>98.478747200000001</v>
      </c>
      <c r="F45">
        <v>77.848720159999999</v>
      </c>
      <c r="I45">
        <v>16</v>
      </c>
      <c r="J45" s="4">
        <v>43.412259710000001</v>
      </c>
      <c r="K45">
        <v>87.021336300000002</v>
      </c>
      <c r="L45">
        <v>137.76666666666668</v>
      </c>
      <c r="M45">
        <v>173.98836286696641</v>
      </c>
      <c r="N45">
        <v>53.008310249307478</v>
      </c>
      <c r="P45" t="s">
        <v>112</v>
      </c>
      <c r="Q45" t="s">
        <v>6</v>
      </c>
      <c r="R45">
        <v>113.69539551357734</v>
      </c>
      <c r="T45" t="s">
        <v>6</v>
      </c>
      <c r="U45" t="s">
        <v>117</v>
      </c>
      <c r="V45">
        <f>_xlfn.QUARTILE.INC($V$2:$V$11,1)</f>
        <v>34.4536459025</v>
      </c>
      <c r="W45">
        <f>_xlfn.QUARTILE.INC(W$2:W$11,1)</f>
        <v>26.685873622499997</v>
      </c>
      <c r="X45">
        <f>_xlfn.QUARTILE.INC(X$2:X$11,1)</f>
        <v>92.22027579249999</v>
      </c>
      <c r="Y45">
        <f>_xlfn.QUARTILE.INC(Y$2:Y$11,1)</f>
        <v>92.398935649999999</v>
      </c>
    </row>
    <row r="46" spans="1:25" x14ac:dyDescent="0.25">
      <c r="A46" t="s">
        <v>110</v>
      </c>
      <c r="B46" t="s">
        <v>10</v>
      </c>
      <c r="C46">
        <f t="shared" si="8"/>
        <v>90.4340124</v>
      </c>
      <c r="E46">
        <v>90.4340124</v>
      </c>
      <c r="F46">
        <v>90.842621489999999</v>
      </c>
      <c r="I46">
        <v>17</v>
      </c>
      <c r="J46" s="4">
        <v>34.362723699999997</v>
      </c>
      <c r="K46">
        <v>84.192825110000001</v>
      </c>
      <c r="L46">
        <v>114.65968586387434</v>
      </c>
      <c r="M46">
        <v>190.2439024390244</v>
      </c>
      <c r="N46">
        <v>54.404040404040401</v>
      </c>
      <c r="P46" t="s">
        <v>112</v>
      </c>
      <c r="Q46" t="s">
        <v>6</v>
      </c>
      <c r="R46">
        <v>109.56749672346002</v>
      </c>
      <c r="T46" t="s">
        <v>6</v>
      </c>
      <c r="U46" t="s">
        <v>118</v>
      </c>
      <c r="V46">
        <f>_xlfn.QUARTILE.INC($V$2:$V$11,2)</f>
        <v>35.91627733</v>
      </c>
      <c r="W46">
        <f>_xlfn.QUARTILE.INC(W$2:W$11,2)</f>
        <v>33.951026854999995</v>
      </c>
      <c r="X46">
        <f>_xlfn.QUARTILE.INC(X$2:X$11,2)</f>
        <v>102.47631355</v>
      </c>
      <c r="Y46">
        <f>_xlfn.QUARTILE.INC(Y$2:Y$11,2)</f>
        <v>97.338211000000001</v>
      </c>
    </row>
    <row r="47" spans="1:25" x14ac:dyDescent="0.25">
      <c r="A47" t="s">
        <v>110</v>
      </c>
      <c r="B47" t="s">
        <v>10</v>
      </c>
      <c r="C47">
        <f t="shared" si="8"/>
        <v>91.252576140000002</v>
      </c>
      <c r="E47">
        <v>91.252576140000002</v>
      </c>
      <c r="F47">
        <v>96.984354920000001</v>
      </c>
      <c r="I47">
        <v>18</v>
      </c>
      <c r="J47" s="4">
        <v>31.35382259</v>
      </c>
      <c r="K47">
        <v>97.520593099999999</v>
      </c>
      <c r="L47">
        <v>116.45352166443976</v>
      </c>
      <c r="M47">
        <v>171.99334698055273</v>
      </c>
      <c r="N47">
        <v>44.658316853438805</v>
      </c>
      <c r="P47" t="s">
        <v>112</v>
      </c>
      <c r="Q47" t="s">
        <v>6</v>
      </c>
      <c r="R47">
        <v>101.92439862542956</v>
      </c>
      <c r="T47" t="s">
        <v>6</v>
      </c>
      <c r="U47" t="s">
        <v>119</v>
      </c>
      <c r="V47">
        <f>_xlfn.QUARTILE.INC($V$2:$V$11,3)</f>
        <v>37.6158913975</v>
      </c>
      <c r="W47">
        <f>_xlfn.QUARTILE.INC(W$2:W$11,3)</f>
        <v>38.140093219999997</v>
      </c>
      <c r="X47">
        <f>_xlfn.QUARTILE.INC(X$2:X$11,3)</f>
        <v>109.961353325</v>
      </c>
      <c r="Y47">
        <f>_xlfn.QUARTILE.INC(Y$2:Y$11,3)</f>
        <v>101.389513775</v>
      </c>
    </row>
    <row r="48" spans="1:25" x14ac:dyDescent="0.25">
      <c r="A48" t="s">
        <v>110</v>
      </c>
      <c r="B48" t="s">
        <v>10</v>
      </c>
      <c r="C48">
        <f t="shared" si="8"/>
        <v>97.272727270000004</v>
      </c>
      <c r="E48">
        <v>97.272727270000004</v>
      </c>
      <c r="F48">
        <v>89.883874059999997</v>
      </c>
      <c r="I48">
        <v>19</v>
      </c>
      <c r="J48" s="4">
        <v>40.984550429999999</v>
      </c>
      <c r="K48">
        <v>101.79672979999999</v>
      </c>
      <c r="L48">
        <v>135.94566353187042</v>
      </c>
      <c r="M48">
        <v>180.6905556361526</v>
      </c>
      <c r="N48">
        <v>47.399801258694929</v>
      </c>
      <c r="P48" t="s">
        <v>112</v>
      </c>
      <c r="Q48" t="s">
        <v>6</v>
      </c>
      <c r="R48">
        <v>133.38469440164354</v>
      </c>
      <c r="T48" t="s">
        <v>6</v>
      </c>
      <c r="U48" t="s">
        <v>120</v>
      </c>
      <c r="V48">
        <f>_xlfn.QUARTILE.INC($V$2:$V$11,4)</f>
        <v>43.412259710000001</v>
      </c>
      <c r="W48">
        <f>_xlfn.QUARTILE.INC(W$2:W$11,4)</f>
        <v>55.43855224</v>
      </c>
      <c r="X48">
        <f>_xlfn.QUARTILE.INC(X$2:X$11,4)</f>
        <v>130.2500919</v>
      </c>
      <c r="Y48">
        <f>_xlfn.QUARTILE.INC(Y$2:Y$11,4)</f>
        <v>110.6152125</v>
      </c>
    </row>
    <row r="49" spans="1:25" x14ac:dyDescent="0.25">
      <c r="A49" t="s">
        <v>110</v>
      </c>
      <c r="B49" t="s">
        <v>10</v>
      </c>
      <c r="C49">
        <f t="shared" si="8"/>
        <v>113.58082709999999</v>
      </c>
      <c r="E49">
        <v>113.58082709999999</v>
      </c>
      <c r="F49">
        <v>109.07720140000001</v>
      </c>
      <c r="I49">
        <v>20</v>
      </c>
      <c r="J49" s="4">
        <v>37.994276800000002</v>
      </c>
      <c r="K49">
        <v>97.155828900000003</v>
      </c>
      <c r="L49">
        <v>116.02502406159768</v>
      </c>
      <c r="M49">
        <v>171.95759911894271</v>
      </c>
      <c r="N49">
        <v>43.520891364902511</v>
      </c>
      <c r="P49" t="s">
        <v>112</v>
      </c>
      <c r="Q49" t="s">
        <v>6</v>
      </c>
      <c r="R49">
        <v>124.55836508486318</v>
      </c>
      <c r="T49" t="s">
        <v>6</v>
      </c>
    </row>
    <row r="50" spans="1:25" x14ac:dyDescent="0.25">
      <c r="A50" t="s">
        <v>110</v>
      </c>
      <c r="B50" t="s">
        <v>10</v>
      </c>
      <c r="C50">
        <f t="shared" si="8"/>
        <v>108.5</v>
      </c>
      <c r="E50">
        <v>108.5</v>
      </c>
      <c r="F50">
        <v>118.7303886</v>
      </c>
      <c r="I50">
        <v>21</v>
      </c>
      <c r="J50" s="4">
        <v>101.8518519</v>
      </c>
      <c r="L50">
        <v>88.804168255178539</v>
      </c>
      <c r="M50">
        <v>195.5472190507258</v>
      </c>
      <c r="N50">
        <v>31.228070175438596</v>
      </c>
      <c r="P50" t="s">
        <v>112</v>
      </c>
      <c r="Q50" t="s">
        <v>6</v>
      </c>
      <c r="R50">
        <v>142.30547550432277</v>
      </c>
      <c r="T50" t="s">
        <v>6</v>
      </c>
      <c r="U50" t="s">
        <v>121</v>
      </c>
      <c r="V50">
        <f>AVERAGE(V2:V11)</f>
        <v>36.398067847000007</v>
      </c>
      <c r="W50">
        <f>AVERAGE(W2:W11)</f>
        <v>34.036423042000003</v>
      </c>
      <c r="X50">
        <f>AVERAGE(X2:X11)</f>
        <v>102.404433539</v>
      </c>
      <c r="Y50">
        <f>AVERAGE(Y2:Y11)</f>
        <v>96.792945990999996</v>
      </c>
    </row>
    <row r="51" spans="1:25" x14ac:dyDescent="0.25">
      <c r="A51" t="s">
        <v>110</v>
      </c>
      <c r="B51" t="s">
        <v>10</v>
      </c>
      <c r="C51">
        <f t="shared" si="8"/>
        <v>120.5835962</v>
      </c>
      <c r="E51">
        <v>120.5835962</v>
      </c>
      <c r="F51">
        <v>100.5871076</v>
      </c>
      <c r="I51">
        <v>22</v>
      </c>
      <c r="J51" s="4">
        <v>77.512207660000001</v>
      </c>
      <c r="L51">
        <v>73.659756969263753</v>
      </c>
      <c r="M51">
        <v>189.60985058107357</v>
      </c>
      <c r="N51">
        <v>39.056603773584904</v>
      </c>
      <c r="P51" t="s">
        <v>112</v>
      </c>
      <c r="Q51" t="s">
        <v>6</v>
      </c>
      <c r="R51">
        <v>168.0746561886051</v>
      </c>
      <c r="T51" t="s">
        <v>6</v>
      </c>
      <c r="U51" t="s">
        <v>122</v>
      </c>
      <c r="V51">
        <f>V48-V44</f>
        <v>12.058437120000001</v>
      </c>
      <c r="W51">
        <f>W48-W44</f>
        <v>35.585776199999998</v>
      </c>
      <c r="X51">
        <f>X48-X44</f>
        <v>52.73788424</v>
      </c>
      <c r="Y51">
        <f>Y48-Y44</f>
        <v>26.422387389999997</v>
      </c>
    </row>
    <row r="52" spans="1:25" x14ac:dyDescent="0.25">
      <c r="A52" t="s">
        <v>110</v>
      </c>
      <c r="B52" t="s">
        <v>13</v>
      </c>
      <c r="C52">
        <f t="shared" si="8"/>
        <v>71.215362200000001</v>
      </c>
      <c r="E52">
        <v>71.215362200000001</v>
      </c>
      <c r="F52">
        <v>83.670250899999999</v>
      </c>
      <c r="I52">
        <v>23</v>
      </c>
      <c r="J52" s="4">
        <v>103.1007752</v>
      </c>
      <c r="L52">
        <v>84.104319093698379</v>
      </c>
      <c r="M52">
        <v>183.71743486973946</v>
      </c>
      <c r="N52">
        <v>35.448717948717949</v>
      </c>
      <c r="P52" t="s">
        <v>110</v>
      </c>
      <c r="Q52" t="s">
        <v>15</v>
      </c>
      <c r="R52">
        <v>31.47926635</v>
      </c>
      <c r="T52" t="s">
        <v>15</v>
      </c>
      <c r="U52" t="s">
        <v>126</v>
      </c>
    </row>
    <row r="53" spans="1:25" x14ac:dyDescent="0.25">
      <c r="A53" t="s">
        <v>110</v>
      </c>
      <c r="B53" t="s">
        <v>13</v>
      </c>
      <c r="C53">
        <f t="shared" si="8"/>
        <v>79.182841300000007</v>
      </c>
      <c r="E53">
        <v>79.182841300000007</v>
      </c>
      <c r="F53">
        <v>79.097154070000002</v>
      </c>
      <c r="I53">
        <v>24</v>
      </c>
      <c r="J53" s="4">
        <v>118.8386124</v>
      </c>
      <c r="L53">
        <v>65.320731114045458</v>
      </c>
      <c r="M53">
        <v>140.2829486</v>
      </c>
      <c r="N53">
        <v>34.944356120826711</v>
      </c>
      <c r="P53" t="s">
        <v>110</v>
      </c>
      <c r="Q53" t="s">
        <v>15</v>
      </c>
      <c r="R53">
        <v>33.26339574</v>
      </c>
      <c r="T53" t="s">
        <v>15</v>
      </c>
      <c r="U53" t="s">
        <v>123</v>
      </c>
      <c r="V53">
        <f>V47-V45</f>
        <v>3.1622454950000005</v>
      </c>
    </row>
    <row r="54" spans="1:25" x14ac:dyDescent="0.25">
      <c r="A54" t="s">
        <v>110</v>
      </c>
      <c r="B54" t="s">
        <v>13</v>
      </c>
      <c r="C54">
        <f t="shared" si="8"/>
        <v>94.350336900000002</v>
      </c>
      <c r="E54">
        <v>94.350336900000002</v>
      </c>
      <c r="F54">
        <v>83.048211510000002</v>
      </c>
      <c r="I54">
        <v>25</v>
      </c>
      <c r="J54" s="4">
        <v>130.2500919</v>
      </c>
      <c r="L54">
        <v>63.454032306491321</v>
      </c>
      <c r="M54">
        <v>111.4678899</v>
      </c>
      <c r="N54">
        <v>33.378839590443683</v>
      </c>
      <c r="P54" t="s">
        <v>110</v>
      </c>
      <c r="Q54" t="s">
        <v>15</v>
      </c>
      <c r="R54">
        <v>34.10401117</v>
      </c>
      <c r="T54" t="s">
        <v>15</v>
      </c>
      <c r="U54" t="s">
        <v>128</v>
      </c>
    </row>
    <row r="55" spans="1:25" x14ac:dyDescent="0.25">
      <c r="A55" t="s">
        <v>110</v>
      </c>
      <c r="B55" t="s">
        <v>13</v>
      </c>
      <c r="C55">
        <f t="shared" si="8"/>
        <v>81.752520399999995</v>
      </c>
      <c r="E55">
        <v>81.752520399999995</v>
      </c>
      <c r="F55">
        <v>76.367971890000007</v>
      </c>
      <c r="I55">
        <v>26</v>
      </c>
      <c r="J55" s="4">
        <v>88.021115320000007</v>
      </c>
      <c r="L55">
        <v>63.330307156907239</v>
      </c>
      <c r="M55">
        <v>107.5447013</v>
      </c>
      <c r="N55">
        <v>34.191489361702125</v>
      </c>
      <c r="P55" t="s">
        <v>110</v>
      </c>
      <c r="Q55" t="s">
        <v>15</v>
      </c>
      <c r="R55">
        <v>44.382284380000002</v>
      </c>
      <c r="T55" t="s">
        <v>15</v>
      </c>
      <c r="U55" t="s">
        <v>127</v>
      </c>
      <c r="V55">
        <f>V53*1.5</f>
        <v>4.7433682425000008</v>
      </c>
    </row>
    <row r="56" spans="1:25" x14ac:dyDescent="0.25">
      <c r="A56" t="s">
        <v>110</v>
      </c>
      <c r="B56" t="s">
        <v>13</v>
      </c>
      <c r="C56">
        <f t="shared" si="8"/>
        <v>76.762897600000002</v>
      </c>
      <c r="E56">
        <v>76.762897600000002</v>
      </c>
      <c r="F56">
        <v>101.5811801</v>
      </c>
      <c r="I56">
        <v>27</v>
      </c>
      <c r="J56" s="4">
        <v>93.080687380000001</v>
      </c>
      <c r="L56">
        <v>65.181274745749548</v>
      </c>
      <c r="M56">
        <v>129.98405099999999</v>
      </c>
      <c r="N56">
        <v>42.289156626506021</v>
      </c>
      <c r="P56" t="s">
        <v>110</v>
      </c>
      <c r="Q56" t="s">
        <v>15</v>
      </c>
      <c r="R56">
        <v>42.85409859</v>
      </c>
      <c r="T56" t="s">
        <v>15</v>
      </c>
      <c r="U56" t="s">
        <v>124</v>
      </c>
      <c r="V56">
        <f>V45-V55</f>
        <v>29.710277659999999</v>
      </c>
    </row>
    <row r="57" spans="1:25" x14ac:dyDescent="0.25">
      <c r="A57" t="s">
        <v>110</v>
      </c>
      <c r="B57" t="s">
        <v>13</v>
      </c>
      <c r="C57">
        <f t="shared" si="8"/>
        <v>81.591944400000003</v>
      </c>
      <c r="E57">
        <v>81.591944400000003</v>
      </c>
      <c r="F57">
        <v>84.653625849999997</v>
      </c>
      <c r="I57">
        <v>28</v>
      </c>
      <c r="J57" s="4">
        <v>91.933471929999996</v>
      </c>
      <c r="L57">
        <v>55.88036726978126</v>
      </c>
      <c r="M57">
        <v>118.67339579999999</v>
      </c>
      <c r="N57">
        <v>32.778625954198475</v>
      </c>
      <c r="P57" t="s">
        <v>110</v>
      </c>
      <c r="Q57" t="s">
        <v>15</v>
      </c>
      <c r="R57">
        <v>47.789934350000003</v>
      </c>
      <c r="T57" t="s">
        <v>15</v>
      </c>
      <c r="U57" t="s">
        <v>125</v>
      </c>
      <c r="V57">
        <f>V47+V55</f>
        <v>42.359259640000005</v>
      </c>
    </row>
    <row r="58" spans="1:25" x14ac:dyDescent="0.25">
      <c r="A58" t="s">
        <v>110</v>
      </c>
      <c r="B58" t="s">
        <v>13</v>
      </c>
      <c r="C58">
        <f t="shared" si="8"/>
        <v>86.051857799999993</v>
      </c>
      <c r="E58">
        <v>86.051857799999993</v>
      </c>
      <c r="F58">
        <v>93.984317570000002</v>
      </c>
      <c r="I58">
        <v>29</v>
      </c>
      <c r="J58" s="4">
        <v>109.26057590000001</v>
      </c>
      <c r="L58">
        <v>62.886437781575268</v>
      </c>
      <c r="M58">
        <v>91.726930859999996</v>
      </c>
      <c r="N58">
        <v>34.543795620437955</v>
      </c>
      <c r="P58" t="s">
        <v>110</v>
      </c>
      <c r="Q58" t="s">
        <v>15</v>
      </c>
      <c r="R58">
        <v>37.358743539999999</v>
      </c>
      <c r="T58" t="s">
        <v>15</v>
      </c>
    </row>
    <row r="59" spans="1:25" x14ac:dyDescent="0.25">
      <c r="A59" t="s">
        <v>110</v>
      </c>
      <c r="B59" t="s">
        <v>13</v>
      </c>
      <c r="C59">
        <f t="shared" si="8"/>
        <v>135.7654613</v>
      </c>
      <c r="E59">
        <v>135.7654613</v>
      </c>
      <c r="F59">
        <v>102.9180696</v>
      </c>
      <c r="I59">
        <v>30</v>
      </c>
      <c r="J59" s="4">
        <v>110.1949458</v>
      </c>
      <c r="L59">
        <v>56.897039678496633</v>
      </c>
      <c r="M59">
        <v>99.613899610000004</v>
      </c>
      <c r="N59">
        <v>31.607669616519175</v>
      </c>
      <c r="P59" t="s">
        <v>110</v>
      </c>
      <c r="Q59" t="s">
        <v>15</v>
      </c>
      <c r="R59">
        <v>40.796680500000001</v>
      </c>
      <c r="T59" t="s">
        <v>15</v>
      </c>
    </row>
    <row r="60" spans="1:25" x14ac:dyDescent="0.25">
      <c r="A60" t="s">
        <v>110</v>
      </c>
      <c r="B60" t="s">
        <v>13</v>
      </c>
      <c r="C60">
        <f t="shared" si="8"/>
        <v>105.1397516</v>
      </c>
      <c r="E60">
        <v>105.1397516</v>
      </c>
      <c r="F60">
        <v>86.402038349999998</v>
      </c>
      <c r="I60">
        <v>31</v>
      </c>
      <c r="L60">
        <v>78.342857140000007</v>
      </c>
      <c r="M60">
        <v>124.6287129</v>
      </c>
      <c r="N60">
        <v>19.50151515151515</v>
      </c>
      <c r="P60" t="s">
        <v>110</v>
      </c>
      <c r="Q60" t="s">
        <v>15</v>
      </c>
      <c r="R60">
        <v>50.357104790000001</v>
      </c>
      <c r="T60" t="s">
        <v>15</v>
      </c>
    </row>
    <row r="61" spans="1:25" x14ac:dyDescent="0.25">
      <c r="A61" t="s">
        <v>110</v>
      </c>
      <c r="B61" t="s">
        <v>13</v>
      </c>
      <c r="C61">
        <f t="shared" si="8"/>
        <v>45.972976469999999</v>
      </c>
      <c r="E61">
        <v>45.972976469999999</v>
      </c>
      <c r="F61">
        <v>98.962068310000006</v>
      </c>
      <c r="I61">
        <v>32</v>
      </c>
      <c r="L61">
        <v>84.1038961</v>
      </c>
      <c r="M61">
        <v>115.0943396</v>
      </c>
      <c r="N61">
        <v>21.785827103295777</v>
      </c>
      <c r="P61" t="s">
        <v>110</v>
      </c>
      <c r="Q61" t="s">
        <v>15</v>
      </c>
      <c r="R61">
        <v>54.192315860000001</v>
      </c>
      <c r="T61" t="s">
        <v>15</v>
      </c>
    </row>
    <row r="62" spans="1:25" x14ac:dyDescent="0.25">
      <c r="A62" t="s">
        <v>110</v>
      </c>
      <c r="B62" t="s">
        <v>15</v>
      </c>
      <c r="C62">
        <f t="shared" si="8"/>
        <v>31.47926635</v>
      </c>
      <c r="E62">
        <v>31.47926635</v>
      </c>
      <c r="F62">
        <v>31.911223549999999</v>
      </c>
      <c r="I62">
        <v>33</v>
      </c>
      <c r="L62">
        <v>85.823627299999998</v>
      </c>
      <c r="M62">
        <v>120.91761219999999</v>
      </c>
      <c r="N62">
        <v>27.46055882911994</v>
      </c>
      <c r="P62" t="s">
        <v>110</v>
      </c>
      <c r="Q62" t="s">
        <v>5</v>
      </c>
      <c r="R62">
        <v>88.804168255178539</v>
      </c>
      <c r="T62" t="s">
        <v>5</v>
      </c>
    </row>
    <row r="63" spans="1:25" x14ac:dyDescent="0.25">
      <c r="A63" t="s">
        <v>110</v>
      </c>
      <c r="B63" t="s">
        <v>15</v>
      </c>
      <c r="C63">
        <f t="shared" si="8"/>
        <v>33.26339574</v>
      </c>
      <c r="E63">
        <v>33.26339574</v>
      </c>
      <c r="F63">
        <v>34.766386840000003</v>
      </c>
      <c r="I63">
        <v>34</v>
      </c>
      <c r="L63">
        <v>67.86026201</v>
      </c>
      <c r="N63">
        <v>22.895598101783669</v>
      </c>
      <c r="P63" t="s">
        <v>110</v>
      </c>
      <c r="Q63" t="s">
        <v>5</v>
      </c>
      <c r="R63">
        <v>73.659756969263753</v>
      </c>
      <c r="T63" t="s">
        <v>5</v>
      </c>
    </row>
    <row r="64" spans="1:25" x14ac:dyDescent="0.25">
      <c r="A64" t="s">
        <v>110</v>
      </c>
      <c r="B64" t="s">
        <v>15</v>
      </c>
      <c r="C64">
        <f t="shared" si="8"/>
        <v>34.10401117</v>
      </c>
      <c r="E64">
        <v>34.10401117</v>
      </c>
      <c r="F64">
        <v>30.74411645</v>
      </c>
      <c r="I64">
        <v>35</v>
      </c>
      <c r="L64">
        <v>67.931034479999994</v>
      </c>
      <c r="N64">
        <v>21.218443718443716</v>
      </c>
      <c r="P64" t="s">
        <v>110</v>
      </c>
      <c r="Q64" t="s">
        <v>5</v>
      </c>
      <c r="R64">
        <v>84.104319093698379</v>
      </c>
      <c r="T64" t="s">
        <v>5</v>
      </c>
    </row>
    <row r="65" spans="1:20" x14ac:dyDescent="0.25">
      <c r="A65" t="s">
        <v>110</v>
      </c>
      <c r="B65" t="s">
        <v>15</v>
      </c>
      <c r="C65">
        <f t="shared" si="8"/>
        <v>44.382284380000002</v>
      </c>
      <c r="E65">
        <v>44.382284380000002</v>
      </c>
      <c r="F65">
        <v>31.81818182</v>
      </c>
      <c r="I65">
        <v>36</v>
      </c>
      <c r="L65">
        <v>77.624869020000006</v>
      </c>
      <c r="N65">
        <v>22.106411344079504</v>
      </c>
      <c r="P65" t="s">
        <v>110</v>
      </c>
      <c r="Q65" t="s">
        <v>5</v>
      </c>
      <c r="R65">
        <v>65.320731114045458</v>
      </c>
      <c r="T65" t="s">
        <v>5</v>
      </c>
    </row>
    <row r="66" spans="1:20" x14ac:dyDescent="0.25">
      <c r="A66" t="s">
        <v>110</v>
      </c>
      <c r="B66" t="s">
        <v>15</v>
      </c>
      <c r="C66">
        <f t="shared" ref="C66:C97" si="9">E66</f>
        <v>42.85409859</v>
      </c>
      <c r="E66">
        <v>42.85409859</v>
      </c>
      <c r="F66">
        <v>33.7143327</v>
      </c>
      <c r="I66">
        <v>37</v>
      </c>
      <c r="L66">
        <v>82.134471700000006</v>
      </c>
      <c r="N66">
        <v>24.82167832167832</v>
      </c>
      <c r="P66" t="s">
        <v>110</v>
      </c>
      <c r="Q66" t="s">
        <v>5</v>
      </c>
      <c r="R66">
        <v>63.454032306491321</v>
      </c>
      <c r="T66" t="s">
        <v>5</v>
      </c>
    </row>
    <row r="67" spans="1:20" x14ac:dyDescent="0.25">
      <c r="A67" t="s">
        <v>110</v>
      </c>
      <c r="B67" t="s">
        <v>15</v>
      </c>
      <c r="C67">
        <f t="shared" si="9"/>
        <v>47.789934350000003</v>
      </c>
      <c r="E67">
        <v>47.789934350000003</v>
      </c>
      <c r="F67">
        <v>42.887776979999998</v>
      </c>
      <c r="I67">
        <v>38</v>
      </c>
      <c r="L67">
        <v>85.179558</v>
      </c>
      <c r="N67">
        <v>24.113114754098362</v>
      </c>
      <c r="O67" s="6"/>
      <c r="P67" t="s">
        <v>110</v>
      </c>
      <c r="Q67" t="s">
        <v>5</v>
      </c>
      <c r="R67">
        <v>63.330307156907239</v>
      </c>
      <c r="T67" t="s">
        <v>5</v>
      </c>
    </row>
    <row r="68" spans="1:20" x14ac:dyDescent="0.25">
      <c r="A68" t="s">
        <v>110</v>
      </c>
      <c r="B68" t="s">
        <v>15</v>
      </c>
      <c r="C68">
        <f t="shared" si="9"/>
        <v>37.358743539999999</v>
      </c>
      <c r="E68">
        <v>37.358743539999999</v>
      </c>
      <c r="F68">
        <v>37.672494980000003</v>
      </c>
      <c r="I68">
        <v>39</v>
      </c>
      <c r="L68">
        <v>102.1147201</v>
      </c>
      <c r="N68">
        <v>21.36799108800594</v>
      </c>
      <c r="O68" s="6"/>
      <c r="P68" t="s">
        <v>110</v>
      </c>
      <c r="Q68" t="s">
        <v>5</v>
      </c>
      <c r="R68">
        <v>65.181274745749548</v>
      </c>
      <c r="T68" t="s">
        <v>5</v>
      </c>
    </row>
    <row r="69" spans="1:20" x14ac:dyDescent="0.25">
      <c r="A69" t="s">
        <v>110</v>
      </c>
      <c r="B69" t="s">
        <v>15</v>
      </c>
      <c r="C69">
        <f t="shared" si="9"/>
        <v>40.796680500000001</v>
      </c>
      <c r="E69">
        <v>40.796680500000001</v>
      </c>
      <c r="F69">
        <v>37.688915690000002</v>
      </c>
      <c r="I69">
        <v>40</v>
      </c>
      <c r="L69">
        <v>110.318258</v>
      </c>
      <c r="N69">
        <v>18.735192272644433</v>
      </c>
      <c r="O69" s="6"/>
      <c r="P69" t="s">
        <v>110</v>
      </c>
      <c r="Q69" t="s">
        <v>5</v>
      </c>
      <c r="R69">
        <v>55.88036726978126</v>
      </c>
      <c r="T69" t="s">
        <v>5</v>
      </c>
    </row>
    <row r="70" spans="1:20" x14ac:dyDescent="0.25">
      <c r="A70" t="s">
        <v>110</v>
      </c>
      <c r="B70" t="s">
        <v>15</v>
      </c>
      <c r="C70">
        <f t="shared" si="9"/>
        <v>50.357104790000001</v>
      </c>
      <c r="E70">
        <v>50.357104790000001</v>
      </c>
      <c r="F70">
        <v>35.838692389999999</v>
      </c>
      <c r="I70">
        <v>41</v>
      </c>
      <c r="L70">
        <v>97.971854300000004</v>
      </c>
      <c r="N70">
        <v>9.8697916666666661</v>
      </c>
      <c r="O70" s="6"/>
      <c r="P70" t="s">
        <v>110</v>
      </c>
      <c r="Q70" t="s">
        <v>5</v>
      </c>
      <c r="R70">
        <v>62.886437781575268</v>
      </c>
      <c r="T70" t="s">
        <v>5</v>
      </c>
    </row>
    <row r="71" spans="1:20" x14ac:dyDescent="0.25">
      <c r="A71" t="s">
        <v>110</v>
      </c>
      <c r="B71" t="s">
        <v>15</v>
      </c>
      <c r="C71">
        <f t="shared" si="9"/>
        <v>54.192315860000001</v>
      </c>
      <c r="E71">
        <v>54.192315860000001</v>
      </c>
      <c r="F71">
        <v>33.474744800000003</v>
      </c>
      <c r="I71">
        <v>42</v>
      </c>
      <c r="L71">
        <v>79.78011472</v>
      </c>
      <c r="N71">
        <v>8.8979591836734695</v>
      </c>
      <c r="O71" s="6"/>
      <c r="P71" t="s">
        <v>110</v>
      </c>
      <c r="Q71" t="s">
        <v>5</v>
      </c>
      <c r="R71">
        <v>56.897039678496633</v>
      </c>
      <c r="T71" t="s">
        <v>5</v>
      </c>
    </row>
    <row r="72" spans="1:20" x14ac:dyDescent="0.25">
      <c r="A72" t="s">
        <v>110</v>
      </c>
      <c r="B72" t="s">
        <v>16</v>
      </c>
      <c r="C72">
        <f t="shared" si="9"/>
        <v>66.168371359999995</v>
      </c>
      <c r="E72">
        <v>66.168371359999995</v>
      </c>
      <c r="F72">
        <v>69.477340909999995</v>
      </c>
      <c r="I72">
        <v>43</v>
      </c>
      <c r="L72">
        <v>88.302425110000001</v>
      </c>
      <c r="N72">
        <v>9.2337164750957861</v>
      </c>
      <c r="O72" s="6"/>
      <c r="P72" t="s">
        <v>110</v>
      </c>
      <c r="Q72" t="s">
        <v>16</v>
      </c>
      <c r="R72">
        <v>66.168371359999995</v>
      </c>
      <c r="T72" t="s">
        <v>16</v>
      </c>
    </row>
    <row r="73" spans="1:20" x14ac:dyDescent="0.25">
      <c r="A73" t="s">
        <v>110</v>
      </c>
      <c r="B73" t="s">
        <v>16</v>
      </c>
      <c r="C73">
        <f t="shared" si="9"/>
        <v>91.990018710000001</v>
      </c>
      <c r="E73">
        <v>91.990018710000001</v>
      </c>
      <c r="F73">
        <v>54.273237680000001</v>
      </c>
      <c r="I73">
        <v>44</v>
      </c>
      <c r="L73">
        <v>98.478747200000001</v>
      </c>
      <c r="N73">
        <v>9.3023255813953494</v>
      </c>
      <c r="O73" s="6"/>
      <c r="P73" t="s">
        <v>110</v>
      </c>
      <c r="Q73" t="s">
        <v>16</v>
      </c>
      <c r="R73">
        <v>91.990018710000001</v>
      </c>
      <c r="T73" t="s">
        <v>16</v>
      </c>
    </row>
    <row r="74" spans="1:20" x14ac:dyDescent="0.25">
      <c r="A74" t="s">
        <v>110</v>
      </c>
      <c r="B74" t="s">
        <v>16</v>
      </c>
      <c r="C74">
        <f t="shared" si="9"/>
        <v>78.393957459999996</v>
      </c>
      <c r="E74">
        <v>78.393957459999996</v>
      </c>
      <c r="F74">
        <v>57.922638919999997</v>
      </c>
      <c r="I74">
        <v>45</v>
      </c>
      <c r="L74">
        <v>90.4340124</v>
      </c>
      <c r="N74">
        <v>9.8242530755711766</v>
      </c>
      <c r="P74" t="s">
        <v>110</v>
      </c>
      <c r="Q74" t="s">
        <v>16</v>
      </c>
      <c r="R74">
        <v>78.393957459999996</v>
      </c>
      <c r="T74" t="s">
        <v>16</v>
      </c>
    </row>
    <row r="75" spans="1:20" x14ac:dyDescent="0.25">
      <c r="A75" t="s">
        <v>110</v>
      </c>
      <c r="B75" t="s">
        <v>16</v>
      </c>
      <c r="C75">
        <f t="shared" si="9"/>
        <v>71.343134809999995</v>
      </c>
      <c r="E75">
        <v>71.343134809999995</v>
      </c>
      <c r="F75">
        <v>58.905663670000003</v>
      </c>
      <c r="I75">
        <v>46</v>
      </c>
      <c r="L75">
        <v>91.252576140000002</v>
      </c>
      <c r="N75">
        <v>11.134751773049645</v>
      </c>
      <c r="P75" t="s">
        <v>110</v>
      </c>
      <c r="Q75" t="s">
        <v>16</v>
      </c>
      <c r="R75">
        <v>71.343134809999995</v>
      </c>
      <c r="T75" t="s">
        <v>16</v>
      </c>
    </row>
    <row r="76" spans="1:20" x14ac:dyDescent="0.25">
      <c r="A76" t="s">
        <v>110</v>
      </c>
      <c r="B76" t="s">
        <v>16</v>
      </c>
      <c r="C76">
        <f t="shared" si="9"/>
        <v>75.657686209999994</v>
      </c>
      <c r="E76">
        <v>75.657686209999994</v>
      </c>
      <c r="F76">
        <v>59.21052632</v>
      </c>
      <c r="I76">
        <v>47</v>
      </c>
      <c r="L76">
        <v>97.272727270000004</v>
      </c>
      <c r="N76">
        <v>9.804347826086957</v>
      </c>
      <c r="P76" t="s">
        <v>110</v>
      </c>
      <c r="Q76" t="s">
        <v>16</v>
      </c>
      <c r="R76">
        <v>75.657686209999994</v>
      </c>
      <c r="T76" t="s">
        <v>16</v>
      </c>
    </row>
    <row r="77" spans="1:20" x14ac:dyDescent="0.25">
      <c r="A77" t="s">
        <v>110</v>
      </c>
      <c r="B77" t="s">
        <v>16</v>
      </c>
      <c r="C77">
        <f t="shared" si="9"/>
        <v>77.10455297</v>
      </c>
      <c r="E77">
        <v>77.10455297</v>
      </c>
      <c r="F77">
        <v>75.75040242</v>
      </c>
      <c r="I77">
        <v>48</v>
      </c>
      <c r="L77">
        <v>113.58082709999999</v>
      </c>
      <c r="N77">
        <v>9.2274678111587978</v>
      </c>
      <c r="P77" t="s">
        <v>110</v>
      </c>
      <c r="Q77" t="s">
        <v>16</v>
      </c>
      <c r="R77">
        <v>77.10455297</v>
      </c>
      <c r="T77" t="s">
        <v>16</v>
      </c>
    </row>
    <row r="78" spans="1:20" x14ac:dyDescent="0.25">
      <c r="A78" t="s">
        <v>110</v>
      </c>
      <c r="B78" t="s">
        <v>16</v>
      </c>
      <c r="C78">
        <f t="shared" si="9"/>
        <v>75.521207759999996</v>
      </c>
      <c r="E78">
        <v>75.521207759999996</v>
      </c>
      <c r="F78">
        <v>56.439942109999997</v>
      </c>
      <c r="I78">
        <v>49</v>
      </c>
      <c r="L78">
        <v>108.5</v>
      </c>
      <c r="N78">
        <v>8.9140271493212673</v>
      </c>
      <c r="P78" t="s">
        <v>110</v>
      </c>
      <c r="Q78" t="s">
        <v>16</v>
      </c>
      <c r="R78">
        <v>75.521207759999996</v>
      </c>
      <c r="T78" t="s">
        <v>16</v>
      </c>
    </row>
    <row r="79" spans="1:20" x14ac:dyDescent="0.25">
      <c r="A79" t="s">
        <v>110</v>
      </c>
      <c r="B79" t="s">
        <v>16</v>
      </c>
      <c r="C79">
        <f t="shared" si="9"/>
        <v>68.213795469999994</v>
      </c>
      <c r="E79">
        <v>68.213795469999994</v>
      </c>
      <c r="F79">
        <v>56.813848849999999</v>
      </c>
      <c r="I79">
        <v>50</v>
      </c>
      <c r="L79">
        <v>120.5835962</v>
      </c>
      <c r="N79">
        <v>10.387755102040815</v>
      </c>
      <c r="P79" t="s">
        <v>110</v>
      </c>
      <c r="Q79" t="s">
        <v>16</v>
      </c>
      <c r="R79">
        <v>68.213795469999994</v>
      </c>
      <c r="T79" t="s">
        <v>16</v>
      </c>
    </row>
    <row r="80" spans="1:20" x14ac:dyDescent="0.25">
      <c r="A80" t="s">
        <v>110</v>
      </c>
      <c r="B80" t="s">
        <v>16</v>
      </c>
      <c r="C80">
        <f t="shared" si="9"/>
        <v>71.413798200000002</v>
      </c>
      <c r="E80">
        <v>71.413798200000002</v>
      </c>
      <c r="F80">
        <v>59.631490790000001</v>
      </c>
      <c r="I80">
        <v>51</v>
      </c>
      <c r="L80">
        <v>71.215362200000001</v>
      </c>
      <c r="P80" t="s">
        <v>110</v>
      </c>
      <c r="Q80" t="s">
        <v>16</v>
      </c>
      <c r="R80">
        <v>71.413798200000002</v>
      </c>
      <c r="T80" t="s">
        <v>16</v>
      </c>
    </row>
    <row r="81" spans="1:20" x14ac:dyDescent="0.25">
      <c r="A81" t="s">
        <v>110</v>
      </c>
      <c r="B81" t="s">
        <v>16</v>
      </c>
      <c r="C81">
        <f t="shared" si="9"/>
        <v>78.520533749999998</v>
      </c>
      <c r="E81">
        <v>78.520533749999998</v>
      </c>
      <c r="F81">
        <v>71.184995740000005</v>
      </c>
      <c r="I81">
        <v>52</v>
      </c>
      <c r="L81">
        <v>79.182841300000007</v>
      </c>
      <c r="P81" t="s">
        <v>110</v>
      </c>
      <c r="Q81" t="s">
        <v>16</v>
      </c>
      <c r="R81">
        <v>78.520533749999998</v>
      </c>
      <c r="T81" t="s">
        <v>16</v>
      </c>
    </row>
    <row r="82" spans="1:20" x14ac:dyDescent="0.25">
      <c r="A82" t="s">
        <v>112</v>
      </c>
      <c r="B82" t="s">
        <v>6</v>
      </c>
      <c r="C82">
        <f t="shared" si="9"/>
        <v>97.462406015037601</v>
      </c>
      <c r="E82">
        <v>97.462406015037601</v>
      </c>
      <c r="F82">
        <v>116.64478</v>
      </c>
      <c r="I82">
        <v>53</v>
      </c>
      <c r="L82">
        <v>94.350336900000002</v>
      </c>
      <c r="P82" t="s">
        <v>110</v>
      </c>
      <c r="Q82" t="s">
        <v>1</v>
      </c>
      <c r="R82">
        <v>87.587030040000002</v>
      </c>
      <c r="T82" t="s">
        <v>1</v>
      </c>
    </row>
    <row r="83" spans="1:20" x14ac:dyDescent="0.25">
      <c r="A83" t="s">
        <v>112</v>
      </c>
      <c r="B83" t="s">
        <v>6</v>
      </c>
      <c r="C83">
        <f t="shared" si="9"/>
        <v>151.29740518962078</v>
      </c>
      <c r="E83">
        <v>151.29740518962078</v>
      </c>
      <c r="F83">
        <v>102.265075</v>
      </c>
      <c r="I83">
        <v>54</v>
      </c>
      <c r="L83">
        <v>81.752520399999995</v>
      </c>
      <c r="P83" t="s">
        <v>110</v>
      </c>
      <c r="Q83" t="s">
        <v>1</v>
      </c>
      <c r="R83">
        <v>79.894067800000002</v>
      </c>
      <c r="T83" t="s">
        <v>1</v>
      </c>
    </row>
    <row r="84" spans="1:20" x14ac:dyDescent="0.25">
      <c r="A84" t="s">
        <v>112</v>
      </c>
      <c r="B84" t="s">
        <v>6</v>
      </c>
      <c r="C84">
        <f t="shared" si="9"/>
        <v>111.41233056405771</v>
      </c>
      <c r="E84">
        <v>111.41233056405771</v>
      </c>
      <c r="F84">
        <v>107.5531577</v>
      </c>
      <c r="I84">
        <v>55</v>
      </c>
      <c r="L84">
        <v>76.762897600000002</v>
      </c>
      <c r="P84" t="s">
        <v>110</v>
      </c>
      <c r="Q84" t="s">
        <v>1</v>
      </c>
      <c r="R84">
        <v>86.418835189999996</v>
      </c>
      <c r="T84" t="s">
        <v>1</v>
      </c>
    </row>
    <row r="85" spans="1:20" x14ac:dyDescent="0.25">
      <c r="A85" t="s">
        <v>112</v>
      </c>
      <c r="B85" t="s">
        <v>6</v>
      </c>
      <c r="C85">
        <f t="shared" si="9"/>
        <v>113.69539551357734</v>
      </c>
      <c r="E85">
        <v>113.69539551357734</v>
      </c>
      <c r="F85">
        <v>102.84832659999999</v>
      </c>
      <c r="I85">
        <v>56</v>
      </c>
      <c r="L85">
        <v>81.591944400000003</v>
      </c>
      <c r="P85" t="s">
        <v>110</v>
      </c>
      <c r="Q85" t="s">
        <v>1</v>
      </c>
      <c r="R85">
        <v>81.412125860000003</v>
      </c>
      <c r="T85" t="s">
        <v>1</v>
      </c>
    </row>
    <row r="86" spans="1:20" x14ac:dyDescent="0.25">
      <c r="A86" t="s">
        <v>112</v>
      </c>
      <c r="B86" t="s">
        <v>6</v>
      </c>
      <c r="C86">
        <f t="shared" si="9"/>
        <v>109.56749672346002</v>
      </c>
      <c r="E86">
        <v>109.56749672346002</v>
      </c>
      <c r="F86">
        <v>90.979244280000003</v>
      </c>
      <c r="I86">
        <v>57</v>
      </c>
      <c r="L86">
        <v>86.051857799999993</v>
      </c>
      <c r="P86" t="s">
        <v>110</v>
      </c>
      <c r="Q86" t="s">
        <v>1</v>
      </c>
      <c r="R86">
        <v>79.690652319999998</v>
      </c>
      <c r="T86" t="s">
        <v>1</v>
      </c>
    </row>
    <row r="87" spans="1:20" x14ac:dyDescent="0.25">
      <c r="A87" t="s">
        <v>112</v>
      </c>
      <c r="B87" t="s">
        <v>6</v>
      </c>
      <c r="C87">
        <f t="shared" si="9"/>
        <v>101.92439862542956</v>
      </c>
      <c r="E87">
        <v>101.92439862542956</v>
      </c>
      <c r="F87">
        <v>100.3882239</v>
      </c>
      <c r="I87">
        <v>58</v>
      </c>
      <c r="L87">
        <v>135.7654613</v>
      </c>
      <c r="P87" t="s">
        <v>110</v>
      </c>
      <c r="Q87" t="s">
        <v>1</v>
      </c>
      <c r="R87">
        <v>71.220371560000004</v>
      </c>
      <c r="T87" t="s">
        <v>1</v>
      </c>
    </row>
    <row r="88" spans="1:20" x14ac:dyDescent="0.25">
      <c r="A88" t="s">
        <v>112</v>
      </c>
      <c r="B88" t="s">
        <v>6</v>
      </c>
      <c r="C88">
        <f t="shared" si="9"/>
        <v>133.38469440164354</v>
      </c>
      <c r="E88">
        <v>133.38469440164354</v>
      </c>
      <c r="F88">
        <v>93.086610129999997</v>
      </c>
      <c r="I88">
        <v>59</v>
      </c>
      <c r="L88">
        <v>105.1397516</v>
      </c>
      <c r="P88" t="s">
        <v>110</v>
      </c>
      <c r="Q88" t="s">
        <v>1</v>
      </c>
      <c r="R88">
        <v>81.854912760000005</v>
      </c>
      <c r="T88" t="s">
        <v>1</v>
      </c>
    </row>
    <row r="89" spans="1:20" x14ac:dyDescent="0.25">
      <c r="A89" t="s">
        <v>112</v>
      </c>
      <c r="B89" t="s">
        <v>6</v>
      </c>
      <c r="C89">
        <f t="shared" si="9"/>
        <v>124.55836508486318</v>
      </c>
      <c r="E89">
        <v>124.55836508486318</v>
      </c>
      <c r="F89">
        <v>90.188133140000005</v>
      </c>
      <c r="I89">
        <v>60</v>
      </c>
      <c r="L89">
        <v>45.972976469999999</v>
      </c>
      <c r="P89" t="s">
        <v>110</v>
      </c>
      <c r="Q89" t="s">
        <v>1</v>
      </c>
      <c r="R89">
        <v>79.139382600000005</v>
      </c>
      <c r="T89" t="s">
        <v>1</v>
      </c>
    </row>
    <row r="90" spans="1:20" x14ac:dyDescent="0.25">
      <c r="A90" t="s">
        <v>112</v>
      </c>
      <c r="B90" t="s">
        <v>6</v>
      </c>
      <c r="C90">
        <f t="shared" si="9"/>
        <v>142.30547550432277</v>
      </c>
      <c r="E90">
        <v>142.30547550432277</v>
      </c>
      <c r="F90">
        <v>100.7367526</v>
      </c>
      <c r="I90">
        <v>61</v>
      </c>
      <c r="L90">
        <v>31.47926635</v>
      </c>
      <c r="P90" t="s">
        <v>110</v>
      </c>
      <c r="Q90" t="s">
        <v>1</v>
      </c>
      <c r="R90">
        <v>66.939318999999998</v>
      </c>
      <c r="T90" t="s">
        <v>1</v>
      </c>
    </row>
    <row r="91" spans="1:20" x14ac:dyDescent="0.25">
      <c r="A91" t="s">
        <v>112</v>
      </c>
      <c r="B91" t="s">
        <v>6</v>
      </c>
      <c r="C91">
        <f t="shared" si="9"/>
        <v>168.0746561886051</v>
      </c>
      <c r="E91">
        <v>168.0746561886051</v>
      </c>
      <c r="F91">
        <v>92.083233680000006</v>
      </c>
      <c r="I91">
        <v>62</v>
      </c>
      <c r="L91">
        <v>33.26339574</v>
      </c>
      <c r="P91" t="s">
        <v>110</v>
      </c>
      <c r="Q91" t="s">
        <v>1</v>
      </c>
      <c r="R91">
        <v>73.819806400000004</v>
      </c>
      <c r="T91" t="s">
        <v>1</v>
      </c>
    </row>
    <row r="92" spans="1:20" x14ac:dyDescent="0.25">
      <c r="A92" t="s">
        <v>112</v>
      </c>
      <c r="B92" t="s">
        <v>12</v>
      </c>
      <c r="C92">
        <f t="shared" si="9"/>
        <v>92.065013199999996</v>
      </c>
      <c r="E92">
        <v>92.065013199999996</v>
      </c>
      <c r="F92">
        <v>100.6015038</v>
      </c>
      <c r="I92">
        <v>63</v>
      </c>
      <c r="L92">
        <v>34.10401117</v>
      </c>
      <c r="P92" t="s">
        <v>110</v>
      </c>
      <c r="Q92" t="s">
        <v>7</v>
      </c>
      <c r="R92">
        <v>78.342857140000007</v>
      </c>
      <c r="T92" t="s">
        <v>7</v>
      </c>
    </row>
    <row r="93" spans="1:20" x14ac:dyDescent="0.25">
      <c r="A93" t="s">
        <v>112</v>
      </c>
      <c r="B93" t="s">
        <v>12</v>
      </c>
      <c r="C93">
        <f t="shared" si="9"/>
        <v>100.16786569999999</v>
      </c>
      <c r="E93">
        <v>100.16786569999999</v>
      </c>
      <c r="F93">
        <v>90.618661259999996</v>
      </c>
      <c r="I93">
        <v>64</v>
      </c>
      <c r="L93">
        <v>44.382284380000002</v>
      </c>
      <c r="P93" t="s">
        <v>110</v>
      </c>
      <c r="Q93" t="s">
        <v>7</v>
      </c>
      <c r="R93">
        <v>84.1038961</v>
      </c>
      <c r="T93" t="s">
        <v>7</v>
      </c>
    </row>
    <row r="94" spans="1:20" x14ac:dyDescent="0.25">
      <c r="A94" t="s">
        <v>112</v>
      </c>
      <c r="B94" t="s">
        <v>12</v>
      </c>
      <c r="C94">
        <f t="shared" si="9"/>
        <v>103.9933523</v>
      </c>
      <c r="E94">
        <v>103.9933523</v>
      </c>
      <c r="F94">
        <v>91.057884229999999</v>
      </c>
      <c r="I94">
        <v>65</v>
      </c>
      <c r="L94">
        <v>42.85409859</v>
      </c>
      <c r="P94" t="s">
        <v>110</v>
      </c>
      <c r="Q94" t="s">
        <v>7</v>
      </c>
      <c r="R94">
        <v>85.823627299999998</v>
      </c>
      <c r="T94" t="s">
        <v>7</v>
      </c>
    </row>
    <row r="95" spans="1:20" x14ac:dyDescent="0.25">
      <c r="A95" t="s">
        <v>112</v>
      </c>
      <c r="B95" t="s">
        <v>12</v>
      </c>
      <c r="C95">
        <f t="shared" si="9"/>
        <v>93.400702999999993</v>
      </c>
      <c r="E95">
        <v>93.400702999999993</v>
      </c>
      <c r="F95">
        <v>88.010471199999998</v>
      </c>
      <c r="I95">
        <v>66</v>
      </c>
      <c r="L95">
        <v>47.789934350000003</v>
      </c>
      <c r="P95" t="s">
        <v>110</v>
      </c>
      <c r="Q95" t="s">
        <v>7</v>
      </c>
      <c r="R95">
        <v>67.86026201</v>
      </c>
      <c r="T95" t="s">
        <v>7</v>
      </c>
    </row>
    <row r="96" spans="1:20" x14ac:dyDescent="0.25">
      <c r="A96" t="s">
        <v>112</v>
      </c>
      <c r="B96" t="s">
        <v>12</v>
      </c>
      <c r="C96">
        <f t="shared" si="9"/>
        <v>110.6152125</v>
      </c>
      <c r="E96">
        <v>110.6152125</v>
      </c>
      <c r="F96">
        <v>96.335245380000003</v>
      </c>
      <c r="I96">
        <v>67</v>
      </c>
      <c r="L96">
        <v>37.358743539999999</v>
      </c>
      <c r="P96" t="s">
        <v>110</v>
      </c>
      <c r="Q96" t="s">
        <v>7</v>
      </c>
      <c r="R96">
        <v>67.931034479999994</v>
      </c>
      <c r="T96" t="s">
        <v>7</v>
      </c>
    </row>
    <row r="97" spans="1:20" x14ac:dyDescent="0.25">
      <c r="A97" t="s">
        <v>112</v>
      </c>
      <c r="B97" t="s">
        <v>12</v>
      </c>
      <c r="C97">
        <f t="shared" si="9"/>
        <v>87.021336300000002</v>
      </c>
      <c r="E97">
        <v>87.021336300000002</v>
      </c>
      <c r="F97">
        <v>94.168894170000002</v>
      </c>
      <c r="I97">
        <v>68</v>
      </c>
      <c r="L97">
        <v>40.796680500000001</v>
      </c>
      <c r="P97" t="s">
        <v>110</v>
      </c>
      <c r="Q97" t="s">
        <v>7</v>
      </c>
      <c r="R97">
        <v>77.624869020000006</v>
      </c>
      <c r="T97" t="s">
        <v>7</v>
      </c>
    </row>
    <row r="98" spans="1:20" x14ac:dyDescent="0.25">
      <c r="A98" t="s">
        <v>112</v>
      </c>
      <c r="B98" t="s">
        <v>12</v>
      </c>
      <c r="C98">
        <f t="shared" ref="C98:C134" si="10">E98</f>
        <v>84.192825110000001</v>
      </c>
      <c r="E98">
        <v>84.192825110000001</v>
      </c>
      <c r="F98">
        <v>108.34358570000001</v>
      </c>
      <c r="I98">
        <v>69</v>
      </c>
      <c r="L98">
        <v>50.357104790000001</v>
      </c>
      <c r="P98" t="s">
        <v>110</v>
      </c>
      <c r="Q98" t="s">
        <v>7</v>
      </c>
      <c r="R98">
        <v>82.134471700000006</v>
      </c>
      <c r="T98" t="s">
        <v>7</v>
      </c>
    </row>
    <row r="99" spans="1:20" x14ac:dyDescent="0.25">
      <c r="A99" t="s">
        <v>112</v>
      </c>
      <c r="B99" t="s">
        <v>12</v>
      </c>
      <c r="C99">
        <f t="shared" si="10"/>
        <v>97.520593099999999</v>
      </c>
      <c r="E99">
        <v>97.520593099999999</v>
      </c>
      <c r="F99">
        <v>101.03964360000001</v>
      </c>
      <c r="I99">
        <v>70</v>
      </c>
      <c r="L99">
        <v>54.192315860000001</v>
      </c>
      <c r="P99" t="s">
        <v>110</v>
      </c>
      <c r="Q99" t="s">
        <v>7</v>
      </c>
      <c r="R99">
        <v>85.179558</v>
      </c>
      <c r="T99" t="s">
        <v>7</v>
      </c>
    </row>
    <row r="100" spans="1:20" x14ac:dyDescent="0.25">
      <c r="A100" t="s">
        <v>112</v>
      </c>
      <c r="B100" t="s">
        <v>12</v>
      </c>
      <c r="C100">
        <f t="shared" si="10"/>
        <v>101.79672979999999</v>
      </c>
      <c r="E100">
        <v>101.79672979999999</v>
      </c>
      <c r="F100">
        <v>86.050978939999993</v>
      </c>
      <c r="I100">
        <v>71</v>
      </c>
      <c r="L100">
        <v>66.168371359999995</v>
      </c>
      <c r="P100" t="s">
        <v>110</v>
      </c>
      <c r="Q100" t="s">
        <v>7</v>
      </c>
      <c r="R100">
        <v>102.1147201</v>
      </c>
      <c r="T100" t="s">
        <v>7</v>
      </c>
    </row>
    <row r="101" spans="1:20" x14ac:dyDescent="0.25">
      <c r="A101" t="s">
        <v>112</v>
      </c>
      <c r="B101" t="s">
        <v>12</v>
      </c>
      <c r="C101">
        <f t="shared" si="10"/>
        <v>97.155828900000003</v>
      </c>
      <c r="E101">
        <v>97.155828900000003</v>
      </c>
      <c r="F101">
        <v>107.1944069</v>
      </c>
      <c r="I101">
        <v>72</v>
      </c>
      <c r="L101">
        <v>91.990018710000001</v>
      </c>
      <c r="P101" t="s">
        <v>110</v>
      </c>
      <c r="Q101" t="s">
        <v>7</v>
      </c>
      <c r="R101">
        <v>110.318258</v>
      </c>
      <c r="T101" t="s">
        <v>7</v>
      </c>
    </row>
    <row r="102" spans="1:20" x14ac:dyDescent="0.25">
      <c r="A102" t="s">
        <v>113</v>
      </c>
      <c r="B102" t="s">
        <v>8</v>
      </c>
      <c r="C102">
        <f t="shared" si="10"/>
        <v>399.7724</v>
      </c>
      <c r="E102">
        <v>399.7724</v>
      </c>
      <c r="F102">
        <v>331.90529880000003</v>
      </c>
      <c r="I102">
        <v>73</v>
      </c>
      <c r="L102">
        <v>78.393957459999996</v>
      </c>
      <c r="P102" t="s">
        <v>110</v>
      </c>
      <c r="Q102" t="s">
        <v>10</v>
      </c>
      <c r="R102">
        <v>97.971854300000004</v>
      </c>
      <c r="T102" t="s">
        <v>10</v>
      </c>
    </row>
    <row r="103" spans="1:20" x14ac:dyDescent="0.25">
      <c r="A103" t="s">
        <v>113</v>
      </c>
      <c r="B103" t="s">
        <v>8</v>
      </c>
      <c r="C103">
        <f t="shared" si="10"/>
        <v>299.64249999999998</v>
      </c>
      <c r="E103">
        <v>299.64249999999998</v>
      </c>
      <c r="F103">
        <v>220.0343446</v>
      </c>
      <c r="I103">
        <v>74</v>
      </c>
      <c r="L103">
        <v>71.343134809999995</v>
      </c>
      <c r="P103" t="s">
        <v>110</v>
      </c>
      <c r="Q103" t="s">
        <v>10</v>
      </c>
      <c r="R103">
        <v>79.78011472</v>
      </c>
      <c r="T103" t="s">
        <v>10</v>
      </c>
    </row>
    <row r="104" spans="1:20" x14ac:dyDescent="0.25">
      <c r="A104" t="s">
        <v>113</v>
      </c>
      <c r="B104" t="s">
        <v>8</v>
      </c>
      <c r="C104">
        <f t="shared" si="10"/>
        <v>217.66210000000001</v>
      </c>
      <c r="E104">
        <v>217.66210000000001</v>
      </c>
      <c r="I104">
        <v>75</v>
      </c>
      <c r="L104">
        <v>75.657686209999994</v>
      </c>
      <c r="P104" t="s">
        <v>110</v>
      </c>
      <c r="Q104" t="s">
        <v>10</v>
      </c>
      <c r="R104">
        <v>88.302425110000001</v>
      </c>
      <c r="T104" t="s">
        <v>10</v>
      </c>
    </row>
    <row r="105" spans="1:20" x14ac:dyDescent="0.25">
      <c r="A105" t="s">
        <v>113</v>
      </c>
      <c r="B105" t="s">
        <v>14</v>
      </c>
      <c r="C105">
        <f t="shared" si="10"/>
        <v>218.1588903</v>
      </c>
      <c r="E105">
        <v>218.1588903</v>
      </c>
      <c r="F105">
        <v>218.1588903</v>
      </c>
      <c r="I105">
        <v>76</v>
      </c>
      <c r="L105">
        <v>77.10455297</v>
      </c>
      <c r="P105" t="s">
        <v>110</v>
      </c>
      <c r="Q105" t="s">
        <v>10</v>
      </c>
      <c r="R105">
        <v>98.478747200000001</v>
      </c>
      <c r="T105" t="s">
        <v>10</v>
      </c>
    </row>
    <row r="106" spans="1:20" x14ac:dyDescent="0.25">
      <c r="A106" t="s">
        <v>113</v>
      </c>
      <c r="B106" t="s">
        <v>14</v>
      </c>
      <c r="C106">
        <f t="shared" si="10"/>
        <v>181.67303949999999</v>
      </c>
      <c r="E106">
        <v>181.67303949999999</v>
      </c>
      <c r="F106">
        <v>177.31943949999999</v>
      </c>
      <c r="I106">
        <v>77</v>
      </c>
      <c r="L106">
        <v>75.521207759999996</v>
      </c>
      <c r="P106" t="s">
        <v>110</v>
      </c>
      <c r="Q106" t="s">
        <v>10</v>
      </c>
      <c r="R106">
        <v>90.4340124</v>
      </c>
      <c r="T106" t="s">
        <v>10</v>
      </c>
    </row>
    <row r="107" spans="1:20" x14ac:dyDescent="0.25">
      <c r="A107" t="s">
        <v>113</v>
      </c>
      <c r="B107" t="s">
        <v>14</v>
      </c>
      <c r="C107">
        <f t="shared" si="10"/>
        <v>215.36107709999999</v>
      </c>
      <c r="E107">
        <v>215.36107709999999</v>
      </c>
      <c r="F107">
        <v>181.67303949999999</v>
      </c>
      <c r="I107">
        <v>78</v>
      </c>
      <c r="L107">
        <v>68.213795469999994</v>
      </c>
      <c r="P107" t="s">
        <v>110</v>
      </c>
      <c r="Q107" t="s">
        <v>10</v>
      </c>
      <c r="R107">
        <v>91.252576140000002</v>
      </c>
      <c r="T107" t="s">
        <v>10</v>
      </c>
    </row>
    <row r="108" spans="1:20" x14ac:dyDescent="0.25">
      <c r="A108" t="s">
        <v>113</v>
      </c>
      <c r="B108" t="s">
        <v>14</v>
      </c>
      <c r="C108">
        <f t="shared" si="10"/>
        <v>223.8214174</v>
      </c>
      <c r="E108">
        <v>223.8214174</v>
      </c>
      <c r="F108">
        <v>135.753176</v>
      </c>
      <c r="I108">
        <v>79</v>
      </c>
      <c r="L108">
        <v>71.413798200000002</v>
      </c>
      <c r="P108" t="s">
        <v>110</v>
      </c>
      <c r="Q108" t="s">
        <v>10</v>
      </c>
      <c r="R108">
        <v>97.272727270000004</v>
      </c>
      <c r="T108" t="s">
        <v>10</v>
      </c>
    </row>
    <row r="109" spans="1:20" x14ac:dyDescent="0.25">
      <c r="A109" t="s">
        <v>113</v>
      </c>
      <c r="B109" t="s">
        <v>14</v>
      </c>
      <c r="C109">
        <f t="shared" si="10"/>
        <v>140.77124670000001</v>
      </c>
      <c r="E109">
        <v>140.77124670000001</v>
      </c>
      <c r="F109">
        <v>215.36107709999999</v>
      </c>
      <c r="I109">
        <v>80</v>
      </c>
      <c r="L109">
        <v>78.520533749999998</v>
      </c>
      <c r="P109" t="s">
        <v>110</v>
      </c>
      <c r="Q109" t="s">
        <v>10</v>
      </c>
      <c r="R109">
        <v>113.58082709999999</v>
      </c>
      <c r="T109" t="s">
        <v>10</v>
      </c>
    </row>
    <row r="110" spans="1:20" x14ac:dyDescent="0.25">
      <c r="A110" t="s">
        <v>113</v>
      </c>
      <c r="B110" t="s">
        <v>14</v>
      </c>
      <c r="C110">
        <f t="shared" si="10"/>
        <v>118.7705163</v>
      </c>
      <c r="E110">
        <v>118.7705163</v>
      </c>
      <c r="F110">
        <v>223.8214174</v>
      </c>
      <c r="P110" t="s">
        <v>110</v>
      </c>
      <c r="Q110" t="s">
        <v>10</v>
      </c>
      <c r="R110">
        <v>108.5</v>
      </c>
      <c r="T110" t="s">
        <v>10</v>
      </c>
    </row>
    <row r="111" spans="1:20" x14ac:dyDescent="0.25">
      <c r="A111" t="s">
        <v>113</v>
      </c>
      <c r="B111" t="s">
        <v>14</v>
      </c>
      <c r="C111">
        <f t="shared" si="10"/>
        <v>223.8214174</v>
      </c>
      <c r="E111">
        <v>223.8214174</v>
      </c>
      <c r="F111">
        <v>168.16047800000001</v>
      </c>
      <c r="H111" s="2" t="s">
        <v>135</v>
      </c>
      <c r="I111">
        <v>1</v>
      </c>
      <c r="J111">
        <f>J30-J$21</f>
        <v>84.711587755000011</v>
      </c>
      <c r="K111">
        <f t="shared" ref="K111:N111" si="11">K30-K$21</f>
        <v>28.614708533940316</v>
      </c>
      <c r="L111">
        <f t="shared" si="11"/>
        <v>61.133366135000031</v>
      </c>
      <c r="M111">
        <f t="shared" si="11"/>
        <v>411.24223339999998</v>
      </c>
      <c r="N111">
        <f t="shared" si="11"/>
        <v>49.060840932194637</v>
      </c>
      <c r="P111" t="s">
        <v>110</v>
      </c>
      <c r="Q111" t="s">
        <v>10</v>
      </c>
      <c r="R111">
        <v>120.5835962</v>
      </c>
      <c r="T111" t="s">
        <v>10</v>
      </c>
    </row>
    <row r="112" spans="1:20" x14ac:dyDescent="0.25">
      <c r="A112" t="s">
        <v>113</v>
      </c>
      <c r="B112" t="s">
        <v>14</v>
      </c>
      <c r="C112">
        <f t="shared" si="10"/>
        <v>218.1588903</v>
      </c>
      <c r="E112">
        <v>218.1588903</v>
      </c>
      <c r="F112">
        <v>140.77124670000001</v>
      </c>
      <c r="I112">
        <v>2</v>
      </c>
      <c r="J112">
        <f t="shared" ref="J112:N132" si="12">J31-J$21</f>
        <v>106.390821575</v>
      </c>
      <c r="K112">
        <f t="shared" si="12"/>
        <v>82.449707708523491</v>
      </c>
      <c r="L112">
        <f t="shared" si="12"/>
        <v>53.440403895000031</v>
      </c>
      <c r="M112">
        <f t="shared" si="12"/>
        <v>311.11233339999995</v>
      </c>
      <c r="N112">
        <f t="shared" si="12"/>
        <v>62.589148182767829</v>
      </c>
      <c r="P112" t="s">
        <v>110</v>
      </c>
      <c r="Q112" t="s">
        <v>3</v>
      </c>
      <c r="R112">
        <v>103.60079740842264</v>
      </c>
      <c r="T112" t="s">
        <v>3</v>
      </c>
    </row>
    <row r="113" spans="1:20" x14ac:dyDescent="0.25">
      <c r="A113" t="s">
        <v>113</v>
      </c>
      <c r="B113" t="s">
        <v>14</v>
      </c>
      <c r="C113">
        <f t="shared" si="10"/>
        <v>140.77124670000001</v>
      </c>
      <c r="E113">
        <v>140.77124670000001</v>
      </c>
      <c r="F113">
        <v>203.79389900000001</v>
      </c>
      <c r="I113">
        <v>3</v>
      </c>
      <c r="J113">
        <f t="shared" si="12"/>
        <v>85.095004625000001</v>
      </c>
      <c r="K113">
        <f t="shared" si="12"/>
        <v>42.564633082960427</v>
      </c>
      <c r="L113">
        <f t="shared" si="12"/>
        <v>59.965171285000025</v>
      </c>
      <c r="M113">
        <f t="shared" si="12"/>
        <v>229.13193339999998</v>
      </c>
      <c r="N113">
        <f t="shared" si="12"/>
        <v>50.923979661242612</v>
      </c>
      <c r="P113" t="s">
        <v>110</v>
      </c>
      <c r="Q113" t="s">
        <v>3</v>
      </c>
      <c r="R113">
        <v>107.66745638595737</v>
      </c>
      <c r="T113" t="s">
        <v>3</v>
      </c>
    </row>
    <row r="114" spans="1:20" x14ac:dyDescent="0.25">
      <c r="A114" t="s">
        <v>113</v>
      </c>
      <c r="B114" t="s">
        <v>14</v>
      </c>
      <c r="C114">
        <f t="shared" si="10"/>
        <v>215.36107709999999</v>
      </c>
      <c r="E114">
        <v>215.36107709999999</v>
      </c>
      <c r="F114">
        <v>118.7705163</v>
      </c>
      <c r="I114">
        <v>4</v>
      </c>
      <c r="J114">
        <f t="shared" si="12"/>
        <v>74.933739814999996</v>
      </c>
      <c r="K114">
        <f t="shared" si="12"/>
        <v>44.847698032480054</v>
      </c>
      <c r="L114">
        <f t="shared" si="12"/>
        <v>54.958461955000033</v>
      </c>
      <c r="M114">
        <f t="shared" si="12"/>
        <v>229.62872369999997</v>
      </c>
      <c r="N114">
        <f t="shared" si="12"/>
        <v>47.950383353328235</v>
      </c>
      <c r="P114" t="s">
        <v>110</v>
      </c>
      <c r="Q114" t="s">
        <v>3</v>
      </c>
      <c r="R114">
        <v>118.40209561231173</v>
      </c>
      <c r="T114" t="s">
        <v>3</v>
      </c>
    </row>
    <row r="115" spans="1:20" x14ac:dyDescent="0.25">
      <c r="A115" t="s">
        <v>113</v>
      </c>
      <c r="B115" t="s">
        <v>17</v>
      </c>
      <c r="C115">
        <f t="shared" si="10"/>
        <v>160.5944635795382</v>
      </c>
      <c r="E115">
        <v>160.5944635795382</v>
      </c>
      <c r="F115">
        <v>105.4455177</v>
      </c>
      <c r="I115">
        <v>5</v>
      </c>
      <c r="J115">
        <f t="shared" si="12"/>
        <v>83.311067695000006</v>
      </c>
      <c r="K115">
        <f t="shared" si="12"/>
        <v>40.71979924236274</v>
      </c>
      <c r="L115">
        <f t="shared" si="12"/>
        <v>53.236988415000027</v>
      </c>
      <c r="M115">
        <f t="shared" si="12"/>
        <v>193.14287289999999</v>
      </c>
      <c r="N115">
        <f t="shared" si="12"/>
        <v>51.958356461756182</v>
      </c>
      <c r="P115" t="s">
        <v>110</v>
      </c>
      <c r="Q115" t="s">
        <v>3</v>
      </c>
      <c r="R115">
        <v>122.50376317109885</v>
      </c>
      <c r="T115" t="s">
        <v>3</v>
      </c>
    </row>
    <row r="116" spans="1:20" x14ac:dyDescent="0.25">
      <c r="A116" t="s">
        <v>113</v>
      </c>
      <c r="B116" t="s">
        <v>17</v>
      </c>
      <c r="C116">
        <f t="shared" si="10"/>
        <v>158.41660261337432</v>
      </c>
      <c r="E116">
        <v>158.41660261337432</v>
      </c>
      <c r="F116">
        <v>117.76517200000001</v>
      </c>
      <c r="I116">
        <v>6</v>
      </c>
      <c r="J116">
        <f t="shared" si="12"/>
        <v>85.293351195000014</v>
      </c>
      <c r="K116">
        <f t="shared" si="12"/>
        <v>33.076701144332276</v>
      </c>
      <c r="L116">
        <f t="shared" si="12"/>
        <v>44.766707655000033</v>
      </c>
      <c r="M116">
        <f t="shared" si="12"/>
        <v>226.83091049999996</v>
      </c>
      <c r="N116">
        <f t="shared" si="12"/>
        <v>89.341349759499167</v>
      </c>
      <c r="P116" t="s">
        <v>110</v>
      </c>
      <c r="Q116" t="s">
        <v>3</v>
      </c>
      <c r="R116">
        <v>115.2400134273246</v>
      </c>
      <c r="T116" t="s">
        <v>3</v>
      </c>
    </row>
    <row r="117" spans="1:20" x14ac:dyDescent="0.25">
      <c r="A117" t="s">
        <v>113</v>
      </c>
      <c r="B117" t="s">
        <v>17</v>
      </c>
      <c r="C117">
        <f t="shared" si="10"/>
        <v>173.98836286696641</v>
      </c>
      <c r="E117">
        <v>173.98836286696641</v>
      </c>
      <c r="F117">
        <v>106.30115480000001</v>
      </c>
      <c r="I117">
        <v>7</v>
      </c>
      <c r="J117">
        <f t="shared" si="12"/>
        <v>70.805045375000006</v>
      </c>
      <c r="K117">
        <f t="shared" si="12"/>
        <v>64.536996920546258</v>
      </c>
      <c r="L117">
        <f t="shared" si="12"/>
        <v>55.401248855000034</v>
      </c>
      <c r="M117">
        <f t="shared" si="12"/>
        <v>235.2912508</v>
      </c>
      <c r="N117">
        <f t="shared" si="12"/>
        <v>76.508511342012483</v>
      </c>
      <c r="P117" t="s">
        <v>110</v>
      </c>
      <c r="Q117" t="s">
        <v>3</v>
      </c>
      <c r="R117">
        <v>137.76666666666668</v>
      </c>
      <c r="T117" t="s">
        <v>3</v>
      </c>
    </row>
    <row r="118" spans="1:20" x14ac:dyDescent="0.25">
      <c r="A118" t="s">
        <v>113</v>
      </c>
      <c r="B118" t="s">
        <v>17</v>
      </c>
      <c r="C118">
        <f t="shared" si="10"/>
        <v>190.2439024390244</v>
      </c>
      <c r="E118">
        <v>190.2439024390244</v>
      </c>
      <c r="F118">
        <v>123.62085879999999</v>
      </c>
      <c r="I118">
        <v>8</v>
      </c>
      <c r="J118">
        <f t="shared" si="12"/>
        <v>90.358699674999997</v>
      </c>
      <c r="K118">
        <f t="shared" si="12"/>
        <v>55.710667603765899</v>
      </c>
      <c r="L118">
        <f t="shared" si="12"/>
        <v>52.685718695000034</v>
      </c>
      <c r="M118">
        <f t="shared" si="12"/>
        <v>152.24108009999998</v>
      </c>
      <c r="N118">
        <f t="shared" si="12"/>
        <v>81.385949528400531</v>
      </c>
      <c r="P118" t="s">
        <v>110</v>
      </c>
      <c r="Q118" t="s">
        <v>3</v>
      </c>
      <c r="R118">
        <v>114.65968586387434</v>
      </c>
      <c r="T118" t="s">
        <v>3</v>
      </c>
    </row>
    <row r="119" spans="1:20" x14ac:dyDescent="0.25">
      <c r="A119" t="s">
        <v>113</v>
      </c>
      <c r="B119" t="s">
        <v>17</v>
      </c>
      <c r="C119">
        <f t="shared" si="10"/>
        <v>171.99334698055273</v>
      </c>
      <c r="E119">
        <v>171.99334698055273</v>
      </c>
      <c r="F119">
        <v>143.34419990000001</v>
      </c>
      <c r="I119">
        <v>9</v>
      </c>
      <c r="J119">
        <f t="shared" si="12"/>
        <v>93.240438014999995</v>
      </c>
      <c r="K119">
        <f t="shared" si="12"/>
        <v>73.457778023225487</v>
      </c>
      <c r="L119">
        <f t="shared" si="12"/>
        <v>40.485655095000027</v>
      </c>
      <c r="M119">
        <f t="shared" si="12"/>
        <v>130.24034969999997</v>
      </c>
      <c r="N119">
        <f t="shared" si="12"/>
        <v>65.617574922061181</v>
      </c>
      <c r="P119" t="s">
        <v>110</v>
      </c>
      <c r="Q119" t="s">
        <v>3</v>
      </c>
      <c r="R119">
        <v>116.45352166443976</v>
      </c>
      <c r="T119" t="s">
        <v>3</v>
      </c>
    </row>
    <row r="120" spans="1:20" x14ac:dyDescent="0.25">
      <c r="A120" t="s">
        <v>113</v>
      </c>
      <c r="B120" t="s">
        <v>17</v>
      </c>
      <c r="C120">
        <f t="shared" si="10"/>
        <v>180.6905556361526</v>
      </c>
      <c r="E120">
        <v>180.6905556361526</v>
      </c>
      <c r="F120">
        <v>171.06750389999999</v>
      </c>
      <c r="I120">
        <v>10</v>
      </c>
      <c r="J120">
        <f t="shared" si="12"/>
        <v>75.747168044999995</v>
      </c>
      <c r="K120">
        <f t="shared" si="12"/>
        <v>99.226958707507819</v>
      </c>
      <c r="L120">
        <f t="shared" si="12"/>
        <v>47.366142495000034</v>
      </c>
      <c r="M120">
        <f t="shared" si="12"/>
        <v>235.2912508</v>
      </c>
      <c r="N120">
        <f t="shared" si="12"/>
        <v>70.702838125814225</v>
      </c>
      <c r="P120" t="s">
        <v>110</v>
      </c>
      <c r="Q120" t="s">
        <v>3</v>
      </c>
      <c r="R120">
        <v>135.94566353187042</v>
      </c>
      <c r="T120" t="s">
        <v>3</v>
      </c>
    </row>
    <row r="121" spans="1:20" x14ac:dyDescent="0.25">
      <c r="A121" t="s">
        <v>113</v>
      </c>
      <c r="B121" t="s">
        <v>17</v>
      </c>
      <c r="C121">
        <f t="shared" si="10"/>
        <v>171.95759911894271</v>
      </c>
      <c r="E121">
        <v>171.95759911894271</v>
      </c>
      <c r="F121">
        <v>148.60905349999999</v>
      </c>
      <c r="I121">
        <v>11</v>
      </c>
      <c r="J121">
        <f t="shared" si="12"/>
        <v>87.194876605000005</v>
      </c>
      <c r="K121">
        <f t="shared" si="12"/>
        <v>23.217315718902711</v>
      </c>
      <c r="L121">
        <f t="shared" si="12"/>
        <v>77.147133503422666</v>
      </c>
      <c r="M121">
        <f t="shared" si="12"/>
        <v>229.62872369999997</v>
      </c>
      <c r="N121">
        <f t="shared" si="12"/>
        <v>57.392726613591179</v>
      </c>
      <c r="P121" t="s">
        <v>110</v>
      </c>
      <c r="Q121" t="s">
        <v>3</v>
      </c>
      <c r="R121">
        <v>116.02502406159768</v>
      </c>
      <c r="T121" t="s">
        <v>3</v>
      </c>
    </row>
    <row r="122" spans="1:20" x14ac:dyDescent="0.25">
      <c r="A122" t="s">
        <v>113</v>
      </c>
      <c r="B122" t="s">
        <v>17</v>
      </c>
      <c r="C122">
        <f t="shared" si="10"/>
        <v>195.5472190507258</v>
      </c>
      <c r="E122">
        <v>195.5472190507258</v>
      </c>
      <c r="F122">
        <v>133.04702900000001</v>
      </c>
      <c r="I122">
        <v>12</v>
      </c>
      <c r="J122">
        <f t="shared" si="12"/>
        <v>83.785612215</v>
      </c>
      <c r="K122">
        <f t="shared" si="12"/>
        <v>31.320168218902708</v>
      </c>
      <c r="L122">
        <f t="shared" si="12"/>
        <v>81.213792480957395</v>
      </c>
      <c r="M122">
        <f t="shared" si="12"/>
        <v>152.24108009999998</v>
      </c>
      <c r="N122">
        <f t="shared" si="12"/>
        <v>71.230310247972653</v>
      </c>
      <c r="P122" t="s">
        <v>110</v>
      </c>
      <c r="Q122" t="s">
        <v>13</v>
      </c>
      <c r="R122">
        <v>71.215362200000001</v>
      </c>
    </row>
    <row r="123" spans="1:20" x14ac:dyDescent="0.25">
      <c r="A123" t="s">
        <v>113</v>
      </c>
      <c r="B123" t="s">
        <v>17</v>
      </c>
      <c r="C123">
        <f t="shared" si="10"/>
        <v>189.60985058107357</v>
      </c>
      <c r="E123">
        <v>189.60985058107357</v>
      </c>
      <c r="F123">
        <v>130.94822569999999</v>
      </c>
      <c r="I123">
        <v>13</v>
      </c>
      <c r="J123">
        <f t="shared" si="12"/>
        <v>87.433004525000001</v>
      </c>
      <c r="K123">
        <f t="shared" si="12"/>
        <v>35.145654818902713</v>
      </c>
      <c r="L123">
        <f t="shared" si="12"/>
        <v>91.948431707311755</v>
      </c>
      <c r="M123">
        <f t="shared" si="12"/>
        <v>226.83091049999996</v>
      </c>
      <c r="N123">
        <f t="shared" si="12"/>
        <v>64.198036960207588</v>
      </c>
      <c r="P123" t="s">
        <v>110</v>
      </c>
      <c r="Q123" t="s">
        <v>13</v>
      </c>
      <c r="R123">
        <v>79.182841300000007</v>
      </c>
    </row>
    <row r="124" spans="1:20" x14ac:dyDescent="0.25">
      <c r="A124" t="s">
        <v>113</v>
      </c>
      <c r="B124" t="s">
        <v>17</v>
      </c>
      <c r="C124">
        <f t="shared" si="10"/>
        <v>183.71743486973946</v>
      </c>
      <c r="E124">
        <v>183.71743486973946</v>
      </c>
      <c r="F124">
        <v>166.6155334</v>
      </c>
      <c r="I124">
        <v>14</v>
      </c>
      <c r="J124">
        <f t="shared" si="12"/>
        <v>86.542216725000003</v>
      </c>
      <c r="K124">
        <f t="shared" si="12"/>
        <v>24.553005518902708</v>
      </c>
      <c r="L124">
        <f t="shared" si="12"/>
        <v>96.050099266098883</v>
      </c>
      <c r="M124">
        <f t="shared" si="12"/>
        <v>172.0642969795382</v>
      </c>
      <c r="N124">
        <f t="shared" si="12"/>
        <v>65.381062197562187</v>
      </c>
      <c r="P124" t="s">
        <v>110</v>
      </c>
      <c r="Q124" t="s">
        <v>13</v>
      </c>
      <c r="R124">
        <v>94.350336900000002</v>
      </c>
    </row>
    <row r="125" spans="1:20" x14ac:dyDescent="0.25">
      <c r="A125" t="s">
        <v>113</v>
      </c>
      <c r="B125" t="s">
        <v>18</v>
      </c>
      <c r="C125">
        <f t="shared" si="10"/>
        <v>140.2829486</v>
      </c>
      <c r="E125">
        <v>140.2829486</v>
      </c>
      <c r="F125">
        <v>88.872152139999997</v>
      </c>
      <c r="I125">
        <v>15</v>
      </c>
      <c r="J125">
        <f t="shared" si="12"/>
        <v>85.678681845</v>
      </c>
      <c r="K125">
        <f t="shared" si="12"/>
        <v>41.767515018902714</v>
      </c>
      <c r="L125">
        <f t="shared" si="12"/>
        <v>88.786349522324628</v>
      </c>
      <c r="M125">
        <f t="shared" si="12"/>
        <v>169.88643601337429</v>
      </c>
      <c r="N125">
        <f t="shared" si="12"/>
        <v>71.287059650009667</v>
      </c>
      <c r="P125" t="s">
        <v>110</v>
      </c>
      <c r="Q125" t="s">
        <v>13</v>
      </c>
      <c r="R125">
        <v>81.752520399999995</v>
      </c>
    </row>
    <row r="126" spans="1:20" x14ac:dyDescent="0.25">
      <c r="A126" t="s">
        <v>113</v>
      </c>
      <c r="B126" t="s">
        <v>18</v>
      </c>
      <c r="C126">
        <f t="shared" si="10"/>
        <v>111.4678899</v>
      </c>
      <c r="E126">
        <v>111.4678899</v>
      </c>
      <c r="F126">
        <v>98.224309770000005</v>
      </c>
      <c r="I126">
        <v>16</v>
      </c>
      <c r="J126">
        <f t="shared" si="12"/>
        <v>94.364529045000012</v>
      </c>
      <c r="K126">
        <f t="shared" si="12"/>
        <v>18.173638818902717</v>
      </c>
      <c r="L126">
        <f t="shared" si="12"/>
        <v>111.31300276166671</v>
      </c>
      <c r="M126">
        <f t="shared" si="12"/>
        <v>185.45819626696641</v>
      </c>
      <c r="N126">
        <f t="shared" si="12"/>
        <v>69.01776160157462</v>
      </c>
      <c r="P126" t="s">
        <v>110</v>
      </c>
      <c r="Q126" t="s">
        <v>13</v>
      </c>
      <c r="R126">
        <v>76.762897600000002</v>
      </c>
    </row>
    <row r="127" spans="1:20" x14ac:dyDescent="0.25">
      <c r="A127" t="s">
        <v>113</v>
      </c>
      <c r="B127" t="s">
        <v>18</v>
      </c>
      <c r="C127">
        <f t="shared" si="10"/>
        <v>107.5447013</v>
      </c>
      <c r="E127">
        <v>107.5447013</v>
      </c>
      <c r="F127">
        <v>109.0843082</v>
      </c>
      <c r="I127">
        <v>17</v>
      </c>
      <c r="J127">
        <f t="shared" si="12"/>
        <v>85.314993035000001</v>
      </c>
      <c r="K127">
        <f t="shared" si="12"/>
        <v>15.345127628902716</v>
      </c>
      <c r="L127">
        <f t="shared" si="12"/>
        <v>88.206021958874373</v>
      </c>
      <c r="M127">
        <f t="shared" si="12"/>
        <v>201.71373583902437</v>
      </c>
      <c r="N127">
        <f t="shared" si="12"/>
        <v>70.413491756307536</v>
      </c>
      <c r="P127" t="s">
        <v>110</v>
      </c>
      <c r="Q127" t="s">
        <v>13</v>
      </c>
      <c r="R127">
        <v>81.591944400000003</v>
      </c>
    </row>
    <row r="128" spans="1:20" x14ac:dyDescent="0.25">
      <c r="A128" t="s">
        <v>113</v>
      </c>
      <c r="B128" t="s">
        <v>18</v>
      </c>
      <c r="C128">
        <f t="shared" si="10"/>
        <v>129.98405099999999</v>
      </c>
      <c r="E128">
        <v>129.98405099999999</v>
      </c>
      <c r="F128">
        <v>88.834590460000001</v>
      </c>
      <c r="I128">
        <v>18</v>
      </c>
      <c r="J128">
        <f t="shared" si="12"/>
        <v>82.306091925000004</v>
      </c>
      <c r="K128">
        <f t="shared" si="12"/>
        <v>28.672895618902714</v>
      </c>
      <c r="L128">
        <f t="shared" si="12"/>
        <v>89.999857759439791</v>
      </c>
      <c r="M128">
        <f t="shared" si="12"/>
        <v>183.46318038055273</v>
      </c>
      <c r="N128">
        <f t="shared" si="12"/>
        <v>60.66776820570594</v>
      </c>
      <c r="P128" t="s">
        <v>110</v>
      </c>
      <c r="Q128" t="s">
        <v>13</v>
      </c>
      <c r="R128">
        <v>86.051857799999993</v>
      </c>
    </row>
    <row r="129" spans="1:18" x14ac:dyDescent="0.25">
      <c r="A129" t="s">
        <v>113</v>
      </c>
      <c r="B129" t="s">
        <v>18</v>
      </c>
      <c r="C129">
        <f t="shared" si="10"/>
        <v>118.67339579999999</v>
      </c>
      <c r="E129">
        <v>118.67339579999999</v>
      </c>
      <c r="F129">
        <v>91.489088580000001</v>
      </c>
      <c r="I129">
        <v>19</v>
      </c>
      <c r="J129">
        <f t="shared" si="12"/>
        <v>91.936819764999996</v>
      </c>
      <c r="K129">
        <f t="shared" si="12"/>
        <v>32.949032318902709</v>
      </c>
      <c r="L129">
        <f t="shared" si="12"/>
        <v>109.49199962687045</v>
      </c>
      <c r="M129">
        <f t="shared" si="12"/>
        <v>192.16038903615259</v>
      </c>
      <c r="N129">
        <f t="shared" si="12"/>
        <v>63.409252610962071</v>
      </c>
      <c r="P129" t="s">
        <v>110</v>
      </c>
      <c r="Q129" t="s">
        <v>13</v>
      </c>
      <c r="R129">
        <v>135.7654613</v>
      </c>
    </row>
    <row r="130" spans="1:18" x14ac:dyDescent="0.25">
      <c r="A130" t="s">
        <v>113</v>
      </c>
      <c r="B130" t="s">
        <v>18</v>
      </c>
      <c r="C130">
        <f t="shared" si="10"/>
        <v>91.726930859999996</v>
      </c>
      <c r="E130">
        <v>91.726930859999996</v>
      </c>
      <c r="F130">
        <v>101.26059549999999</v>
      </c>
      <c r="I130">
        <v>20</v>
      </c>
      <c r="J130">
        <f t="shared" si="12"/>
        <v>88.946546135000006</v>
      </c>
      <c r="K130">
        <f t="shared" si="12"/>
        <v>28.308131418902718</v>
      </c>
      <c r="L130">
        <f t="shared" si="12"/>
        <v>89.571360156597706</v>
      </c>
      <c r="M130">
        <f t="shared" si="12"/>
        <v>183.42743251894268</v>
      </c>
      <c r="N130">
        <f t="shared" si="12"/>
        <v>59.530342717169646</v>
      </c>
      <c r="P130" t="s">
        <v>110</v>
      </c>
      <c r="Q130" t="s">
        <v>13</v>
      </c>
      <c r="R130">
        <v>105.1397516</v>
      </c>
    </row>
    <row r="131" spans="1:18" x14ac:dyDescent="0.25">
      <c r="A131" t="s">
        <v>113</v>
      </c>
      <c r="B131" t="s">
        <v>18</v>
      </c>
      <c r="C131">
        <f t="shared" si="10"/>
        <v>99.613899610000004</v>
      </c>
      <c r="E131">
        <v>99.613899610000004</v>
      </c>
      <c r="F131">
        <v>129.35544669999999</v>
      </c>
      <c r="I131">
        <v>21</v>
      </c>
      <c r="J131">
        <f t="shared" si="12"/>
        <v>152.804121235</v>
      </c>
      <c r="K131" s="6"/>
      <c r="L131">
        <f t="shared" si="12"/>
        <v>62.350504350178568</v>
      </c>
      <c r="M131">
        <f t="shared" si="12"/>
        <v>207.01705245072577</v>
      </c>
      <c r="N131">
        <f t="shared" si="12"/>
        <v>47.237521527705738</v>
      </c>
      <c r="P131" t="s">
        <v>110</v>
      </c>
      <c r="Q131" t="s">
        <v>13</v>
      </c>
      <c r="R131">
        <v>45.972976469999999</v>
      </c>
    </row>
    <row r="132" spans="1:18" x14ac:dyDescent="0.25">
      <c r="A132" t="s">
        <v>113</v>
      </c>
      <c r="B132" t="s">
        <v>18</v>
      </c>
      <c r="C132">
        <f t="shared" si="10"/>
        <v>124.6287129</v>
      </c>
      <c r="E132">
        <v>124.6287129</v>
      </c>
      <c r="F132">
        <v>117.48100909999999</v>
      </c>
      <c r="I132">
        <v>22</v>
      </c>
      <c r="J132">
        <f t="shared" si="12"/>
        <v>128.46447699500001</v>
      </c>
      <c r="K132" s="6"/>
      <c r="L132">
        <f t="shared" si="12"/>
        <v>47.206093064263783</v>
      </c>
      <c r="M132">
        <f t="shared" si="12"/>
        <v>201.07968398107357</v>
      </c>
      <c r="N132">
        <f t="shared" si="12"/>
        <v>55.066055125852046</v>
      </c>
      <c r="P132" t="s">
        <v>113</v>
      </c>
      <c r="Q132" t="s">
        <v>18</v>
      </c>
      <c r="R132">
        <v>140.2829486</v>
      </c>
    </row>
    <row r="133" spans="1:18" x14ac:dyDescent="0.25">
      <c r="A133" t="s">
        <v>113</v>
      </c>
      <c r="B133" t="s">
        <v>18</v>
      </c>
      <c r="C133">
        <f t="shared" si="10"/>
        <v>115.0943396</v>
      </c>
      <c r="E133">
        <v>115.0943396</v>
      </c>
      <c r="F133">
        <v>119.5276138</v>
      </c>
      <c r="I133">
        <v>23</v>
      </c>
      <c r="J133">
        <f t="shared" ref="J133:N133" si="13">J52-J$21</f>
        <v>154.053044535</v>
      </c>
      <c r="K133" s="6"/>
      <c r="L133">
        <f t="shared" si="13"/>
        <v>57.650655188698408</v>
      </c>
      <c r="M133">
        <f t="shared" si="13"/>
        <v>195.18726826973943</v>
      </c>
      <c r="N133">
        <f t="shared" si="13"/>
        <v>51.458169300985091</v>
      </c>
      <c r="P133" t="s">
        <v>113</v>
      </c>
      <c r="Q133" t="s">
        <v>18</v>
      </c>
      <c r="R133">
        <v>111.4678899</v>
      </c>
    </row>
    <row r="134" spans="1:18" x14ac:dyDescent="0.25">
      <c r="A134" t="s">
        <v>113</v>
      </c>
      <c r="B134" t="s">
        <v>18</v>
      </c>
      <c r="C134">
        <f t="shared" si="10"/>
        <v>120.91761219999999</v>
      </c>
      <c r="E134">
        <v>120.91761219999999</v>
      </c>
      <c r="F134">
        <v>116.09050910000001</v>
      </c>
      <c r="I134">
        <v>24</v>
      </c>
      <c r="J134">
        <f t="shared" ref="J134:N134" si="14">J53-J$21</f>
        <v>169.790881735</v>
      </c>
      <c r="K134" s="6"/>
      <c r="L134">
        <f t="shared" si="14"/>
        <v>38.867067209045487</v>
      </c>
      <c r="M134">
        <f t="shared" si="14"/>
        <v>151.75278199999997</v>
      </c>
      <c r="N134">
        <f t="shared" si="14"/>
        <v>50.953807473093846</v>
      </c>
      <c r="P134" t="s">
        <v>113</v>
      </c>
      <c r="Q134" t="s">
        <v>18</v>
      </c>
      <c r="R134">
        <v>107.5447013</v>
      </c>
    </row>
    <row r="135" spans="1:18" x14ac:dyDescent="0.25">
      <c r="A135" t="s">
        <v>111</v>
      </c>
      <c r="B135" t="s">
        <v>4</v>
      </c>
      <c r="C135" s="4">
        <v>33.75931842</v>
      </c>
      <c r="F135">
        <v>33.75931842</v>
      </c>
      <c r="I135">
        <v>25</v>
      </c>
      <c r="J135">
        <f t="shared" ref="J135:N135" si="15">J54-J$21</f>
        <v>181.20236123500001</v>
      </c>
      <c r="K135" s="6"/>
      <c r="L135">
        <f t="shared" si="15"/>
        <v>37.00036840149135</v>
      </c>
      <c r="M135">
        <f t="shared" si="15"/>
        <v>122.93772329999999</v>
      </c>
      <c r="N135">
        <f t="shared" si="15"/>
        <v>49.388290942710825</v>
      </c>
      <c r="P135" t="s">
        <v>113</v>
      </c>
      <c r="Q135" t="s">
        <v>18</v>
      </c>
      <c r="R135">
        <v>129.98405099999999</v>
      </c>
    </row>
    <row r="136" spans="1:18" x14ac:dyDescent="0.25">
      <c r="A136" t="s">
        <v>111</v>
      </c>
      <c r="B136" t="s">
        <v>4</v>
      </c>
      <c r="C136" s="4">
        <v>55.43855224</v>
      </c>
      <c r="F136">
        <v>55.43855224</v>
      </c>
      <c r="I136">
        <v>26</v>
      </c>
      <c r="J136">
        <f t="shared" ref="J136:N136" si="16">J55-J$21</f>
        <v>138.97338465500002</v>
      </c>
      <c r="K136" s="6"/>
      <c r="L136">
        <f t="shared" si="16"/>
        <v>36.876643251907268</v>
      </c>
      <c r="M136">
        <f t="shared" si="16"/>
        <v>119.01453469999998</v>
      </c>
      <c r="N136">
        <f t="shared" si="16"/>
        <v>50.20094071396926</v>
      </c>
      <c r="P136" t="s">
        <v>113</v>
      </c>
      <c r="Q136" t="s">
        <v>18</v>
      </c>
      <c r="R136">
        <v>118.67339579999999</v>
      </c>
    </row>
    <row r="137" spans="1:18" x14ac:dyDescent="0.25">
      <c r="A137" t="s">
        <v>111</v>
      </c>
      <c r="B137" t="s">
        <v>4</v>
      </c>
      <c r="C137" s="4">
        <v>34.142735289999997</v>
      </c>
      <c r="F137">
        <v>34.142735289999997</v>
      </c>
      <c r="I137">
        <v>27</v>
      </c>
      <c r="J137">
        <f t="shared" ref="J137:N137" si="17">J56-J$21</f>
        <v>144.03295671500001</v>
      </c>
      <c r="K137" s="6"/>
      <c r="L137">
        <f t="shared" si="17"/>
        <v>38.727610840749577</v>
      </c>
      <c r="M137">
        <f t="shared" si="17"/>
        <v>141.45388439999999</v>
      </c>
      <c r="N137">
        <f t="shared" si="17"/>
        <v>58.298607978773163</v>
      </c>
      <c r="P137" t="s">
        <v>113</v>
      </c>
      <c r="Q137" t="s">
        <v>18</v>
      </c>
      <c r="R137">
        <v>91.726930859999996</v>
      </c>
    </row>
    <row r="138" spans="1:18" x14ac:dyDescent="0.25">
      <c r="A138" t="s">
        <v>111</v>
      </c>
      <c r="B138" t="s">
        <v>4</v>
      </c>
      <c r="C138" s="4">
        <v>23.981470479999999</v>
      </c>
      <c r="F138">
        <v>23.981470479999999</v>
      </c>
      <c r="I138">
        <v>28</v>
      </c>
      <c r="J138">
        <f t="shared" ref="J138:N138" si="18">J57-J$21</f>
        <v>142.88574126500001</v>
      </c>
      <c r="K138" s="6"/>
      <c r="L138">
        <f t="shared" si="18"/>
        <v>29.426703364781289</v>
      </c>
      <c r="M138">
        <f t="shared" si="18"/>
        <v>130.14322919999998</v>
      </c>
      <c r="N138">
        <f t="shared" si="18"/>
        <v>48.78807730646561</v>
      </c>
      <c r="P138" t="s">
        <v>113</v>
      </c>
      <c r="Q138" t="s">
        <v>18</v>
      </c>
      <c r="R138">
        <v>99.613899610000004</v>
      </c>
    </row>
    <row r="139" spans="1:18" x14ac:dyDescent="0.25">
      <c r="A139" t="s">
        <v>111</v>
      </c>
      <c r="B139" t="s">
        <v>4</v>
      </c>
      <c r="C139" s="4">
        <v>32.358798360000002</v>
      </c>
      <c r="F139">
        <v>32.358798360000002</v>
      </c>
      <c r="I139">
        <v>29</v>
      </c>
      <c r="J139">
        <f t="shared" ref="J139:N139" si="19">J58-J$21</f>
        <v>160.212845235</v>
      </c>
      <c r="K139" s="6"/>
      <c r="L139">
        <f t="shared" si="19"/>
        <v>36.432773876575297</v>
      </c>
      <c r="M139">
        <f t="shared" si="19"/>
        <v>103.19676425999998</v>
      </c>
      <c r="N139">
        <f t="shared" si="19"/>
        <v>50.553246972705097</v>
      </c>
      <c r="P139" t="s">
        <v>113</v>
      </c>
      <c r="Q139" t="s">
        <v>18</v>
      </c>
      <c r="R139">
        <v>124.6287129</v>
      </c>
    </row>
    <row r="140" spans="1:18" x14ac:dyDescent="0.25">
      <c r="A140" t="s">
        <v>111</v>
      </c>
      <c r="B140" t="s">
        <v>4</v>
      </c>
      <c r="C140" s="4">
        <v>34.341081860000003</v>
      </c>
      <c r="F140">
        <v>34.341081860000003</v>
      </c>
      <c r="I140">
        <v>30</v>
      </c>
      <c r="J140">
        <f t="shared" ref="J140:N140" si="20">J59-J$21</f>
        <v>161.14721513500001</v>
      </c>
      <c r="K140" s="6"/>
      <c r="L140">
        <f t="shared" si="20"/>
        <v>30.443375773496662</v>
      </c>
      <c r="M140">
        <f t="shared" si="20"/>
        <v>111.08373300999999</v>
      </c>
      <c r="N140">
        <f t="shared" si="20"/>
        <v>47.61712096878631</v>
      </c>
      <c r="P140" t="s">
        <v>113</v>
      </c>
      <c r="Q140" t="s">
        <v>18</v>
      </c>
      <c r="R140">
        <v>115.0943396</v>
      </c>
    </row>
    <row r="141" spans="1:18" x14ac:dyDescent="0.25">
      <c r="A141" t="s">
        <v>111</v>
      </c>
      <c r="B141" t="s">
        <v>4</v>
      </c>
      <c r="C141" s="4">
        <v>19.852776039999998</v>
      </c>
      <c r="F141">
        <v>19.852776039999998</v>
      </c>
      <c r="I141">
        <v>31</v>
      </c>
      <c r="K141" s="6"/>
      <c r="L141">
        <f t="shared" ref="L141:N141" si="21">L60-L$21</f>
        <v>51.889193235000036</v>
      </c>
      <c r="M141">
        <f t="shared" si="21"/>
        <v>136.09854629999998</v>
      </c>
      <c r="N141">
        <f t="shared" si="21"/>
        <v>35.510966503782285</v>
      </c>
      <c r="P141" t="s">
        <v>113</v>
      </c>
      <c r="Q141" t="s">
        <v>18</v>
      </c>
      <c r="R141">
        <v>120.91761219999999</v>
      </c>
    </row>
    <row r="142" spans="1:18" x14ac:dyDescent="0.25">
      <c r="A142" t="s">
        <v>111</v>
      </c>
      <c r="B142" t="s">
        <v>4</v>
      </c>
      <c r="C142" s="4">
        <v>39.40643034</v>
      </c>
      <c r="F142">
        <v>39.40643034</v>
      </c>
      <c r="I142">
        <v>32</v>
      </c>
      <c r="K142" s="6"/>
      <c r="L142">
        <f t="shared" ref="L142:N142" si="22">L61-L$21</f>
        <v>57.650232195000029</v>
      </c>
      <c r="M142">
        <f t="shared" si="22"/>
        <v>126.56417299999998</v>
      </c>
      <c r="N142">
        <f t="shared" si="22"/>
        <v>37.795278455562915</v>
      </c>
      <c r="P142" t="s">
        <v>113</v>
      </c>
      <c r="Q142" t="s">
        <v>17</v>
      </c>
      <c r="R142">
        <v>160.5944635795382</v>
      </c>
    </row>
    <row r="143" spans="1:18" x14ac:dyDescent="0.25">
      <c r="A143" t="s">
        <v>111</v>
      </c>
      <c r="B143" t="s">
        <v>4</v>
      </c>
      <c r="C143" s="4">
        <v>42.288168679999998</v>
      </c>
      <c r="F143">
        <v>42.288168679999998</v>
      </c>
      <c r="I143">
        <v>33</v>
      </c>
      <c r="K143" s="6"/>
      <c r="L143">
        <f t="shared" ref="L143:N143" si="23">L62-L$21</f>
        <v>59.369963395000028</v>
      </c>
      <c r="M143">
        <f t="shared" si="23"/>
        <v>132.38744559999998</v>
      </c>
      <c r="N143">
        <f t="shared" si="23"/>
        <v>43.470010181387082</v>
      </c>
      <c r="P143" t="s">
        <v>113</v>
      </c>
      <c r="Q143" t="s">
        <v>17</v>
      </c>
      <c r="R143">
        <v>158.41660261337432</v>
      </c>
    </row>
    <row r="144" spans="1:18" x14ac:dyDescent="0.25">
      <c r="A144" t="s">
        <v>111</v>
      </c>
      <c r="B144" t="s">
        <v>4</v>
      </c>
      <c r="C144" s="4">
        <v>24.794898709999998</v>
      </c>
      <c r="F144">
        <v>24.794898709999998</v>
      </c>
      <c r="I144">
        <v>34</v>
      </c>
      <c r="K144" s="6"/>
      <c r="L144">
        <f t="shared" ref="L144:N144" si="24">L63-L$21</f>
        <v>41.406598105000029</v>
      </c>
      <c r="N144">
        <f t="shared" si="24"/>
        <v>38.905049454050811</v>
      </c>
      <c r="P144" t="s">
        <v>113</v>
      </c>
      <c r="Q144" t="s">
        <v>17</v>
      </c>
      <c r="R144">
        <v>173.98836286696641</v>
      </c>
    </row>
    <row r="145" spans="1:18" x14ac:dyDescent="0.25">
      <c r="A145" t="s">
        <v>111</v>
      </c>
      <c r="B145" t="s">
        <v>9</v>
      </c>
      <c r="C145" s="4">
        <v>36.242607270000001</v>
      </c>
      <c r="F145">
        <v>36.242607270000001</v>
      </c>
      <c r="I145">
        <v>35</v>
      </c>
      <c r="K145" s="6"/>
      <c r="L145">
        <f t="shared" ref="L145:N145" si="25">L64-L$21</f>
        <v>41.477370575000023</v>
      </c>
      <c r="N145">
        <f t="shared" si="25"/>
        <v>37.227895070710858</v>
      </c>
      <c r="P145" t="s">
        <v>113</v>
      </c>
      <c r="Q145" t="s">
        <v>17</v>
      </c>
      <c r="R145">
        <v>190.2439024390244</v>
      </c>
    </row>
    <row r="146" spans="1:18" x14ac:dyDescent="0.25">
      <c r="A146" t="s">
        <v>111</v>
      </c>
      <c r="B146" t="s">
        <v>9</v>
      </c>
      <c r="C146" s="4">
        <v>32.833342879999996</v>
      </c>
      <c r="F146">
        <v>32.833342879999996</v>
      </c>
      <c r="I146">
        <v>36</v>
      </c>
      <c r="K146" s="6"/>
      <c r="L146">
        <f t="shared" ref="L146:N146" si="26">L65-L$21</f>
        <v>51.171205115000035</v>
      </c>
      <c r="N146">
        <f t="shared" si="26"/>
        <v>38.115862696346639</v>
      </c>
      <c r="P146" t="s">
        <v>113</v>
      </c>
      <c r="Q146" t="s">
        <v>17</v>
      </c>
      <c r="R146">
        <v>171.99334698055273</v>
      </c>
    </row>
    <row r="147" spans="1:18" x14ac:dyDescent="0.25">
      <c r="A147" t="s">
        <v>111</v>
      </c>
      <c r="B147" t="s">
        <v>9</v>
      </c>
      <c r="C147" s="4">
        <v>36.480735189999997</v>
      </c>
      <c r="F147">
        <v>36.480735189999997</v>
      </c>
      <c r="I147">
        <v>37</v>
      </c>
      <c r="K147" s="6"/>
      <c r="L147">
        <f t="shared" ref="L147:N147" si="27">L66-L$21</f>
        <v>55.680807795000035</v>
      </c>
      <c r="N147">
        <f t="shared" si="27"/>
        <v>40.831129673945455</v>
      </c>
      <c r="P147" t="s">
        <v>113</v>
      </c>
      <c r="Q147" t="s">
        <v>17</v>
      </c>
      <c r="R147">
        <v>180.6905556361526</v>
      </c>
    </row>
    <row r="148" spans="1:18" x14ac:dyDescent="0.25">
      <c r="A148" t="s">
        <v>111</v>
      </c>
      <c r="B148" t="s">
        <v>9</v>
      </c>
      <c r="C148" s="4">
        <v>35.589947389999999</v>
      </c>
      <c r="F148">
        <v>35.589947389999999</v>
      </c>
      <c r="I148">
        <v>38</v>
      </c>
      <c r="K148" s="6"/>
      <c r="L148">
        <f t="shared" ref="L148:N148" si="28">L67-L$21</f>
        <v>58.725894095000029</v>
      </c>
      <c r="N148">
        <f t="shared" si="28"/>
        <v>40.122566106365497</v>
      </c>
      <c r="P148" t="s">
        <v>113</v>
      </c>
      <c r="Q148" t="s">
        <v>17</v>
      </c>
      <c r="R148">
        <v>171.95759911894271</v>
      </c>
    </row>
    <row r="149" spans="1:18" x14ac:dyDescent="0.25">
      <c r="A149" t="s">
        <v>111</v>
      </c>
      <c r="B149" t="s">
        <v>9</v>
      </c>
      <c r="C149" s="4">
        <v>34.726412510000003</v>
      </c>
      <c r="F149">
        <v>34.726412510000003</v>
      </c>
      <c r="I149">
        <v>39</v>
      </c>
      <c r="K149" s="6"/>
      <c r="L149">
        <f t="shared" ref="L149:N149" si="29">L68-L$21</f>
        <v>75.661056195000029</v>
      </c>
      <c r="N149">
        <f t="shared" si="29"/>
        <v>37.377442440273079</v>
      </c>
      <c r="P149" t="s">
        <v>113</v>
      </c>
      <c r="Q149" t="s">
        <v>17</v>
      </c>
      <c r="R149">
        <v>195.5472190507258</v>
      </c>
    </row>
    <row r="150" spans="1:18" x14ac:dyDescent="0.25">
      <c r="A150" t="s">
        <v>111</v>
      </c>
      <c r="B150" t="s">
        <v>9</v>
      </c>
      <c r="C150" s="4">
        <v>43.412259710000001</v>
      </c>
      <c r="F150">
        <v>43.412259710000001</v>
      </c>
      <c r="I150">
        <v>40</v>
      </c>
      <c r="K150" s="6"/>
      <c r="L150">
        <f t="shared" ref="L150:N150" si="30">L69-L$21</f>
        <v>83.864594095000029</v>
      </c>
      <c r="N150">
        <f t="shared" si="30"/>
        <v>34.744643624911575</v>
      </c>
      <c r="P150" t="s">
        <v>113</v>
      </c>
      <c r="Q150" t="s">
        <v>17</v>
      </c>
      <c r="R150">
        <v>189.60985058107357</v>
      </c>
    </row>
    <row r="151" spans="1:18" x14ac:dyDescent="0.25">
      <c r="A151" t="s">
        <v>111</v>
      </c>
      <c r="B151" t="s">
        <v>9</v>
      </c>
      <c r="C151" s="4">
        <v>34.362723699999997</v>
      </c>
      <c r="F151">
        <v>34.362723699999997</v>
      </c>
      <c r="I151">
        <v>41</v>
      </c>
      <c r="K151" s="6"/>
      <c r="L151">
        <f t="shared" ref="L151:N151" si="31">L70-L$21</f>
        <v>71.518190395000033</v>
      </c>
      <c r="N151">
        <f t="shared" si="31"/>
        <v>25.879243018933806</v>
      </c>
      <c r="P151" t="s">
        <v>113</v>
      </c>
      <c r="Q151" t="s">
        <v>17</v>
      </c>
      <c r="R151">
        <v>183.71743486973946</v>
      </c>
    </row>
    <row r="152" spans="1:18" x14ac:dyDescent="0.25">
      <c r="A152" t="s">
        <v>111</v>
      </c>
      <c r="B152" t="s">
        <v>9</v>
      </c>
      <c r="C152" s="4">
        <v>31.35382259</v>
      </c>
      <c r="F152">
        <v>31.35382259</v>
      </c>
      <c r="I152">
        <v>42</v>
      </c>
      <c r="K152" s="6"/>
      <c r="L152">
        <f t="shared" ref="L152:N152" si="32">L71-L$21</f>
        <v>53.32645081500003</v>
      </c>
      <c r="N152">
        <f t="shared" si="32"/>
        <v>24.907410535940606</v>
      </c>
      <c r="P152" t="s">
        <v>113</v>
      </c>
      <c r="Q152" t="s">
        <v>14</v>
      </c>
      <c r="R152">
        <v>218.1588903</v>
      </c>
    </row>
    <row r="153" spans="1:18" x14ac:dyDescent="0.25">
      <c r="A153" t="s">
        <v>111</v>
      </c>
      <c r="B153" t="s">
        <v>9</v>
      </c>
      <c r="C153" s="4">
        <v>40.984550429999999</v>
      </c>
      <c r="F153">
        <v>40.984550429999999</v>
      </c>
      <c r="I153">
        <v>43</v>
      </c>
      <c r="K153" s="6"/>
      <c r="L153">
        <f t="shared" ref="L153:N153" si="33">L72-L$21</f>
        <v>61.848761205000031</v>
      </c>
      <c r="N153">
        <f t="shared" si="33"/>
        <v>25.243167827362925</v>
      </c>
      <c r="P153" t="s">
        <v>113</v>
      </c>
      <c r="Q153" t="s">
        <v>14</v>
      </c>
      <c r="R153">
        <v>181.67303949999999</v>
      </c>
    </row>
    <row r="154" spans="1:18" x14ac:dyDescent="0.25">
      <c r="A154" t="s">
        <v>111</v>
      </c>
      <c r="B154" t="s">
        <v>9</v>
      </c>
      <c r="C154" s="4">
        <v>37.994276800000002</v>
      </c>
      <c r="F154">
        <v>37.994276800000002</v>
      </c>
      <c r="I154">
        <v>44</v>
      </c>
      <c r="K154" s="6"/>
      <c r="L154">
        <f t="shared" ref="L154:N154" si="34">L73-L$21</f>
        <v>72.02508329500003</v>
      </c>
      <c r="N154">
        <f t="shared" si="34"/>
        <v>25.311776933662486</v>
      </c>
      <c r="P154" t="s">
        <v>113</v>
      </c>
      <c r="Q154" t="s">
        <v>14</v>
      </c>
      <c r="R154">
        <v>215.36107709999999</v>
      </c>
    </row>
    <row r="155" spans="1:18" x14ac:dyDescent="0.25">
      <c r="A155" t="s">
        <v>111</v>
      </c>
      <c r="B155" t="s">
        <v>11</v>
      </c>
      <c r="C155" s="4">
        <v>101.8518519</v>
      </c>
      <c r="F155">
        <v>101.8518519</v>
      </c>
      <c r="I155">
        <v>45</v>
      </c>
      <c r="K155" s="6"/>
      <c r="L155">
        <f t="shared" ref="L155:N155" si="35">L74-L$21</f>
        <v>63.98034849500003</v>
      </c>
      <c r="N155">
        <f t="shared" si="35"/>
        <v>25.833704427838313</v>
      </c>
      <c r="P155" t="s">
        <v>113</v>
      </c>
      <c r="Q155" t="s">
        <v>14</v>
      </c>
      <c r="R155">
        <v>223.8214174</v>
      </c>
    </row>
    <row r="156" spans="1:18" x14ac:dyDescent="0.25">
      <c r="A156" t="s">
        <v>111</v>
      </c>
      <c r="B156" t="s">
        <v>11</v>
      </c>
      <c r="C156" s="4">
        <v>77.512207660000001</v>
      </c>
      <c r="F156">
        <v>77.512207660000001</v>
      </c>
      <c r="I156">
        <v>46</v>
      </c>
      <c r="K156" s="6"/>
      <c r="L156">
        <f t="shared" ref="L156:N156" si="36">L75-L$21</f>
        <v>64.798912235000032</v>
      </c>
      <c r="N156">
        <f t="shared" si="36"/>
        <v>27.144203125316785</v>
      </c>
      <c r="P156" t="s">
        <v>113</v>
      </c>
      <c r="Q156" t="s">
        <v>14</v>
      </c>
      <c r="R156">
        <v>140.77124670000001</v>
      </c>
    </row>
    <row r="157" spans="1:18" x14ac:dyDescent="0.25">
      <c r="A157" t="s">
        <v>111</v>
      </c>
      <c r="B157" t="s">
        <v>11</v>
      </c>
      <c r="C157" s="4">
        <v>103.1007752</v>
      </c>
      <c r="F157">
        <v>103.1007752</v>
      </c>
      <c r="I157">
        <v>47</v>
      </c>
      <c r="K157" s="6"/>
      <c r="L157">
        <f t="shared" ref="L157:N157" si="37">L76-L$21</f>
        <v>70.819063365000034</v>
      </c>
      <c r="N157">
        <f t="shared" si="37"/>
        <v>25.813799178354095</v>
      </c>
      <c r="P157" t="s">
        <v>113</v>
      </c>
      <c r="Q157" t="s">
        <v>14</v>
      </c>
      <c r="R157">
        <v>118.7705163</v>
      </c>
    </row>
    <row r="158" spans="1:18" x14ac:dyDescent="0.25">
      <c r="A158" t="s">
        <v>111</v>
      </c>
      <c r="B158" t="s">
        <v>11</v>
      </c>
      <c r="C158" s="4">
        <v>118.8386124</v>
      </c>
      <c r="F158">
        <v>118.8386124</v>
      </c>
      <c r="I158">
        <v>48</v>
      </c>
      <c r="K158" s="6"/>
      <c r="L158">
        <f t="shared" ref="L158:N158" si="38">L77-L$21</f>
        <v>87.127163195000023</v>
      </c>
      <c r="N158">
        <f t="shared" si="38"/>
        <v>25.236919163425938</v>
      </c>
      <c r="P158" t="s">
        <v>113</v>
      </c>
      <c r="Q158" t="s">
        <v>14</v>
      </c>
      <c r="R158">
        <v>223.8214174</v>
      </c>
    </row>
    <row r="159" spans="1:18" x14ac:dyDescent="0.25">
      <c r="A159" t="s">
        <v>111</v>
      </c>
      <c r="B159" t="s">
        <v>11</v>
      </c>
      <c r="C159" s="4">
        <v>130.2500919</v>
      </c>
      <c r="F159">
        <v>130.2500919</v>
      </c>
      <c r="I159">
        <v>49</v>
      </c>
      <c r="K159" s="6"/>
      <c r="L159">
        <f t="shared" ref="L159:N159" si="39">L78-L$21</f>
        <v>82.046336095000029</v>
      </c>
      <c r="N159">
        <f t="shared" si="39"/>
        <v>24.923478501588406</v>
      </c>
      <c r="P159" t="s">
        <v>113</v>
      </c>
      <c r="Q159" t="s">
        <v>14</v>
      </c>
      <c r="R159">
        <v>218.1588903</v>
      </c>
    </row>
    <row r="160" spans="1:18" x14ac:dyDescent="0.25">
      <c r="A160" t="s">
        <v>111</v>
      </c>
      <c r="B160" t="s">
        <v>11</v>
      </c>
      <c r="C160" s="4">
        <v>88.021115320000007</v>
      </c>
      <c r="F160">
        <v>88.021115320000007</v>
      </c>
      <c r="I160">
        <v>50</v>
      </c>
      <c r="K160" s="6"/>
      <c r="L160">
        <f t="shared" ref="L160:N160" si="40">L79-L$21</f>
        <v>94.129932295000032</v>
      </c>
      <c r="N160">
        <f t="shared" si="40"/>
        <v>26.397206454307955</v>
      </c>
      <c r="P160" t="s">
        <v>113</v>
      </c>
      <c r="Q160" t="s">
        <v>14</v>
      </c>
      <c r="R160">
        <v>140.77124670000001</v>
      </c>
    </row>
    <row r="161" spans="1:18" x14ac:dyDescent="0.25">
      <c r="A161" t="s">
        <v>111</v>
      </c>
      <c r="B161" t="s">
        <v>11</v>
      </c>
      <c r="C161" s="4">
        <v>93.080687380000001</v>
      </c>
      <c r="F161">
        <v>93.080687380000001</v>
      </c>
      <c r="I161">
        <v>51</v>
      </c>
      <c r="K161" s="6"/>
      <c r="L161">
        <f t="shared" ref="L161" si="41">L80-L$21</f>
        <v>44.761698295000031</v>
      </c>
      <c r="P161" t="s">
        <v>113</v>
      </c>
      <c r="Q161" t="s">
        <v>14</v>
      </c>
      <c r="R161">
        <v>215.36107709999999</v>
      </c>
    </row>
    <row r="162" spans="1:18" x14ac:dyDescent="0.25">
      <c r="A162" t="s">
        <v>111</v>
      </c>
      <c r="B162" t="s">
        <v>11</v>
      </c>
      <c r="C162" s="4">
        <v>91.933471929999996</v>
      </c>
      <c r="F162">
        <v>91.933471929999996</v>
      </c>
      <c r="I162">
        <v>52</v>
      </c>
      <c r="K162" s="6"/>
      <c r="L162">
        <f t="shared" ref="L162" si="42">L81-L$21</f>
        <v>52.729177395000036</v>
      </c>
      <c r="P162" t="s">
        <v>113</v>
      </c>
      <c r="Q162" t="s">
        <v>8</v>
      </c>
      <c r="R162">
        <v>399.7724</v>
      </c>
    </row>
    <row r="163" spans="1:18" x14ac:dyDescent="0.25">
      <c r="A163" t="s">
        <v>111</v>
      </c>
      <c r="B163" t="s">
        <v>11</v>
      </c>
      <c r="C163" s="4">
        <v>109.26057590000001</v>
      </c>
      <c r="F163">
        <v>109.26057590000001</v>
      </c>
      <c r="I163">
        <v>53</v>
      </c>
      <c r="K163" s="6"/>
      <c r="L163">
        <f t="shared" ref="L163" si="43">L82-L$21</f>
        <v>67.896672995000031</v>
      </c>
      <c r="P163" t="s">
        <v>113</v>
      </c>
      <c r="Q163" t="s">
        <v>8</v>
      </c>
      <c r="R163">
        <v>299.64249999999998</v>
      </c>
    </row>
    <row r="164" spans="1:18" x14ac:dyDescent="0.25">
      <c r="A164" t="s">
        <v>111</v>
      </c>
      <c r="B164" t="s">
        <v>11</v>
      </c>
      <c r="C164" s="4">
        <v>110.1949458</v>
      </c>
      <c r="F164">
        <v>110.1949458</v>
      </c>
      <c r="I164">
        <v>54</v>
      </c>
      <c r="K164" s="6"/>
      <c r="L164">
        <f t="shared" ref="L164" si="44">L83-L$21</f>
        <v>55.298856495000024</v>
      </c>
      <c r="P164" t="s">
        <v>113</v>
      </c>
      <c r="Q164" t="s">
        <v>8</v>
      </c>
      <c r="R164">
        <v>217.66210000000001</v>
      </c>
    </row>
    <row r="165" spans="1:18" x14ac:dyDescent="0.25">
      <c r="A165" t="s">
        <v>114</v>
      </c>
      <c r="B165" t="s">
        <v>41</v>
      </c>
      <c r="C165">
        <v>33.051389579927502</v>
      </c>
      <c r="E165">
        <v>33.051389579927502</v>
      </c>
      <c r="I165">
        <v>55</v>
      </c>
      <c r="K165" s="6"/>
      <c r="L165">
        <f t="shared" ref="L165" si="45">L84-L$21</f>
        <v>50.309233695000032</v>
      </c>
      <c r="P165" t="s">
        <v>114</v>
      </c>
      <c r="Q165" t="s">
        <v>45</v>
      </c>
      <c r="R165">
        <v>9.8697916666666661</v>
      </c>
    </row>
    <row r="166" spans="1:18" x14ac:dyDescent="0.25">
      <c r="A166" t="s">
        <v>114</v>
      </c>
      <c r="B166" t="s">
        <v>41</v>
      </c>
      <c r="C166">
        <v>46.579696830500687</v>
      </c>
      <c r="E166">
        <v>46.579696830500687</v>
      </c>
      <c r="I166">
        <v>56</v>
      </c>
      <c r="K166" s="6"/>
      <c r="L166">
        <f t="shared" ref="L166" si="46">L85-L$21</f>
        <v>55.138280495000032</v>
      </c>
      <c r="P166" t="s">
        <v>114</v>
      </c>
      <c r="Q166" t="s">
        <v>45</v>
      </c>
      <c r="R166">
        <v>8.8979591836734695</v>
      </c>
    </row>
    <row r="167" spans="1:18" x14ac:dyDescent="0.25">
      <c r="A167" t="s">
        <v>114</v>
      </c>
      <c r="B167" t="s">
        <v>41</v>
      </c>
      <c r="C167">
        <v>34.91452830897547</v>
      </c>
      <c r="E167">
        <v>34.91452830897547</v>
      </c>
      <c r="I167">
        <v>57</v>
      </c>
      <c r="K167" s="6"/>
      <c r="L167">
        <f t="shared" ref="L167" si="47">L86-L$21</f>
        <v>59.598193895000023</v>
      </c>
      <c r="P167" t="s">
        <v>114</v>
      </c>
      <c r="Q167" t="s">
        <v>45</v>
      </c>
      <c r="R167">
        <v>9.2337164750957861</v>
      </c>
    </row>
    <row r="168" spans="1:18" x14ac:dyDescent="0.25">
      <c r="A168" t="s">
        <v>114</v>
      </c>
      <c r="B168" t="s">
        <v>41</v>
      </c>
      <c r="C168">
        <v>31.9409320010611</v>
      </c>
      <c r="E168">
        <v>31.9409320010611</v>
      </c>
      <c r="I168">
        <v>58</v>
      </c>
      <c r="K168" s="6"/>
      <c r="L168">
        <f t="shared" ref="L168" si="48">L87-L$21</f>
        <v>109.31179739500003</v>
      </c>
      <c r="P168" t="s">
        <v>114</v>
      </c>
      <c r="Q168" t="s">
        <v>45</v>
      </c>
      <c r="R168">
        <v>9.3023255813953494</v>
      </c>
    </row>
    <row r="169" spans="1:18" x14ac:dyDescent="0.25">
      <c r="A169" t="s">
        <v>114</v>
      </c>
      <c r="B169" t="s">
        <v>41</v>
      </c>
      <c r="C169">
        <v>35.948905109489047</v>
      </c>
      <c r="E169">
        <v>35.948905109489047</v>
      </c>
      <c r="I169">
        <v>59</v>
      </c>
      <c r="K169" s="6"/>
      <c r="L169">
        <f t="shared" ref="L169" si="49">L88-L$21</f>
        <v>78.686087695000026</v>
      </c>
      <c r="P169" t="s">
        <v>114</v>
      </c>
      <c r="Q169" t="s">
        <v>45</v>
      </c>
      <c r="R169">
        <v>9.8242530755711766</v>
      </c>
    </row>
    <row r="170" spans="1:18" x14ac:dyDescent="0.25">
      <c r="A170" t="s">
        <v>114</v>
      </c>
      <c r="B170" t="s">
        <v>41</v>
      </c>
      <c r="C170">
        <v>73.331898407232032</v>
      </c>
      <c r="E170">
        <v>73.331898407232032</v>
      </c>
      <c r="I170">
        <v>60</v>
      </c>
      <c r="K170" s="6"/>
      <c r="L170">
        <f t="shared" ref="L170" si="50">L89-L$21</f>
        <v>19.519312565000028</v>
      </c>
      <c r="P170" t="s">
        <v>114</v>
      </c>
      <c r="Q170" t="s">
        <v>45</v>
      </c>
      <c r="R170">
        <v>11.134751773049645</v>
      </c>
    </row>
    <row r="171" spans="1:18" x14ac:dyDescent="0.25">
      <c r="A171" t="s">
        <v>114</v>
      </c>
      <c r="B171" t="s">
        <v>41</v>
      </c>
      <c r="C171">
        <v>60.499059989745348</v>
      </c>
      <c r="E171">
        <v>60.499059989745348</v>
      </c>
      <c r="I171">
        <v>61</v>
      </c>
      <c r="K171" s="6"/>
      <c r="L171">
        <f t="shared" ref="L171" si="51">L90-L$21</f>
        <v>5.025602445000029</v>
      </c>
      <c r="P171" t="s">
        <v>114</v>
      </c>
      <c r="Q171" t="s">
        <v>45</v>
      </c>
      <c r="R171">
        <v>9.804347826086957</v>
      </c>
    </row>
    <row r="172" spans="1:18" x14ac:dyDescent="0.25">
      <c r="A172" t="s">
        <v>114</v>
      </c>
      <c r="B172" t="s">
        <v>41</v>
      </c>
      <c r="C172">
        <v>65.376498176133396</v>
      </c>
      <c r="E172">
        <v>65.376498176133396</v>
      </c>
      <c r="I172">
        <v>62</v>
      </c>
      <c r="K172" s="6"/>
      <c r="L172">
        <f t="shared" ref="L172" si="52">L91-L$21</f>
        <v>6.8097318350000293</v>
      </c>
      <c r="P172" t="s">
        <v>114</v>
      </c>
      <c r="Q172" t="s">
        <v>45</v>
      </c>
      <c r="R172">
        <v>9.2274678111587978</v>
      </c>
    </row>
    <row r="173" spans="1:18" x14ac:dyDescent="0.25">
      <c r="A173" t="s">
        <v>114</v>
      </c>
      <c r="B173" t="s">
        <v>41</v>
      </c>
      <c r="C173">
        <v>49.608123569794046</v>
      </c>
      <c r="E173">
        <v>49.608123569794046</v>
      </c>
      <c r="I173">
        <v>63</v>
      </c>
      <c r="K173" s="6"/>
      <c r="L173">
        <f t="shared" ref="L173" si="53">L92-L$21</f>
        <v>7.650347265000029</v>
      </c>
      <c r="P173" t="s">
        <v>114</v>
      </c>
      <c r="Q173" t="s">
        <v>45</v>
      </c>
      <c r="R173">
        <v>8.9140271493212673</v>
      </c>
    </row>
    <row r="174" spans="1:18" x14ac:dyDescent="0.25">
      <c r="A174" t="s">
        <v>114</v>
      </c>
      <c r="B174" t="s">
        <v>41</v>
      </c>
      <c r="C174">
        <v>54.69338677354709</v>
      </c>
      <c r="E174">
        <v>54.69338677354709</v>
      </c>
      <c r="I174">
        <v>64</v>
      </c>
      <c r="K174" s="6"/>
      <c r="L174">
        <f t="shared" ref="L174" si="54">L93-L$21</f>
        <v>17.928620475000031</v>
      </c>
      <c r="P174" t="s">
        <v>114</v>
      </c>
      <c r="Q174" t="s">
        <v>45</v>
      </c>
      <c r="R174">
        <v>10.387755102040815</v>
      </c>
    </row>
    <row r="175" spans="1:18" x14ac:dyDescent="0.25">
      <c r="A175" t="s">
        <v>114</v>
      </c>
      <c r="B175" t="s">
        <v>42</v>
      </c>
      <c r="C175">
        <v>41.383275261324044</v>
      </c>
      <c r="E175">
        <v>41.383275261324044</v>
      </c>
      <c r="I175">
        <v>65</v>
      </c>
      <c r="K175" s="6"/>
      <c r="L175">
        <f t="shared" ref="L175" si="55">L94-L$21</f>
        <v>16.400434685000029</v>
      </c>
      <c r="P175" t="s">
        <v>114</v>
      </c>
      <c r="Q175" t="s">
        <v>44</v>
      </c>
      <c r="R175">
        <v>19.50151515151515</v>
      </c>
    </row>
    <row r="176" spans="1:18" x14ac:dyDescent="0.25">
      <c r="A176" t="s">
        <v>114</v>
      </c>
      <c r="B176" t="s">
        <v>42</v>
      </c>
      <c r="C176">
        <v>55.220858895705518</v>
      </c>
      <c r="E176">
        <v>55.220858895705518</v>
      </c>
      <c r="I176">
        <v>66</v>
      </c>
      <c r="K176" s="6"/>
      <c r="L176">
        <f t="shared" ref="L176" si="56">L95-L$21</f>
        <v>21.336270445000032</v>
      </c>
      <c r="P176" t="s">
        <v>114</v>
      </c>
      <c r="Q176" t="s">
        <v>44</v>
      </c>
      <c r="R176">
        <v>21.785827103295777</v>
      </c>
    </row>
    <row r="177" spans="1:18" x14ac:dyDescent="0.25">
      <c r="A177" t="s">
        <v>114</v>
      </c>
      <c r="B177" t="s">
        <v>42</v>
      </c>
      <c r="C177">
        <v>48.188585607940453</v>
      </c>
      <c r="E177">
        <v>48.188585607940453</v>
      </c>
      <c r="I177">
        <v>67</v>
      </c>
      <c r="K177" s="6"/>
      <c r="L177">
        <f t="shared" ref="L177" si="57">L96-L$21</f>
        <v>10.905079635000028</v>
      </c>
      <c r="P177" t="s">
        <v>114</v>
      </c>
      <c r="Q177" t="s">
        <v>44</v>
      </c>
      <c r="R177">
        <v>27.46055882911994</v>
      </c>
    </row>
    <row r="178" spans="1:18" x14ac:dyDescent="0.25">
      <c r="A178" t="s">
        <v>114</v>
      </c>
      <c r="B178" t="s">
        <v>42</v>
      </c>
      <c r="C178">
        <v>49.371610845295052</v>
      </c>
      <c r="E178">
        <v>49.371610845295052</v>
      </c>
      <c r="I178">
        <v>68</v>
      </c>
      <c r="K178" s="6"/>
      <c r="L178">
        <f t="shared" ref="L178" si="58">L97-L$21</f>
        <v>14.34301659500003</v>
      </c>
      <c r="P178" t="s">
        <v>114</v>
      </c>
      <c r="Q178" t="s">
        <v>44</v>
      </c>
      <c r="R178">
        <v>22.895598101783669</v>
      </c>
    </row>
    <row r="179" spans="1:18" x14ac:dyDescent="0.25">
      <c r="A179" t="s">
        <v>114</v>
      </c>
      <c r="B179" t="s">
        <v>42</v>
      </c>
      <c r="C179">
        <v>55.277608297742525</v>
      </c>
      <c r="E179">
        <v>55.277608297742525</v>
      </c>
      <c r="I179">
        <v>69</v>
      </c>
      <c r="K179" s="6"/>
      <c r="L179">
        <f t="shared" ref="L179" si="59">L98-L$21</f>
        <v>23.90344088500003</v>
      </c>
      <c r="P179" t="s">
        <v>114</v>
      </c>
      <c r="Q179" t="s">
        <v>44</v>
      </c>
      <c r="R179">
        <v>21.218443718443716</v>
      </c>
    </row>
    <row r="180" spans="1:18" x14ac:dyDescent="0.25">
      <c r="A180" t="s">
        <v>114</v>
      </c>
      <c r="B180" t="s">
        <v>42</v>
      </c>
      <c r="C180">
        <v>53.008310249307478</v>
      </c>
      <c r="E180">
        <v>53.008310249307478</v>
      </c>
      <c r="I180">
        <v>70</v>
      </c>
      <c r="K180" s="6"/>
      <c r="L180">
        <f t="shared" ref="L180" si="60">L99-L$21</f>
        <v>27.73865195500003</v>
      </c>
      <c r="P180" t="s">
        <v>114</v>
      </c>
      <c r="Q180" t="s">
        <v>44</v>
      </c>
      <c r="R180">
        <v>22.106411344079504</v>
      </c>
    </row>
    <row r="181" spans="1:18" x14ac:dyDescent="0.25">
      <c r="A181" t="s">
        <v>114</v>
      </c>
      <c r="B181" t="s">
        <v>42</v>
      </c>
      <c r="C181">
        <v>54.404040404040401</v>
      </c>
      <c r="E181">
        <v>54.404040404040401</v>
      </c>
      <c r="I181">
        <v>71</v>
      </c>
      <c r="K181" s="6"/>
      <c r="L181">
        <f t="shared" ref="L181" si="61">L100-L$21</f>
        <v>39.714707455000024</v>
      </c>
      <c r="P181" t="s">
        <v>114</v>
      </c>
      <c r="Q181" t="s">
        <v>44</v>
      </c>
      <c r="R181">
        <v>24.82167832167832</v>
      </c>
    </row>
    <row r="182" spans="1:18" x14ac:dyDescent="0.25">
      <c r="A182" t="s">
        <v>114</v>
      </c>
      <c r="B182" t="s">
        <v>42</v>
      </c>
      <c r="C182">
        <v>44.658316853438805</v>
      </c>
      <c r="E182">
        <v>44.658316853438805</v>
      </c>
      <c r="I182">
        <v>72</v>
      </c>
      <c r="K182" s="6"/>
      <c r="L182">
        <f t="shared" ref="L182" si="62">L101-L$21</f>
        <v>65.53635480500003</v>
      </c>
      <c r="P182" t="s">
        <v>114</v>
      </c>
      <c r="Q182" t="s">
        <v>44</v>
      </c>
      <c r="R182">
        <v>24.113114754098362</v>
      </c>
    </row>
    <row r="183" spans="1:18" x14ac:dyDescent="0.25">
      <c r="A183" t="s">
        <v>114</v>
      </c>
      <c r="B183" t="s">
        <v>42</v>
      </c>
      <c r="C183">
        <v>47.399801258694929</v>
      </c>
      <c r="E183">
        <v>47.399801258694929</v>
      </c>
      <c r="I183">
        <v>73</v>
      </c>
      <c r="K183" s="6"/>
      <c r="L183">
        <f t="shared" ref="L183" si="63">L102-L$21</f>
        <v>51.940293555000025</v>
      </c>
      <c r="P183" t="s">
        <v>114</v>
      </c>
      <c r="Q183" t="s">
        <v>44</v>
      </c>
      <c r="R183">
        <v>21.36799108800594</v>
      </c>
    </row>
    <row r="184" spans="1:18" x14ac:dyDescent="0.25">
      <c r="A184" t="s">
        <v>114</v>
      </c>
      <c r="B184" t="s">
        <v>42</v>
      </c>
      <c r="C184">
        <v>43.520891364902511</v>
      </c>
      <c r="E184">
        <v>43.520891364902511</v>
      </c>
      <c r="I184">
        <v>74</v>
      </c>
      <c r="K184" s="6"/>
      <c r="L184">
        <f t="shared" ref="L184" si="64">L103-L$21</f>
        <v>44.889470905000024</v>
      </c>
      <c r="P184" t="s">
        <v>114</v>
      </c>
      <c r="Q184" t="s">
        <v>44</v>
      </c>
      <c r="R184">
        <v>18.735192272644433</v>
      </c>
    </row>
    <row r="185" spans="1:18" x14ac:dyDescent="0.25">
      <c r="A185" t="s">
        <v>114</v>
      </c>
      <c r="B185" t="s">
        <v>43</v>
      </c>
      <c r="C185">
        <v>31.228070175438596</v>
      </c>
      <c r="E185">
        <v>31.228070175438596</v>
      </c>
      <c r="I185">
        <v>75</v>
      </c>
      <c r="K185" s="6"/>
      <c r="L185">
        <f t="shared" ref="L185" si="65">L104-L$21</f>
        <v>49.204022305000024</v>
      </c>
      <c r="P185" t="s">
        <v>114</v>
      </c>
      <c r="Q185" t="s">
        <v>43</v>
      </c>
      <c r="R185">
        <v>31.228070175438596</v>
      </c>
    </row>
    <row r="186" spans="1:18" x14ac:dyDescent="0.25">
      <c r="A186" t="s">
        <v>114</v>
      </c>
      <c r="B186" t="s">
        <v>43</v>
      </c>
      <c r="C186">
        <v>39.056603773584904</v>
      </c>
      <c r="E186">
        <v>39.056603773584904</v>
      </c>
      <c r="I186">
        <v>76</v>
      </c>
      <c r="K186" s="6"/>
      <c r="L186">
        <f t="shared" ref="L186" si="66">L105-L$21</f>
        <v>50.65088906500003</v>
      </c>
      <c r="P186" t="s">
        <v>114</v>
      </c>
      <c r="Q186" t="s">
        <v>43</v>
      </c>
      <c r="R186">
        <v>39.056603773584904</v>
      </c>
    </row>
    <row r="187" spans="1:18" x14ac:dyDescent="0.25">
      <c r="A187" t="s">
        <v>114</v>
      </c>
      <c r="B187" t="s">
        <v>43</v>
      </c>
      <c r="C187">
        <v>35.448717948717949</v>
      </c>
      <c r="E187">
        <v>35.448717948717949</v>
      </c>
      <c r="I187">
        <v>77</v>
      </c>
      <c r="K187" s="6"/>
      <c r="L187">
        <f t="shared" ref="L187" si="67">L106-L$21</f>
        <v>49.067543855000025</v>
      </c>
      <c r="P187" t="s">
        <v>114</v>
      </c>
      <c r="Q187" t="s">
        <v>43</v>
      </c>
      <c r="R187">
        <v>35.448717948717949</v>
      </c>
    </row>
    <row r="188" spans="1:18" x14ac:dyDescent="0.25">
      <c r="A188" t="s">
        <v>114</v>
      </c>
      <c r="B188" t="s">
        <v>43</v>
      </c>
      <c r="C188">
        <v>34.944356120826711</v>
      </c>
      <c r="E188">
        <v>34.944356120826711</v>
      </c>
      <c r="I188">
        <v>78</v>
      </c>
      <c r="K188" s="6"/>
      <c r="L188">
        <f t="shared" ref="L188" si="68">L107-L$21</f>
        <v>41.760131565000023</v>
      </c>
      <c r="P188" t="s">
        <v>114</v>
      </c>
      <c r="Q188" t="s">
        <v>43</v>
      </c>
      <c r="R188">
        <v>34.944356120826711</v>
      </c>
    </row>
    <row r="189" spans="1:18" x14ac:dyDescent="0.25">
      <c r="A189" t="s">
        <v>114</v>
      </c>
      <c r="B189" t="s">
        <v>43</v>
      </c>
      <c r="C189">
        <v>33.378839590443683</v>
      </c>
      <c r="E189">
        <v>33.378839590443683</v>
      </c>
      <c r="I189">
        <v>79</v>
      </c>
      <c r="K189" s="6"/>
      <c r="L189">
        <f t="shared" ref="L189" si="69">L108-L$21</f>
        <v>44.960134295000032</v>
      </c>
      <c r="P189" t="s">
        <v>114</v>
      </c>
      <c r="Q189" t="s">
        <v>43</v>
      </c>
      <c r="R189">
        <v>33.378839590443683</v>
      </c>
    </row>
    <row r="190" spans="1:18" x14ac:dyDescent="0.25">
      <c r="A190" t="s">
        <v>114</v>
      </c>
      <c r="B190" t="s">
        <v>43</v>
      </c>
      <c r="C190">
        <v>34.191489361702125</v>
      </c>
      <c r="E190">
        <v>34.191489361702125</v>
      </c>
      <c r="I190">
        <v>80</v>
      </c>
      <c r="K190" s="6"/>
      <c r="L190">
        <f t="shared" ref="L190" si="70">L109-L$21</f>
        <v>52.066869845000028</v>
      </c>
      <c r="P190" t="s">
        <v>114</v>
      </c>
      <c r="Q190" t="s">
        <v>43</v>
      </c>
      <c r="R190">
        <v>34.191489361702125</v>
      </c>
    </row>
    <row r="191" spans="1:18" x14ac:dyDescent="0.25">
      <c r="A191" t="s">
        <v>114</v>
      </c>
      <c r="B191" t="s">
        <v>43</v>
      </c>
      <c r="C191">
        <v>42.289156626506021</v>
      </c>
      <c r="E191">
        <v>42.289156626506021</v>
      </c>
      <c r="P191" t="s">
        <v>114</v>
      </c>
      <c r="Q191" t="s">
        <v>43</v>
      </c>
      <c r="R191">
        <v>42.289156626506021</v>
      </c>
    </row>
    <row r="192" spans="1:18" x14ac:dyDescent="0.25">
      <c r="A192" t="s">
        <v>114</v>
      </c>
      <c r="B192" t="s">
        <v>43</v>
      </c>
      <c r="C192">
        <v>32.778625954198475</v>
      </c>
      <c r="E192">
        <v>32.778625954198475</v>
      </c>
      <c r="H192" s="6" t="s">
        <v>136</v>
      </c>
      <c r="I192">
        <v>1</v>
      </c>
      <c r="J192" s="6">
        <f>J$22-J30</f>
        <v>142.34065562500001</v>
      </c>
      <c r="K192" s="6">
        <f>K$22-K30</f>
        <v>47.486796146542105</v>
      </c>
      <c r="L192" s="6">
        <f>L$22-L30</f>
        <v>48.67026680500004</v>
      </c>
      <c r="M192" s="5">
        <f>M$22-M30</f>
        <v>-48.312776600000063</v>
      </c>
      <c r="N192" s="6">
        <f>N$22-N30</f>
        <v>50.313244169409131</v>
      </c>
      <c r="P192" t="s">
        <v>114</v>
      </c>
      <c r="Q192" t="s">
        <v>43</v>
      </c>
      <c r="R192">
        <v>32.778625954198475</v>
      </c>
    </row>
    <row r="193" spans="1:18" x14ac:dyDescent="0.25">
      <c r="A193" t="s">
        <v>114</v>
      </c>
      <c r="B193" t="s">
        <v>43</v>
      </c>
      <c r="C193">
        <v>34.543795620437955</v>
      </c>
      <c r="E193">
        <v>34.543795620437955</v>
      </c>
      <c r="I193" s="6">
        <v>2</v>
      </c>
      <c r="J193" s="6">
        <f t="shared" ref="J193:N193" si="71">J$22-J31</f>
        <v>120.661421805</v>
      </c>
      <c r="K193" s="5">
        <f t="shared" si="71"/>
        <v>-6.3482030280410697</v>
      </c>
      <c r="L193" s="6">
        <f t="shared" si="71"/>
        <v>56.36322904500004</v>
      </c>
      <c r="M193" s="6">
        <f t="shared" si="71"/>
        <v>51.817123399999957</v>
      </c>
      <c r="N193" s="6">
        <f t="shared" si="71"/>
        <v>36.784936918835946</v>
      </c>
      <c r="P193" t="s">
        <v>114</v>
      </c>
      <c r="Q193" t="s">
        <v>43</v>
      </c>
      <c r="R193">
        <v>34.543795620437955</v>
      </c>
    </row>
    <row r="194" spans="1:18" x14ac:dyDescent="0.25">
      <c r="A194" t="s">
        <v>114</v>
      </c>
      <c r="B194" t="s">
        <v>43</v>
      </c>
      <c r="C194">
        <v>31.607669616519175</v>
      </c>
      <c r="E194">
        <v>31.607669616519175</v>
      </c>
      <c r="I194">
        <v>3</v>
      </c>
      <c r="J194" s="6">
        <f t="shared" ref="J194:N194" si="72">J$22-J32</f>
        <v>141.95723875500002</v>
      </c>
      <c r="K194" s="6">
        <f t="shared" si="72"/>
        <v>33.536871597521994</v>
      </c>
      <c r="L194" s="6">
        <f t="shared" si="72"/>
        <v>49.838461655000046</v>
      </c>
      <c r="M194" s="6">
        <f t="shared" si="72"/>
        <v>133.79752339999993</v>
      </c>
      <c r="N194" s="6">
        <f t="shared" si="72"/>
        <v>48.450105440361163</v>
      </c>
      <c r="P194" t="s">
        <v>114</v>
      </c>
      <c r="Q194" t="s">
        <v>43</v>
      </c>
      <c r="R194">
        <v>31.607669616519175</v>
      </c>
    </row>
    <row r="195" spans="1:18" x14ac:dyDescent="0.25">
      <c r="A195" t="s">
        <v>114</v>
      </c>
      <c r="B195" t="s">
        <v>44</v>
      </c>
      <c r="C195">
        <v>19.50151515151515</v>
      </c>
      <c r="E195">
        <v>19.50151515151515</v>
      </c>
      <c r="I195" s="6">
        <v>4</v>
      </c>
      <c r="J195" s="6">
        <f t="shared" ref="J195:N195" si="73">J$22-J33</f>
        <v>152.11850356500003</v>
      </c>
      <c r="K195" s="6">
        <f t="shared" si="73"/>
        <v>31.253806648002367</v>
      </c>
      <c r="L195" s="6">
        <f t="shared" si="73"/>
        <v>54.845170985000038</v>
      </c>
      <c r="M195" s="6">
        <f t="shared" si="73"/>
        <v>133.30073309999995</v>
      </c>
      <c r="N195" s="6">
        <f t="shared" si="73"/>
        <v>51.423701748275533</v>
      </c>
      <c r="P195" t="s">
        <v>114</v>
      </c>
      <c r="Q195" t="s">
        <v>42</v>
      </c>
      <c r="R195">
        <v>41.383275261324044</v>
      </c>
    </row>
    <row r="196" spans="1:18" x14ac:dyDescent="0.25">
      <c r="A196" t="s">
        <v>114</v>
      </c>
      <c r="B196" t="s">
        <v>44</v>
      </c>
      <c r="C196">
        <v>21.785827103295777</v>
      </c>
      <c r="E196">
        <v>21.785827103295777</v>
      </c>
      <c r="I196">
        <v>5</v>
      </c>
      <c r="J196" s="6">
        <f t="shared" ref="J196:N196" si="74">J$22-J34</f>
        <v>143.741175685</v>
      </c>
      <c r="K196" s="6">
        <f t="shared" si="74"/>
        <v>35.381705438119681</v>
      </c>
      <c r="L196" s="6">
        <f t="shared" si="74"/>
        <v>56.566644525000044</v>
      </c>
      <c r="M196" s="6">
        <f t="shared" si="74"/>
        <v>169.78658389999995</v>
      </c>
      <c r="N196" s="6">
        <f t="shared" si="74"/>
        <v>47.415728639847586</v>
      </c>
      <c r="P196" t="s">
        <v>114</v>
      </c>
      <c r="Q196" t="s">
        <v>42</v>
      </c>
      <c r="R196">
        <v>55.220858895705518</v>
      </c>
    </row>
    <row r="197" spans="1:18" x14ac:dyDescent="0.25">
      <c r="A197" t="s">
        <v>114</v>
      </c>
      <c r="B197" t="s">
        <v>44</v>
      </c>
      <c r="C197">
        <v>27.46055882911994</v>
      </c>
      <c r="E197">
        <v>27.46055882911994</v>
      </c>
      <c r="I197" s="6">
        <v>6</v>
      </c>
      <c r="J197" s="6">
        <f t="shared" ref="J197:N197" si="75">J$22-J35</f>
        <v>141.75889218500001</v>
      </c>
      <c r="K197" s="6">
        <f t="shared" si="75"/>
        <v>43.024803536150145</v>
      </c>
      <c r="L197" s="6">
        <f t="shared" si="75"/>
        <v>65.036925285000038</v>
      </c>
      <c r="M197" s="6">
        <f t="shared" si="75"/>
        <v>136.09854629999995</v>
      </c>
      <c r="N197" s="6">
        <f t="shared" si="75"/>
        <v>10.032735342104601</v>
      </c>
      <c r="P197" t="s">
        <v>114</v>
      </c>
      <c r="Q197" t="s">
        <v>42</v>
      </c>
      <c r="R197">
        <v>48.188585607940453</v>
      </c>
    </row>
    <row r="198" spans="1:18" x14ac:dyDescent="0.25">
      <c r="A198" t="s">
        <v>114</v>
      </c>
      <c r="B198" t="s">
        <v>44</v>
      </c>
      <c r="C198">
        <v>22.895598101783669</v>
      </c>
      <c r="E198">
        <v>22.895598101783669</v>
      </c>
      <c r="I198">
        <v>7</v>
      </c>
      <c r="J198" s="6">
        <f t="shared" ref="J198:N198" si="76">J$22-J36</f>
        <v>156.247198005</v>
      </c>
      <c r="K198" s="6">
        <f t="shared" si="76"/>
        <v>11.564507759936163</v>
      </c>
      <c r="L198" s="6">
        <f t="shared" si="76"/>
        <v>54.402384085000037</v>
      </c>
      <c r="M198" s="6">
        <f t="shared" si="76"/>
        <v>127.63820599999994</v>
      </c>
      <c r="N198" s="6">
        <f t="shared" si="76"/>
        <v>22.865573759591285</v>
      </c>
      <c r="P198" t="s">
        <v>114</v>
      </c>
      <c r="Q198" t="s">
        <v>42</v>
      </c>
      <c r="R198">
        <v>49.371610845295052</v>
      </c>
    </row>
    <row r="199" spans="1:18" x14ac:dyDescent="0.25">
      <c r="A199" t="s">
        <v>114</v>
      </c>
      <c r="B199" t="s">
        <v>44</v>
      </c>
      <c r="C199">
        <v>21.218443718443716</v>
      </c>
      <c r="E199">
        <v>21.218443718443716</v>
      </c>
      <c r="I199" s="6">
        <v>8</v>
      </c>
      <c r="J199" s="6">
        <f t="shared" ref="J199:N199" si="77">J$22-J37</f>
        <v>136.69354370500002</v>
      </c>
      <c r="K199" s="6">
        <f t="shared" si="77"/>
        <v>20.390837076716522</v>
      </c>
      <c r="L199" s="6">
        <f t="shared" si="77"/>
        <v>57.117914245000037</v>
      </c>
      <c r="M199" s="6">
        <f t="shared" si="77"/>
        <v>210.68837669999994</v>
      </c>
      <c r="N199" s="6">
        <f t="shared" si="77"/>
        <v>17.988135573203238</v>
      </c>
      <c r="P199" t="s">
        <v>114</v>
      </c>
      <c r="Q199" t="s">
        <v>42</v>
      </c>
      <c r="R199">
        <v>55.277608297742525</v>
      </c>
    </row>
    <row r="200" spans="1:18" x14ac:dyDescent="0.25">
      <c r="A200" t="s">
        <v>114</v>
      </c>
      <c r="B200" t="s">
        <v>44</v>
      </c>
      <c r="C200">
        <v>22.106411344079504</v>
      </c>
      <c r="E200">
        <v>22.106411344079504</v>
      </c>
      <c r="I200">
        <v>9</v>
      </c>
      <c r="J200" s="6">
        <f t="shared" ref="J200:N200" si="78">J$22-J38</f>
        <v>133.811805365</v>
      </c>
      <c r="K200" s="6">
        <f t="shared" si="78"/>
        <v>2.6437266572569342</v>
      </c>
      <c r="L200" s="6">
        <f t="shared" si="78"/>
        <v>69.317977845000044</v>
      </c>
      <c r="M200" s="6">
        <f t="shared" si="78"/>
        <v>232.68910709999994</v>
      </c>
      <c r="N200" s="6">
        <f t="shared" si="78"/>
        <v>33.756510179542587</v>
      </c>
      <c r="P200" t="s">
        <v>114</v>
      </c>
      <c r="Q200" t="s">
        <v>42</v>
      </c>
      <c r="R200">
        <v>53.008310249307478</v>
      </c>
    </row>
    <row r="201" spans="1:18" x14ac:dyDescent="0.25">
      <c r="A201" t="s">
        <v>114</v>
      </c>
      <c r="B201" t="s">
        <v>44</v>
      </c>
      <c r="C201">
        <v>24.82167832167832</v>
      </c>
      <c r="E201">
        <v>24.82167832167832</v>
      </c>
      <c r="I201" s="6">
        <v>10</v>
      </c>
      <c r="J201" s="6">
        <f t="shared" ref="J201:N201" si="79">J$22-J39</f>
        <v>151.30507533500003</v>
      </c>
      <c r="K201" s="6">
        <f t="shared" si="79"/>
        <v>-23.125454027025398</v>
      </c>
      <c r="L201" s="6">
        <f t="shared" si="79"/>
        <v>62.437490445000037</v>
      </c>
      <c r="M201" s="6">
        <f t="shared" si="79"/>
        <v>127.63820599999994</v>
      </c>
      <c r="N201" s="6">
        <f t="shared" si="79"/>
        <v>28.671246975789543</v>
      </c>
      <c r="P201" t="s">
        <v>114</v>
      </c>
      <c r="Q201" t="s">
        <v>42</v>
      </c>
      <c r="R201">
        <v>54.404040404040401</v>
      </c>
    </row>
    <row r="202" spans="1:18" x14ac:dyDescent="0.25">
      <c r="A202" t="s">
        <v>114</v>
      </c>
      <c r="B202" t="s">
        <v>44</v>
      </c>
      <c r="C202">
        <v>24.113114754098362</v>
      </c>
      <c r="E202">
        <v>24.113114754098362</v>
      </c>
      <c r="I202">
        <v>11</v>
      </c>
      <c r="J202" s="6">
        <f t="shared" ref="J202:N202" si="80">J$22-J40</f>
        <v>139.857366775</v>
      </c>
      <c r="K202" s="6">
        <f t="shared" si="80"/>
        <v>52.88418896157971</v>
      </c>
      <c r="L202" s="6">
        <f t="shared" si="80"/>
        <v>32.656499436577406</v>
      </c>
      <c r="M202" s="6">
        <f t="shared" si="80"/>
        <v>133.30073309999995</v>
      </c>
      <c r="N202" s="6">
        <f t="shared" si="80"/>
        <v>41.981358488012589</v>
      </c>
      <c r="P202" t="s">
        <v>114</v>
      </c>
      <c r="Q202" t="s">
        <v>42</v>
      </c>
      <c r="R202">
        <v>44.658316853438805</v>
      </c>
    </row>
    <row r="203" spans="1:18" x14ac:dyDescent="0.25">
      <c r="A203" t="s">
        <v>114</v>
      </c>
      <c r="B203" t="s">
        <v>44</v>
      </c>
      <c r="C203">
        <v>21.36799108800594</v>
      </c>
      <c r="E203">
        <v>21.36799108800594</v>
      </c>
      <c r="I203" s="6">
        <v>12</v>
      </c>
      <c r="J203" s="6">
        <f t="shared" ref="J203:N203" si="81">J$22-J41</f>
        <v>143.26663116500001</v>
      </c>
      <c r="K203" s="6">
        <f t="shared" si="81"/>
        <v>44.781336461579713</v>
      </c>
      <c r="L203" s="6">
        <f t="shared" si="81"/>
        <v>28.589840459042676</v>
      </c>
      <c r="M203" s="6">
        <f t="shared" si="81"/>
        <v>210.68837669999994</v>
      </c>
      <c r="N203" s="6">
        <f t="shared" si="81"/>
        <v>28.143774853631115</v>
      </c>
      <c r="P203" t="s">
        <v>114</v>
      </c>
      <c r="Q203" t="s">
        <v>42</v>
      </c>
      <c r="R203">
        <v>47.399801258694929</v>
      </c>
    </row>
    <row r="204" spans="1:18" x14ac:dyDescent="0.25">
      <c r="A204" t="s">
        <v>114</v>
      </c>
      <c r="B204" t="s">
        <v>44</v>
      </c>
      <c r="C204">
        <v>18.735192272644433</v>
      </c>
      <c r="E204">
        <v>18.735192272644433</v>
      </c>
      <c r="I204">
        <v>13</v>
      </c>
      <c r="J204" s="6">
        <f t="shared" ref="J204:N204" si="82">J$22-J42</f>
        <v>139.61923885500002</v>
      </c>
      <c r="K204" s="6">
        <f t="shared" si="82"/>
        <v>40.955849861579708</v>
      </c>
      <c r="L204" s="6">
        <f t="shared" si="82"/>
        <v>17.855201232688316</v>
      </c>
      <c r="M204" s="6">
        <f t="shared" si="82"/>
        <v>136.09854629999995</v>
      </c>
      <c r="N204" s="6">
        <f t="shared" si="82"/>
        <v>35.17604814139618</v>
      </c>
      <c r="P204" t="s">
        <v>114</v>
      </c>
      <c r="Q204" t="s">
        <v>42</v>
      </c>
      <c r="R204">
        <v>43.520891364902511</v>
      </c>
    </row>
    <row r="205" spans="1:18" x14ac:dyDescent="0.25">
      <c r="A205" t="s">
        <v>114</v>
      </c>
      <c r="B205" t="s">
        <v>45</v>
      </c>
      <c r="C205">
        <v>9.8697916666666661</v>
      </c>
      <c r="E205">
        <v>9.8697916666666661</v>
      </c>
      <c r="I205" s="6">
        <v>14</v>
      </c>
      <c r="J205" s="6">
        <f t="shared" ref="J205:N205" si="83">J$22-J43</f>
        <v>140.51002665500002</v>
      </c>
      <c r="K205" s="6">
        <f t="shared" si="83"/>
        <v>51.548499161579713</v>
      </c>
      <c r="L205" s="6">
        <f t="shared" si="83"/>
        <v>13.753533673901188</v>
      </c>
      <c r="M205" s="6">
        <f t="shared" si="83"/>
        <v>190.86515982046174</v>
      </c>
      <c r="N205" s="6">
        <f t="shared" si="83"/>
        <v>33.993022904041581</v>
      </c>
      <c r="P205" t="s">
        <v>114</v>
      </c>
      <c r="Q205" t="s">
        <v>41</v>
      </c>
      <c r="R205">
        <v>33.051389579927502</v>
      </c>
    </row>
    <row r="206" spans="1:18" x14ac:dyDescent="0.25">
      <c r="A206" t="s">
        <v>114</v>
      </c>
      <c r="B206" t="s">
        <v>45</v>
      </c>
      <c r="C206">
        <v>8.8979591836734695</v>
      </c>
      <c r="E206">
        <v>8.8979591836734695</v>
      </c>
      <c r="I206">
        <v>15</v>
      </c>
      <c r="J206" s="6">
        <f t="shared" ref="J206:N206" si="84">J$22-J44</f>
        <v>141.37356153500002</v>
      </c>
      <c r="K206" s="6">
        <f t="shared" si="84"/>
        <v>34.333989661579707</v>
      </c>
      <c r="L206" s="6">
        <f t="shared" si="84"/>
        <v>21.017283417675444</v>
      </c>
      <c r="M206" s="6">
        <f t="shared" si="84"/>
        <v>193.04302078662562</v>
      </c>
      <c r="N206" s="6">
        <f t="shared" si="84"/>
        <v>28.087025451594108</v>
      </c>
      <c r="P206" t="s">
        <v>114</v>
      </c>
      <c r="Q206" t="s">
        <v>41</v>
      </c>
      <c r="R206">
        <v>46.579696830500687</v>
      </c>
    </row>
    <row r="207" spans="1:18" x14ac:dyDescent="0.25">
      <c r="A207" t="s">
        <v>114</v>
      </c>
      <c r="B207" t="s">
        <v>45</v>
      </c>
      <c r="C207">
        <v>9.2337164750957861</v>
      </c>
      <c r="E207">
        <v>9.2337164750957861</v>
      </c>
      <c r="I207" s="6">
        <v>16</v>
      </c>
      <c r="J207" s="6">
        <f t="shared" ref="J207:N207" si="85">J$22-J45</f>
        <v>132.68771433500001</v>
      </c>
      <c r="K207" s="6">
        <f t="shared" si="85"/>
        <v>57.927865861579704</v>
      </c>
      <c r="L207" s="5">
        <f>L$22-L45</f>
        <v>-1.5093698216666382</v>
      </c>
      <c r="M207" s="6">
        <f t="shared" si="85"/>
        <v>177.47126053303353</v>
      </c>
      <c r="N207" s="6">
        <f t="shared" si="85"/>
        <v>30.356323500029156</v>
      </c>
      <c r="P207" t="s">
        <v>114</v>
      </c>
      <c r="Q207" t="s">
        <v>41</v>
      </c>
      <c r="R207">
        <v>34.91452830897547</v>
      </c>
    </row>
    <row r="208" spans="1:18" x14ac:dyDescent="0.25">
      <c r="A208" t="s">
        <v>114</v>
      </c>
      <c r="B208" t="s">
        <v>45</v>
      </c>
      <c r="C208">
        <v>9.3023255813953494</v>
      </c>
      <c r="E208">
        <v>9.3023255813953494</v>
      </c>
      <c r="I208">
        <v>17</v>
      </c>
      <c r="J208" s="6">
        <f t="shared" ref="J208:N208" si="86">J$22-J46</f>
        <v>141.73725034500001</v>
      </c>
      <c r="K208" s="6">
        <f t="shared" si="86"/>
        <v>60.756377051579705</v>
      </c>
      <c r="L208" s="6">
        <f t="shared" si="86"/>
        <v>21.597610981125698</v>
      </c>
      <c r="M208" s="6">
        <f t="shared" si="86"/>
        <v>161.21572096097555</v>
      </c>
      <c r="N208" s="6">
        <f t="shared" si="86"/>
        <v>28.960593345296232</v>
      </c>
      <c r="P208" t="s">
        <v>114</v>
      </c>
      <c r="Q208" t="s">
        <v>41</v>
      </c>
      <c r="R208">
        <v>31.9409320010611</v>
      </c>
    </row>
    <row r="209" spans="1:18" x14ac:dyDescent="0.25">
      <c r="A209" t="s">
        <v>114</v>
      </c>
      <c r="B209" t="s">
        <v>45</v>
      </c>
      <c r="C209">
        <v>9.8242530755711766</v>
      </c>
      <c r="E209">
        <v>9.8242530755711766</v>
      </c>
      <c r="I209" s="6">
        <v>18</v>
      </c>
      <c r="J209" s="6">
        <f t="shared" ref="J209:N209" si="87">J$22-J47</f>
        <v>144.74615145500002</v>
      </c>
      <c r="K209" s="6">
        <f t="shared" si="87"/>
        <v>47.428609061579706</v>
      </c>
      <c r="L209" s="6">
        <f t="shared" si="87"/>
        <v>19.80377518056028</v>
      </c>
      <c r="M209" s="6">
        <f t="shared" si="87"/>
        <v>179.46627641944721</v>
      </c>
      <c r="N209" s="6">
        <f t="shared" si="87"/>
        <v>38.706316895897828</v>
      </c>
      <c r="P209" t="s">
        <v>114</v>
      </c>
      <c r="Q209" t="s">
        <v>41</v>
      </c>
      <c r="R209">
        <v>35.948905109489047</v>
      </c>
    </row>
    <row r="210" spans="1:18" x14ac:dyDescent="0.25">
      <c r="A210" t="s">
        <v>114</v>
      </c>
      <c r="B210" t="s">
        <v>45</v>
      </c>
      <c r="C210">
        <v>11.134751773049645</v>
      </c>
      <c r="E210">
        <v>11.134751773049645</v>
      </c>
      <c r="I210">
        <v>19</v>
      </c>
      <c r="J210" s="6">
        <f t="shared" ref="J210:N210" si="88">J$22-J48</f>
        <v>135.115423615</v>
      </c>
      <c r="K210" s="6">
        <f t="shared" si="88"/>
        <v>43.152472361579711</v>
      </c>
      <c r="L210" s="6">
        <f t="shared" si="88"/>
        <v>0.31163331312961873</v>
      </c>
      <c r="M210" s="6">
        <f t="shared" si="88"/>
        <v>170.76906776384735</v>
      </c>
      <c r="N210" s="6">
        <f t="shared" si="88"/>
        <v>35.964832490641705</v>
      </c>
      <c r="P210" t="s">
        <v>114</v>
      </c>
      <c r="Q210" t="s">
        <v>41</v>
      </c>
      <c r="R210">
        <v>73.331898407232032</v>
      </c>
    </row>
    <row r="211" spans="1:18" x14ac:dyDescent="0.25">
      <c r="A211" t="s">
        <v>114</v>
      </c>
      <c r="B211" t="s">
        <v>45</v>
      </c>
      <c r="C211">
        <v>9.804347826086957</v>
      </c>
      <c r="E211">
        <v>9.804347826086957</v>
      </c>
      <c r="I211" s="6">
        <v>20</v>
      </c>
      <c r="J211" s="6">
        <f t="shared" ref="J211:N211" si="89">J$22-J49</f>
        <v>138.10569724500002</v>
      </c>
      <c r="K211" s="6">
        <f t="shared" si="89"/>
        <v>47.793373261579703</v>
      </c>
      <c r="L211" s="6">
        <f t="shared" si="89"/>
        <v>20.232272783402365</v>
      </c>
      <c r="M211" s="6">
        <f t="shared" si="89"/>
        <v>179.50202428105723</v>
      </c>
      <c r="N211" s="6">
        <f t="shared" si="89"/>
        <v>39.843742384434123</v>
      </c>
      <c r="P211" t="s">
        <v>114</v>
      </c>
      <c r="Q211" t="s">
        <v>41</v>
      </c>
      <c r="R211">
        <v>60.499059989745348</v>
      </c>
    </row>
    <row r="212" spans="1:18" x14ac:dyDescent="0.25">
      <c r="A212" t="s">
        <v>114</v>
      </c>
      <c r="B212" t="s">
        <v>45</v>
      </c>
      <c r="C212">
        <v>9.2274678111587978</v>
      </c>
      <c r="E212">
        <v>9.2274678111587978</v>
      </c>
      <c r="I212">
        <v>21</v>
      </c>
      <c r="J212" s="6">
        <f t="shared" ref="J212:N212" si="90">J$22-J50</f>
        <v>74.248122145000011</v>
      </c>
      <c r="K212" s="6"/>
      <c r="L212" s="6">
        <f t="shared" si="90"/>
        <v>47.453128589821503</v>
      </c>
      <c r="M212" s="6">
        <f t="shared" si="90"/>
        <v>155.91240434927414</v>
      </c>
      <c r="N212" s="6">
        <f t="shared" si="90"/>
        <v>52.136563573898037</v>
      </c>
      <c r="P212" t="s">
        <v>114</v>
      </c>
      <c r="Q212" t="s">
        <v>41</v>
      </c>
      <c r="R212">
        <v>65.376498176133396</v>
      </c>
    </row>
    <row r="213" spans="1:18" x14ac:dyDescent="0.25">
      <c r="A213" t="s">
        <v>114</v>
      </c>
      <c r="B213" t="s">
        <v>45</v>
      </c>
      <c r="C213">
        <v>8.9140271493212673</v>
      </c>
      <c r="E213">
        <v>8.9140271493212673</v>
      </c>
      <c r="I213" s="6">
        <v>22</v>
      </c>
      <c r="J213" s="6">
        <f t="shared" ref="J213:N213" si="91">J$22-J51</f>
        <v>98.587766385000009</v>
      </c>
      <c r="K213" s="6"/>
      <c r="L213" s="6">
        <f t="shared" si="91"/>
        <v>62.597539875736288</v>
      </c>
      <c r="M213" s="6">
        <f t="shared" si="91"/>
        <v>161.84977281892637</v>
      </c>
      <c r="N213" s="6">
        <f t="shared" si="91"/>
        <v>44.30802997575173</v>
      </c>
      <c r="P213" t="s">
        <v>114</v>
      </c>
      <c r="Q213" t="s">
        <v>41</v>
      </c>
      <c r="R213">
        <v>49.608123569794046</v>
      </c>
    </row>
    <row r="214" spans="1:18" x14ac:dyDescent="0.25">
      <c r="A214" t="s">
        <v>114</v>
      </c>
      <c r="B214" t="s">
        <v>45</v>
      </c>
      <c r="C214">
        <v>10.387755102040815</v>
      </c>
      <c r="E214">
        <v>10.387755102040815</v>
      </c>
      <c r="I214">
        <v>23</v>
      </c>
      <c r="J214" s="6">
        <f t="shared" ref="J214:N214" si="92">J$22-J52</f>
        <v>72.999198845000009</v>
      </c>
      <c r="K214" s="6"/>
      <c r="L214" s="6">
        <f t="shared" si="92"/>
        <v>52.152977751301663</v>
      </c>
      <c r="M214" s="6">
        <f t="shared" si="92"/>
        <v>167.74218853026048</v>
      </c>
      <c r="N214" s="6">
        <f t="shared" si="92"/>
        <v>47.915915800618684</v>
      </c>
      <c r="P214" t="s">
        <v>114</v>
      </c>
      <c r="Q214" t="s">
        <v>41</v>
      </c>
      <c r="R214">
        <v>54.69338677354709</v>
      </c>
    </row>
    <row r="215" spans="1:18" x14ac:dyDescent="0.25">
      <c r="I215" s="6">
        <v>24</v>
      </c>
      <c r="J215" s="6">
        <f t="shared" ref="J215:N215" si="93">J$22-J53</f>
        <v>57.261361645000008</v>
      </c>
      <c r="K215" s="6"/>
      <c r="L215" s="6">
        <f t="shared" si="93"/>
        <v>70.936565730954584</v>
      </c>
      <c r="M215" s="6">
        <f t="shared" si="93"/>
        <v>211.17667479999994</v>
      </c>
      <c r="N215" s="6">
        <f t="shared" si="93"/>
        <v>48.420277628509922</v>
      </c>
    </row>
    <row r="216" spans="1:18" x14ac:dyDescent="0.25">
      <c r="I216">
        <v>25</v>
      </c>
      <c r="J216" s="6">
        <f t="shared" ref="J216:N216" si="94">J$22-J54</f>
        <v>45.849882145000009</v>
      </c>
      <c r="K216" s="6"/>
      <c r="L216" s="6">
        <f t="shared" si="94"/>
        <v>72.803264538508728</v>
      </c>
      <c r="M216" s="6">
        <f t="shared" si="94"/>
        <v>239.99173349999995</v>
      </c>
      <c r="N216" s="6">
        <f t="shared" si="94"/>
        <v>49.985794158892951</v>
      </c>
    </row>
    <row r="217" spans="1:18" x14ac:dyDescent="0.25">
      <c r="I217" s="6">
        <v>26</v>
      </c>
      <c r="J217" s="6">
        <f t="shared" ref="J217:N217" si="95">J$22-J55</f>
        <v>88.078858725000003</v>
      </c>
      <c r="K217" s="6"/>
      <c r="L217" s="6">
        <f t="shared" si="95"/>
        <v>72.926989688092803</v>
      </c>
      <c r="M217" s="6">
        <f t="shared" si="95"/>
        <v>243.91492209999996</v>
      </c>
      <c r="N217" s="6">
        <f t="shared" si="95"/>
        <v>49.173144387634508</v>
      </c>
    </row>
    <row r="218" spans="1:18" x14ac:dyDescent="0.25">
      <c r="I218">
        <v>27</v>
      </c>
      <c r="J218" s="6">
        <f t="shared" ref="J218:N218" si="96">J$22-J56</f>
        <v>83.01928666500001</v>
      </c>
      <c r="K218" s="6"/>
      <c r="L218" s="6">
        <f t="shared" si="96"/>
        <v>71.076022099250494</v>
      </c>
      <c r="M218" s="6">
        <f t="shared" si="96"/>
        <v>221.47557239999995</v>
      </c>
      <c r="N218" s="6">
        <f t="shared" si="96"/>
        <v>41.075477122830613</v>
      </c>
    </row>
    <row r="219" spans="1:18" x14ac:dyDescent="0.25">
      <c r="I219" s="6">
        <v>28</v>
      </c>
      <c r="J219" s="6">
        <f t="shared" ref="J219:N219" si="97">J$22-J57</f>
        <v>84.166502115000014</v>
      </c>
      <c r="K219" s="6"/>
      <c r="L219" s="6">
        <f t="shared" si="97"/>
        <v>80.376929575218782</v>
      </c>
      <c r="M219" s="6">
        <f t="shared" si="97"/>
        <v>232.78622759999996</v>
      </c>
      <c r="N219" s="6">
        <f t="shared" si="97"/>
        <v>50.586007795138158</v>
      </c>
    </row>
    <row r="220" spans="1:18" x14ac:dyDescent="0.25">
      <c r="I220">
        <v>29</v>
      </c>
      <c r="J220" s="6">
        <f t="shared" ref="J220:N220" si="98">J$22-J58</f>
        <v>66.839398145000004</v>
      </c>
      <c r="K220" s="6"/>
      <c r="L220" s="6">
        <f t="shared" si="98"/>
        <v>73.370859063424774</v>
      </c>
      <c r="M220" s="6">
        <f t="shared" si="98"/>
        <v>259.73269253999996</v>
      </c>
      <c r="N220" s="6">
        <f t="shared" si="98"/>
        <v>48.820838128898679</v>
      </c>
    </row>
    <row r="221" spans="1:18" x14ac:dyDescent="0.25">
      <c r="I221" s="6">
        <v>30</v>
      </c>
      <c r="J221" s="6">
        <f t="shared" ref="J221:N221" si="99">J$22-J59</f>
        <v>65.905028245000011</v>
      </c>
      <c r="K221" s="6"/>
      <c r="L221" s="6">
        <f t="shared" si="99"/>
        <v>79.360257166503402</v>
      </c>
      <c r="M221" s="6">
        <f t="shared" si="99"/>
        <v>251.84572378999994</v>
      </c>
      <c r="N221" s="6">
        <f t="shared" si="99"/>
        <v>51.756964132817458</v>
      </c>
    </row>
    <row r="222" spans="1:18" x14ac:dyDescent="0.25">
      <c r="I222">
        <v>31</v>
      </c>
      <c r="J222" s="6"/>
      <c r="K222" s="6"/>
      <c r="L222" s="6">
        <f t="shared" ref="L222:N222" si="100">L$22-L60</f>
        <v>57.914439705000035</v>
      </c>
      <c r="M222" s="6">
        <f t="shared" si="100"/>
        <v>226.83091049999996</v>
      </c>
      <c r="N222" s="6">
        <f t="shared" si="100"/>
        <v>63.863118597821483</v>
      </c>
    </row>
    <row r="223" spans="1:18" x14ac:dyDescent="0.25">
      <c r="I223" s="6">
        <v>32</v>
      </c>
      <c r="J223" s="6"/>
      <c r="K223" s="6"/>
      <c r="L223" s="6">
        <f t="shared" ref="L223:N223" si="101">L$22-L61</f>
        <v>52.153400745000042</v>
      </c>
      <c r="M223" s="6">
        <f t="shared" si="101"/>
        <v>236.36528379999993</v>
      </c>
      <c r="N223" s="6">
        <f t="shared" si="101"/>
        <v>61.57880664604086</v>
      </c>
    </row>
    <row r="224" spans="1:18" x14ac:dyDescent="0.25">
      <c r="I224">
        <v>33</v>
      </c>
      <c r="J224" s="6"/>
      <c r="K224" s="6"/>
      <c r="L224" s="6">
        <f t="shared" ref="L224:N224" si="102">L$22-L62</f>
        <v>50.433669545000043</v>
      </c>
      <c r="M224" s="6">
        <f t="shared" si="102"/>
        <v>230.54201119999993</v>
      </c>
      <c r="N224" s="6">
        <f t="shared" si="102"/>
        <v>55.904074920216694</v>
      </c>
    </row>
    <row r="225" spans="9:14" x14ac:dyDescent="0.25">
      <c r="I225" s="6">
        <v>34</v>
      </c>
      <c r="J225" s="6"/>
      <c r="K225" s="6"/>
      <c r="L225" s="6">
        <f t="shared" ref="L225:N225" si="103">L$22-L63</f>
        <v>68.397034835000042</v>
      </c>
      <c r="M225" s="6"/>
      <c r="N225" s="6">
        <f t="shared" si="103"/>
        <v>60.469035647552964</v>
      </c>
    </row>
    <row r="226" spans="9:14" x14ac:dyDescent="0.25">
      <c r="I226">
        <v>35</v>
      </c>
      <c r="J226" s="6"/>
      <c r="K226" s="6"/>
      <c r="L226" s="6">
        <f t="shared" ref="L226:N226" si="104">L$22-L64</f>
        <v>68.326262365000048</v>
      </c>
      <c r="M226" s="6"/>
      <c r="N226" s="6">
        <f t="shared" si="104"/>
        <v>62.146190030892917</v>
      </c>
    </row>
    <row r="227" spans="9:14" x14ac:dyDescent="0.25">
      <c r="I227" s="6">
        <v>36</v>
      </c>
      <c r="J227" s="6"/>
      <c r="K227" s="6"/>
      <c r="L227" s="6">
        <f t="shared" ref="L227:N227" si="105">L$22-L65</f>
        <v>58.632427825000036</v>
      </c>
      <c r="M227" s="6"/>
      <c r="N227" s="6">
        <f t="shared" si="105"/>
        <v>61.258222405257129</v>
      </c>
    </row>
    <row r="228" spans="9:14" x14ac:dyDescent="0.25">
      <c r="I228">
        <v>37</v>
      </c>
      <c r="J228" s="6"/>
      <c r="K228" s="6"/>
      <c r="L228" s="6">
        <f t="shared" ref="L228:N228" si="106">L$22-L66</f>
        <v>54.122825145000036</v>
      </c>
      <c r="M228" s="6"/>
      <c r="N228" s="6">
        <f t="shared" si="106"/>
        <v>58.542955427658313</v>
      </c>
    </row>
    <row r="229" spans="9:14" x14ac:dyDescent="0.25">
      <c r="I229" s="6">
        <v>38</v>
      </c>
      <c r="J229" s="6"/>
      <c r="K229" s="6"/>
      <c r="L229" s="6">
        <f t="shared" ref="L229:N229" si="107">L$22-L67</f>
        <v>51.077738845000042</v>
      </c>
      <c r="M229" s="6"/>
      <c r="N229" s="6">
        <f t="shared" si="107"/>
        <v>59.251518995238271</v>
      </c>
    </row>
    <row r="230" spans="9:14" x14ac:dyDescent="0.25">
      <c r="I230">
        <v>39</v>
      </c>
      <c r="J230" s="6"/>
      <c r="K230" s="6"/>
      <c r="L230" s="6">
        <f t="shared" ref="L230:N230" si="108">L$22-L68</f>
        <v>34.142576745000042</v>
      </c>
      <c r="M230" s="6"/>
      <c r="N230" s="6">
        <f t="shared" si="108"/>
        <v>61.996642661330696</v>
      </c>
    </row>
    <row r="231" spans="9:14" x14ac:dyDescent="0.25">
      <c r="I231" s="6">
        <v>40</v>
      </c>
      <c r="J231" s="6"/>
      <c r="K231" s="6"/>
      <c r="L231" s="6">
        <f t="shared" ref="L231:N231" si="109">L$22-L69</f>
        <v>25.939038845000042</v>
      </c>
      <c r="M231" s="6"/>
      <c r="N231" s="6">
        <f t="shared" si="109"/>
        <v>64.629441476692193</v>
      </c>
    </row>
    <row r="232" spans="9:14" x14ac:dyDescent="0.25">
      <c r="I232">
        <v>41</v>
      </c>
      <c r="J232" s="6"/>
      <c r="K232" s="6"/>
      <c r="L232" s="6">
        <f t="shared" ref="L232:N232" si="110">L$22-L70</f>
        <v>38.285442545000038</v>
      </c>
      <c r="M232" s="6"/>
      <c r="N232" s="6">
        <f t="shared" si="110"/>
        <v>73.494842082669962</v>
      </c>
    </row>
    <row r="233" spans="9:14" x14ac:dyDescent="0.25">
      <c r="I233" s="6">
        <v>42</v>
      </c>
      <c r="J233" s="6"/>
      <c r="K233" s="6"/>
      <c r="L233" s="6">
        <f t="shared" ref="L233:N233" si="111">L$22-L71</f>
        <v>56.477182125000041</v>
      </c>
      <c r="M233" s="6"/>
      <c r="N233" s="6">
        <f t="shared" si="111"/>
        <v>74.466674565663169</v>
      </c>
    </row>
    <row r="234" spans="9:14" x14ac:dyDescent="0.25">
      <c r="I234">
        <v>43</v>
      </c>
      <c r="J234" s="6"/>
      <c r="K234" s="6"/>
      <c r="L234" s="6">
        <f t="shared" ref="L234:N234" si="112">L$22-L72</f>
        <v>47.95487173500004</v>
      </c>
      <c r="M234" s="6"/>
      <c r="N234" s="6">
        <f t="shared" si="112"/>
        <v>74.130917274240844</v>
      </c>
    </row>
    <row r="235" spans="9:14" x14ac:dyDescent="0.25">
      <c r="I235" s="6">
        <v>44</v>
      </c>
      <c r="J235" s="6"/>
      <c r="K235" s="6"/>
      <c r="L235" s="6">
        <f t="shared" ref="L235:N235" si="113">L$22-L73</f>
        <v>37.778549645000041</v>
      </c>
      <c r="M235" s="6"/>
      <c r="N235" s="6">
        <f t="shared" si="113"/>
        <v>74.062308167941282</v>
      </c>
    </row>
    <row r="236" spans="9:14" x14ac:dyDescent="0.25">
      <c r="I236">
        <v>45</v>
      </c>
      <c r="J236" s="6"/>
      <c r="K236" s="6"/>
      <c r="L236" s="6">
        <f t="shared" ref="L236:N236" si="114">L$22-L74</f>
        <v>45.823284445000041</v>
      </c>
      <c r="M236" s="6"/>
      <c r="N236" s="6">
        <f t="shared" si="114"/>
        <v>73.540380673765455</v>
      </c>
    </row>
    <row r="237" spans="9:14" x14ac:dyDescent="0.25">
      <c r="I237" s="6">
        <v>46</v>
      </c>
      <c r="J237" s="6"/>
      <c r="K237" s="6"/>
      <c r="L237" s="6">
        <f t="shared" ref="L237:N237" si="115">L$22-L75</f>
        <v>45.00472070500004</v>
      </c>
      <c r="M237" s="6"/>
      <c r="N237" s="6">
        <f t="shared" si="115"/>
        <v>72.22988197628699</v>
      </c>
    </row>
    <row r="238" spans="9:14" x14ac:dyDescent="0.25">
      <c r="I238">
        <v>47</v>
      </c>
      <c r="J238" s="6"/>
      <c r="K238" s="6"/>
      <c r="L238" s="6">
        <f t="shared" ref="L238:N238" si="116">L$22-L76</f>
        <v>38.984569575000037</v>
      </c>
      <c r="M238" s="6"/>
      <c r="N238" s="6">
        <f t="shared" si="116"/>
        <v>73.56028592324968</v>
      </c>
    </row>
    <row r="239" spans="9:14" x14ac:dyDescent="0.25">
      <c r="I239" s="6">
        <v>48</v>
      </c>
      <c r="J239" s="6"/>
      <c r="K239" s="6"/>
      <c r="L239" s="6">
        <f t="shared" ref="L239:N239" si="117">L$22-L77</f>
        <v>22.676469745000048</v>
      </c>
      <c r="M239" s="6"/>
      <c r="N239" s="6">
        <f t="shared" si="117"/>
        <v>74.13716593817783</v>
      </c>
    </row>
    <row r="240" spans="9:14" x14ac:dyDescent="0.25">
      <c r="I240">
        <v>49</v>
      </c>
      <c r="J240" s="6"/>
      <c r="K240" s="6"/>
      <c r="L240" s="6">
        <f t="shared" ref="L240:N240" si="118">L$22-L78</f>
        <v>27.757296845000042</v>
      </c>
      <c r="M240" s="6"/>
      <c r="N240" s="6">
        <f t="shared" si="118"/>
        <v>74.450606600015362</v>
      </c>
    </row>
    <row r="241" spans="9:14" x14ac:dyDescent="0.25">
      <c r="I241" s="6">
        <v>50</v>
      </c>
      <c r="J241" s="6"/>
      <c r="K241" s="6"/>
      <c r="L241" s="6">
        <f t="shared" ref="L241:N241" si="119">L$22-L79</f>
        <v>15.673700645000039</v>
      </c>
      <c r="M241" s="6"/>
      <c r="N241" s="6">
        <f t="shared" si="119"/>
        <v>72.97687864729582</v>
      </c>
    </row>
    <row r="242" spans="9:14" x14ac:dyDescent="0.25">
      <c r="I242">
        <v>51</v>
      </c>
      <c r="J242" s="6"/>
      <c r="K242" s="6"/>
      <c r="L242" s="6">
        <f t="shared" ref="L242" si="120">L$22-L80</f>
        <v>65.04193464500004</v>
      </c>
      <c r="M242" s="6"/>
      <c r="N242" s="6"/>
    </row>
    <row r="243" spans="9:14" x14ac:dyDescent="0.25">
      <c r="I243" s="6">
        <v>52</v>
      </c>
      <c r="J243" s="6"/>
      <c r="K243" s="6"/>
      <c r="L243" s="6">
        <f t="shared" ref="L243" si="121">L$22-L81</f>
        <v>57.074455545000035</v>
      </c>
      <c r="M243" s="6"/>
      <c r="N243" s="6"/>
    </row>
    <row r="244" spans="9:14" x14ac:dyDescent="0.25">
      <c r="I244">
        <v>53</v>
      </c>
      <c r="J244" s="6"/>
      <c r="K244" s="6"/>
      <c r="L244" s="6">
        <f t="shared" ref="L244" si="122">L$22-L82</f>
        <v>41.90695994500004</v>
      </c>
      <c r="M244" s="6"/>
      <c r="N244" s="6"/>
    </row>
    <row r="245" spans="9:14" x14ac:dyDescent="0.25">
      <c r="I245" s="6">
        <v>54</v>
      </c>
      <c r="J245" s="6"/>
      <c r="K245" s="6"/>
      <c r="L245" s="6">
        <f t="shared" ref="L245" si="123">L$22-L83</f>
        <v>54.504776445000047</v>
      </c>
      <c r="M245" s="6"/>
      <c r="N245" s="6"/>
    </row>
    <row r="246" spans="9:14" x14ac:dyDescent="0.25">
      <c r="I246">
        <v>55</v>
      </c>
      <c r="J246" s="6"/>
      <c r="K246" s="6"/>
      <c r="L246" s="6">
        <f t="shared" ref="L246" si="124">L$22-L84</f>
        <v>59.494399245000039</v>
      </c>
      <c r="M246" s="6"/>
      <c r="N246" s="6"/>
    </row>
    <row r="247" spans="9:14" x14ac:dyDescent="0.25">
      <c r="I247" s="6">
        <v>56</v>
      </c>
      <c r="J247" s="6"/>
      <c r="K247" s="6"/>
      <c r="L247" s="6">
        <f t="shared" ref="L247" si="125">L$22-L85</f>
        <v>54.665352445000039</v>
      </c>
      <c r="M247" s="6"/>
      <c r="N247" s="6"/>
    </row>
    <row r="248" spans="9:14" x14ac:dyDescent="0.25">
      <c r="I248">
        <v>57</v>
      </c>
      <c r="J248" s="6"/>
      <c r="K248" s="6"/>
      <c r="L248" s="6">
        <f t="shared" ref="L248" si="126">L$22-L86</f>
        <v>50.205439045000048</v>
      </c>
      <c r="M248" s="6"/>
      <c r="N248" s="6"/>
    </row>
    <row r="249" spans="9:14" x14ac:dyDescent="0.25">
      <c r="I249" s="6">
        <v>58</v>
      </c>
      <c r="J249" s="6"/>
      <c r="K249" s="6"/>
      <c r="L249" s="6">
        <f t="shared" ref="L249" si="127">L$22-L87</f>
        <v>0.49183554500004334</v>
      </c>
      <c r="M249" s="6"/>
      <c r="N249" s="6"/>
    </row>
    <row r="250" spans="9:14" x14ac:dyDescent="0.25">
      <c r="I250">
        <v>59</v>
      </c>
      <c r="J250" s="6"/>
      <c r="K250" s="6"/>
      <c r="L250" s="6">
        <f t="shared" ref="L250" si="128">L$22-L88</f>
        <v>31.117545245000045</v>
      </c>
      <c r="M250" s="6"/>
      <c r="N250" s="6"/>
    </row>
    <row r="251" spans="9:14" x14ac:dyDescent="0.25">
      <c r="I251" s="6">
        <v>60</v>
      </c>
      <c r="J251" s="6"/>
      <c r="K251" s="6"/>
      <c r="L251" s="6">
        <f t="shared" ref="L251" si="129">L$22-L89</f>
        <v>90.28432037500005</v>
      </c>
      <c r="M251" s="6"/>
      <c r="N251" s="6"/>
    </row>
    <row r="252" spans="9:14" x14ac:dyDescent="0.25">
      <c r="I252">
        <v>61</v>
      </c>
      <c r="J252" s="6"/>
      <c r="K252" s="6"/>
      <c r="L252" s="6">
        <f t="shared" ref="L252" si="130">L$22-L90</f>
        <v>104.77803049500004</v>
      </c>
      <c r="M252" s="6"/>
      <c r="N252" s="6"/>
    </row>
    <row r="253" spans="9:14" x14ac:dyDescent="0.25">
      <c r="I253" s="6">
        <v>62</v>
      </c>
      <c r="J253" s="6"/>
      <c r="K253" s="6"/>
      <c r="L253" s="6">
        <f t="shared" ref="L253" si="131">L$22-L91</f>
        <v>102.99390110500005</v>
      </c>
      <c r="M253" s="6"/>
      <c r="N253" s="6"/>
    </row>
    <row r="254" spans="9:14" x14ac:dyDescent="0.25">
      <c r="I254">
        <v>63</v>
      </c>
      <c r="J254" s="6"/>
      <c r="K254" s="6"/>
      <c r="L254" s="6">
        <f t="shared" ref="L254" si="132">L$22-L92</f>
        <v>102.15328567500003</v>
      </c>
      <c r="M254" s="6"/>
      <c r="N254" s="6"/>
    </row>
    <row r="255" spans="9:14" x14ac:dyDescent="0.25">
      <c r="I255" s="6">
        <v>64</v>
      </c>
      <c r="J255" s="6"/>
      <c r="K255" s="6"/>
      <c r="L255" s="6">
        <f t="shared" ref="L255" si="133">L$22-L93</f>
        <v>91.87501246500004</v>
      </c>
      <c r="M255" s="6"/>
      <c r="N255" s="6"/>
    </row>
    <row r="256" spans="9:14" x14ac:dyDescent="0.25">
      <c r="I256">
        <v>65</v>
      </c>
      <c r="J256" s="6"/>
      <c r="K256" s="6"/>
      <c r="L256" s="6">
        <f t="shared" ref="L256" si="134">L$22-L94</f>
        <v>93.403198255000035</v>
      </c>
      <c r="M256" s="6"/>
      <c r="N256" s="6"/>
    </row>
    <row r="257" spans="9:14" x14ac:dyDescent="0.25">
      <c r="I257" s="6">
        <v>66</v>
      </c>
      <c r="J257" s="6"/>
      <c r="K257" s="6"/>
      <c r="L257" s="6">
        <f t="shared" ref="L257" si="135">L$22-L95</f>
        <v>88.467362495000032</v>
      </c>
      <c r="M257" s="6"/>
      <c r="N257" s="6"/>
    </row>
    <row r="258" spans="9:14" x14ac:dyDescent="0.25">
      <c r="I258">
        <v>67</v>
      </c>
      <c r="J258" s="6"/>
      <c r="K258" s="6"/>
      <c r="L258" s="6">
        <f t="shared" ref="L258" si="136">L$22-L96</f>
        <v>98.898553305000036</v>
      </c>
      <c r="M258" s="6"/>
      <c r="N258" s="6"/>
    </row>
    <row r="259" spans="9:14" x14ac:dyDescent="0.25">
      <c r="I259" s="6">
        <v>68</v>
      </c>
      <c r="J259" s="6"/>
      <c r="K259" s="6"/>
      <c r="L259" s="6">
        <f t="shared" ref="L259" si="137">L$22-L97</f>
        <v>95.460616345000034</v>
      </c>
      <c r="M259" s="6"/>
      <c r="N259" s="6"/>
    </row>
    <row r="260" spans="9:14" x14ac:dyDescent="0.25">
      <c r="I260">
        <v>69</v>
      </c>
      <c r="J260" s="6"/>
      <c r="K260" s="6"/>
      <c r="L260" s="6">
        <f t="shared" ref="L260" si="138">L$22-L98</f>
        <v>85.900192055000048</v>
      </c>
      <c r="M260" s="6"/>
      <c r="N260" s="6"/>
    </row>
    <row r="261" spans="9:14" x14ac:dyDescent="0.25">
      <c r="I261" s="6">
        <v>70</v>
      </c>
      <c r="J261" s="6"/>
      <c r="K261" s="6"/>
      <c r="L261" s="6">
        <f t="shared" ref="L261" si="139">L$22-L99</f>
        <v>82.064980985000034</v>
      </c>
      <c r="M261" s="6"/>
      <c r="N261" s="6"/>
    </row>
    <row r="262" spans="9:14" x14ac:dyDescent="0.25">
      <c r="I262">
        <v>71</v>
      </c>
      <c r="J262" s="6"/>
      <c r="K262" s="6"/>
      <c r="L262" s="6">
        <f t="shared" ref="L262" si="140">L$22-L100</f>
        <v>70.088925485000047</v>
      </c>
      <c r="M262" s="6"/>
      <c r="N262" s="6"/>
    </row>
    <row r="263" spans="9:14" x14ac:dyDescent="0.25">
      <c r="I263" s="6">
        <v>72</v>
      </c>
      <c r="J263" s="6"/>
      <c r="K263" s="6"/>
      <c r="L263" s="6">
        <f t="shared" ref="L263" si="141">L$22-L101</f>
        <v>44.267278135000041</v>
      </c>
      <c r="M263" s="6"/>
      <c r="N263" s="6"/>
    </row>
    <row r="264" spans="9:14" x14ac:dyDescent="0.25">
      <c r="I264">
        <v>73</v>
      </c>
      <c r="J264" s="6"/>
      <c r="K264" s="6"/>
      <c r="L264" s="6">
        <f t="shared" ref="L264" si="142">L$22-L102</f>
        <v>57.863339385000046</v>
      </c>
      <c r="M264" s="6"/>
      <c r="N264" s="6"/>
    </row>
    <row r="265" spans="9:14" x14ac:dyDescent="0.25">
      <c r="I265" s="6">
        <v>74</v>
      </c>
      <c r="J265" s="6"/>
      <c r="K265" s="6"/>
      <c r="L265" s="6">
        <f t="shared" ref="L265" si="143">L$22-L103</f>
        <v>64.914162035000047</v>
      </c>
      <c r="M265" s="6"/>
      <c r="N265" s="6"/>
    </row>
    <row r="266" spans="9:14" x14ac:dyDescent="0.25">
      <c r="I266">
        <v>75</v>
      </c>
      <c r="J266" s="6"/>
      <c r="K266" s="6"/>
      <c r="L266" s="6">
        <f t="shared" ref="L266" si="144">L$22-L104</f>
        <v>60.599610635000047</v>
      </c>
      <c r="M266" s="6"/>
      <c r="N266" s="6"/>
    </row>
    <row r="267" spans="9:14" x14ac:dyDescent="0.25">
      <c r="I267">
        <v>76</v>
      </c>
      <c r="J267" s="6"/>
      <c r="K267" s="6"/>
      <c r="L267" s="6">
        <f t="shared" ref="L267" si="145">L$22-L105</f>
        <v>59.152743875000041</v>
      </c>
      <c r="M267" s="6"/>
      <c r="N267" s="6"/>
    </row>
    <row r="268" spans="9:14" x14ac:dyDescent="0.25">
      <c r="I268" s="6">
        <v>77</v>
      </c>
      <c r="J268" s="6"/>
      <c r="K268" s="6"/>
      <c r="L268" s="6">
        <f t="shared" ref="L268" si="146">L$22-L106</f>
        <v>60.736089085000046</v>
      </c>
      <c r="M268" s="6"/>
      <c r="N268" s="6"/>
    </row>
    <row r="269" spans="9:14" x14ac:dyDescent="0.25">
      <c r="I269">
        <v>78</v>
      </c>
      <c r="J269" s="6"/>
      <c r="K269" s="6"/>
      <c r="L269" s="6">
        <f t="shared" ref="L269" si="147">L$22-L107</f>
        <v>68.043501375000048</v>
      </c>
      <c r="M269" s="6"/>
      <c r="N269" s="6"/>
    </row>
    <row r="270" spans="9:14" x14ac:dyDescent="0.25">
      <c r="I270" s="6">
        <v>79</v>
      </c>
      <c r="J270" s="6"/>
      <c r="K270" s="6"/>
      <c r="L270" s="6">
        <f t="shared" ref="L270" si="148">L$22-L108</f>
        <v>64.843498645000039</v>
      </c>
      <c r="M270" s="6"/>
      <c r="N270" s="6"/>
    </row>
    <row r="271" spans="9:14" x14ac:dyDescent="0.25">
      <c r="I271">
        <v>80</v>
      </c>
      <c r="J271" s="6"/>
      <c r="K271" s="6"/>
      <c r="L271" s="6">
        <f t="shared" ref="L271" si="149">L$22-L109</f>
        <v>57.736763095000043</v>
      </c>
      <c r="M271" s="6"/>
      <c r="N271" s="6"/>
    </row>
    <row r="273" spans="9:13" x14ac:dyDescent="0.25">
      <c r="I273" t="s">
        <v>137</v>
      </c>
      <c r="K273">
        <f>K31</f>
        <v>151.29740518962078</v>
      </c>
      <c r="L273">
        <f>L45</f>
        <v>137.76666666666668</v>
      </c>
      <c r="M273">
        <f>M30</f>
        <v>399.7724</v>
      </c>
    </row>
  </sheetData>
  <sortState ref="A2:G214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214"/>
  <sheetViews>
    <sheetView topLeftCell="I17" zoomScaleNormal="100" workbookViewId="0">
      <selection activeCell="I9" sqref="I9:AD14"/>
    </sheetView>
  </sheetViews>
  <sheetFormatPr baseColWidth="10" defaultColWidth="9.140625" defaultRowHeight="15" x14ac:dyDescent="0.25"/>
  <cols>
    <col min="2" max="2" width="14.42578125" bestFit="1" customWidth="1"/>
    <col min="4" max="4" width="14.5703125" bestFit="1" customWidth="1"/>
    <col min="5" max="5" width="12" bestFit="1" customWidth="1"/>
    <col min="7" max="7" width="14.42578125" style="6" customWidth="1"/>
    <col min="8" max="8" width="44" bestFit="1" customWidth="1"/>
    <col min="9" max="11" width="16.5703125" customWidth="1"/>
    <col min="34" max="34" width="14.42578125" bestFit="1" customWidth="1"/>
    <col min="36" max="36" width="15" customWidth="1"/>
    <col min="37" max="37" width="43.7109375" bestFit="1" customWidth="1"/>
    <col min="38" max="38" width="14.42578125" bestFit="1" customWidth="1"/>
  </cols>
  <sheetData>
    <row r="1" spans="1:59" x14ac:dyDescent="0.25">
      <c r="A1" t="s">
        <v>26</v>
      </c>
      <c r="B1" t="s">
        <v>73</v>
      </c>
      <c r="D1" t="s">
        <v>20</v>
      </c>
      <c r="E1" t="s">
        <v>24</v>
      </c>
      <c r="I1" t="s">
        <v>9</v>
      </c>
      <c r="J1" t="s">
        <v>4</v>
      </c>
      <c r="K1" t="s">
        <v>11</v>
      </c>
      <c r="L1" t="s">
        <v>12</v>
      </c>
      <c r="M1" t="s">
        <v>6</v>
      </c>
      <c r="N1" t="s">
        <v>15</v>
      </c>
      <c r="O1" t="s">
        <v>5</v>
      </c>
      <c r="P1" t="s">
        <v>16</v>
      </c>
      <c r="Q1" t="s">
        <v>1</v>
      </c>
      <c r="R1" t="s">
        <v>7</v>
      </c>
      <c r="S1" t="s">
        <v>10</v>
      </c>
      <c r="T1" t="s">
        <v>3</v>
      </c>
      <c r="U1" t="s">
        <v>13</v>
      </c>
      <c r="V1" t="s">
        <v>18</v>
      </c>
      <c r="W1" t="s">
        <v>17</v>
      </c>
      <c r="X1" t="s">
        <v>81</v>
      </c>
      <c r="Y1" t="s">
        <v>8</v>
      </c>
      <c r="Z1" t="s">
        <v>82</v>
      </c>
      <c r="AA1" t="s">
        <v>80</v>
      </c>
      <c r="AB1" t="s">
        <v>43</v>
      </c>
      <c r="AC1" t="s">
        <v>42</v>
      </c>
      <c r="AD1" t="s">
        <v>41</v>
      </c>
      <c r="AG1" t="s">
        <v>26</v>
      </c>
      <c r="AH1" t="s">
        <v>73</v>
      </c>
      <c r="AJ1" t="s">
        <v>73</v>
      </c>
      <c r="AL1" t="s">
        <v>9</v>
      </c>
      <c r="AM1" t="s">
        <v>4</v>
      </c>
      <c r="AN1" t="s">
        <v>11</v>
      </c>
      <c r="AO1" t="s">
        <v>12</v>
      </c>
      <c r="AP1" t="s">
        <v>6</v>
      </c>
      <c r="AQ1" t="s">
        <v>15</v>
      </c>
      <c r="AR1" t="s">
        <v>5</v>
      </c>
      <c r="AS1" t="s">
        <v>16</v>
      </c>
      <c r="AT1" t="s">
        <v>1</v>
      </c>
      <c r="AU1" t="s">
        <v>7</v>
      </c>
      <c r="AV1" t="s">
        <v>10</v>
      </c>
      <c r="AW1" t="s">
        <v>3</v>
      </c>
      <c r="AX1" t="s">
        <v>13</v>
      </c>
      <c r="AY1" t="s">
        <v>18</v>
      </c>
      <c r="AZ1" t="s">
        <v>17</v>
      </c>
      <c r="BA1" t="s">
        <v>14</v>
      </c>
      <c r="BB1" t="s">
        <v>8</v>
      </c>
      <c r="BC1" t="s">
        <v>82</v>
      </c>
      <c r="BD1" t="s">
        <v>80</v>
      </c>
      <c r="BE1" t="s">
        <v>115</v>
      </c>
      <c r="BF1" t="s">
        <v>42</v>
      </c>
      <c r="BG1" t="s">
        <v>41</v>
      </c>
    </row>
    <row r="2" spans="1:59" x14ac:dyDescent="0.25">
      <c r="A2" t="s">
        <v>1</v>
      </c>
      <c r="B2">
        <f t="shared" ref="B2:B21" si="0">D2</f>
        <v>87.587030040000002</v>
      </c>
      <c r="D2">
        <v>87.587030040000002</v>
      </c>
      <c r="E2">
        <v>61.599845240000001</v>
      </c>
      <c r="H2" t="s">
        <v>74</v>
      </c>
      <c r="I2" s="6">
        <f>MIN(B65:B74)</f>
        <v>31.35382259</v>
      </c>
      <c r="J2">
        <f>MIN(B22:B31)</f>
        <v>19.852776039999998</v>
      </c>
      <c r="K2" s="6">
        <f>MIN(B85:B94)</f>
        <v>77.512207660000001</v>
      </c>
      <c r="L2" s="6">
        <f>MIN(B95:B104)</f>
        <v>84.192825110000001</v>
      </c>
      <c r="M2" s="6">
        <f>MIN(B42:B51)</f>
        <v>97.462406015037601</v>
      </c>
      <c r="N2" s="6">
        <f>MIN(B125:B134)</f>
        <v>31.47926635</v>
      </c>
      <c r="O2" s="6">
        <f>MIN(B32:B41)</f>
        <v>55.88036726978126</v>
      </c>
      <c r="P2" s="6">
        <f>MIN(B135:B144)</f>
        <v>66.168371359999995</v>
      </c>
      <c r="Q2">
        <f>MIN(B2:B11)</f>
        <v>66.939318999999998</v>
      </c>
      <c r="R2" s="6">
        <f>MIN(B52:B61)</f>
        <v>67.86026201</v>
      </c>
      <c r="S2" s="6">
        <f>MIN(B75:B84)</f>
        <v>79.78011472</v>
      </c>
      <c r="T2">
        <f>MIN(B12:B21)</f>
        <v>103.60079740842264</v>
      </c>
      <c r="U2" s="6">
        <f>MIN(B105:B114)</f>
        <v>45.972976469999999</v>
      </c>
      <c r="V2" s="6">
        <f>MIN(B155:B164)</f>
        <v>91.726930859999996</v>
      </c>
      <c r="W2" s="6">
        <f>MIN(B145:B154)</f>
        <v>158.41660261337432</v>
      </c>
      <c r="X2" s="6">
        <f>MIN(B115:B124)</f>
        <v>118.7705163</v>
      </c>
      <c r="Y2" s="6">
        <f>MIN(B62:B64)</f>
        <v>217.66210000000001</v>
      </c>
      <c r="Z2" s="5">
        <f>MIN(B205:B214)</f>
        <v>8.8979591836734695</v>
      </c>
      <c r="AA2" s="5">
        <f>MIN(B195:B204)</f>
        <v>18.735192272644433</v>
      </c>
      <c r="AB2" s="5">
        <f>MIN(B185:B194)</f>
        <v>31.228070175438596</v>
      </c>
      <c r="AC2" s="5">
        <f>MIN(B175:B184)</f>
        <v>41.383275261324044</v>
      </c>
      <c r="AD2" s="5">
        <f>MIN(B165:B174)</f>
        <v>31.9409320010611</v>
      </c>
      <c r="AF2" t="s">
        <v>111</v>
      </c>
      <c r="AG2" t="s">
        <v>9</v>
      </c>
      <c r="AH2" s="4">
        <v>36.242607270000001</v>
      </c>
      <c r="AJ2" t="s">
        <v>9</v>
      </c>
      <c r="AL2" s="4">
        <v>36.242607270000001</v>
      </c>
      <c r="AM2" s="4">
        <v>33.75931842</v>
      </c>
      <c r="AN2" s="4">
        <v>101.8518519</v>
      </c>
      <c r="AO2">
        <v>92.065013199999996</v>
      </c>
      <c r="AP2">
        <v>97.462406015037601</v>
      </c>
      <c r="AQ2">
        <v>31.47926635</v>
      </c>
      <c r="AR2">
        <v>88.804168255178539</v>
      </c>
      <c r="AS2">
        <v>66.168371359999995</v>
      </c>
      <c r="AT2">
        <v>87.587030040000002</v>
      </c>
      <c r="AU2">
        <v>78.342857140000007</v>
      </c>
      <c r="AV2">
        <v>97.971854300000004</v>
      </c>
      <c r="AW2">
        <v>103.60079740842264</v>
      </c>
      <c r="AX2">
        <v>71.215362200000001</v>
      </c>
      <c r="AY2">
        <v>140.2829486</v>
      </c>
      <c r="AZ2">
        <v>160.5944635795382</v>
      </c>
      <c r="BA2">
        <v>218.1588903</v>
      </c>
      <c r="BB2">
        <v>399.7724</v>
      </c>
      <c r="BC2">
        <v>9.8697916666666661</v>
      </c>
      <c r="BD2">
        <v>19.50151515151515</v>
      </c>
      <c r="BE2">
        <v>31.228070175438596</v>
      </c>
      <c r="BF2">
        <v>41.383275261324044</v>
      </c>
      <c r="BG2">
        <v>33.051389579927502</v>
      </c>
    </row>
    <row r="3" spans="1:59" x14ac:dyDescent="0.25">
      <c r="A3" t="s">
        <v>1</v>
      </c>
      <c r="B3">
        <f t="shared" si="0"/>
        <v>79.894067800000002</v>
      </c>
      <c r="D3">
        <v>79.894067800000002</v>
      </c>
      <c r="E3">
        <v>73.739290089999997</v>
      </c>
      <c r="H3" t="s">
        <v>75</v>
      </c>
      <c r="I3" s="6">
        <f>_xlfn.QUARTILE.INC(B65:B74,1)</f>
        <v>34.4536459025</v>
      </c>
      <c r="J3">
        <f>_xlfn.QUARTILE.INC(B22:B31,1)</f>
        <v>26.685873622499997</v>
      </c>
      <c r="K3" s="6">
        <f>_xlfn.QUARTILE.INC(B85:B94,1)</f>
        <v>92.22027579249999</v>
      </c>
      <c r="L3" s="6">
        <f>_xlfn.QUARTILE.INC(B95:B104,1)</f>
        <v>92.398935649999999</v>
      </c>
      <c r="M3" s="6">
        <f>_xlfn.QUARTILE.INC(B42:B51,1)</f>
        <v>110.02870518360945</v>
      </c>
      <c r="N3" s="6">
        <f>_xlfn.QUARTILE.INC(B125:B134,1)</f>
        <v>34.9176942625</v>
      </c>
      <c r="O3" s="6">
        <f>_xlfn.QUARTILE.INC(B32:B41,1)</f>
        <v>62.997405125408264</v>
      </c>
      <c r="P3" s="6">
        <f>_xlfn.QUARTILE.INC(B135:B144,1)</f>
        <v>71.360800657499993</v>
      </c>
      <c r="Q3">
        <f>_xlfn.QUARTILE.INC(B2:B11,1)</f>
        <v>75.149700450000012</v>
      </c>
      <c r="R3" s="6">
        <f>_xlfn.QUARTILE.INC(B52:B61,1)</f>
        <v>77.804366049999999</v>
      </c>
      <c r="S3" s="6">
        <f>_xlfn.QUARTILE.INC(B75:B84,1)</f>
        <v>90.638653335000001</v>
      </c>
      <c r="T3">
        <f>_xlfn.QUARTILE.INC(B12:B21,1)</f>
        <v>114.8047677547369</v>
      </c>
      <c r="U3" s="6">
        <f>_xlfn.QUARTILE.INC(B105:B114,1)</f>
        <v>77.367883524999996</v>
      </c>
      <c r="V3" s="6">
        <f>_xlfn.QUARTILE.INC(B155:B164,1)</f>
        <v>108.52549845</v>
      </c>
      <c r="W3" s="6">
        <f>_xlfn.QUARTILE.INC(B145:B154,1)</f>
        <v>171.96653608434522</v>
      </c>
      <c r="X3" s="6">
        <f>_xlfn.QUARTILE.INC(B115:B124,1)</f>
        <v>150.99669489999999</v>
      </c>
      <c r="Y3" s="6">
        <f>_xlfn.QUARTILE.INC(B62:B64,1)</f>
        <v>258.65229999999997</v>
      </c>
      <c r="Z3" s="5">
        <f>_xlfn.QUARTILE.INC(B205:B214,1)</f>
        <v>9.2290299771430444</v>
      </c>
      <c r="AA3" s="5">
        <f>_xlfn.QUARTILE.INC(B195:B204,1)</f>
        <v>21.255830560834273</v>
      </c>
      <c r="AB3" s="5">
        <f>_xlfn.QUARTILE.INC(B185:B194,1)</f>
        <v>32.928679363259775</v>
      </c>
      <c r="AC3" s="5">
        <f>_xlfn.QUARTILE.INC(B175:B184,1)</f>
        <v>45.343687954752838</v>
      </c>
      <c r="AD3" s="5">
        <f>_xlfn.QUARTILE.INC(B165:B174,1)</f>
        <v>35.173122509103862</v>
      </c>
      <c r="AF3" t="s">
        <v>111</v>
      </c>
      <c r="AG3" t="s">
        <v>9</v>
      </c>
      <c r="AH3" s="4">
        <v>32.833342879999996</v>
      </c>
      <c r="AJ3" t="s">
        <v>9</v>
      </c>
      <c r="AL3" s="4">
        <v>32.833342879999996</v>
      </c>
      <c r="AM3" s="4">
        <v>55.43855224</v>
      </c>
      <c r="AN3" s="4">
        <v>77.512207660000001</v>
      </c>
      <c r="AO3">
        <v>100.16786569999999</v>
      </c>
      <c r="AP3">
        <v>151.29740518962078</v>
      </c>
      <c r="AQ3">
        <v>33.26339574</v>
      </c>
      <c r="AR3">
        <v>73.659756969263753</v>
      </c>
      <c r="AS3">
        <v>91.990018710000001</v>
      </c>
      <c r="AT3">
        <v>79.894067800000002</v>
      </c>
      <c r="AU3">
        <v>84.1038961</v>
      </c>
      <c r="AV3">
        <v>79.78011472</v>
      </c>
      <c r="AW3">
        <v>107.66745638595737</v>
      </c>
      <c r="AX3">
        <v>79.182841300000007</v>
      </c>
      <c r="AY3">
        <v>111.4678899</v>
      </c>
      <c r="AZ3">
        <v>158.41660261337432</v>
      </c>
      <c r="BA3">
        <v>181.67303949999999</v>
      </c>
      <c r="BB3">
        <v>299.64249999999998</v>
      </c>
      <c r="BC3">
        <v>8.8979591836734695</v>
      </c>
      <c r="BD3">
        <v>21.785827103295777</v>
      </c>
      <c r="BE3">
        <v>39.056603773584904</v>
      </c>
      <c r="BF3">
        <v>55.220858895705518</v>
      </c>
      <c r="BG3">
        <v>46.579696830500687</v>
      </c>
    </row>
    <row r="4" spans="1:59" x14ac:dyDescent="0.25">
      <c r="A4" t="s">
        <v>1</v>
      </c>
      <c r="B4">
        <f t="shared" si="0"/>
        <v>86.418835189999996</v>
      </c>
      <c r="D4">
        <v>86.418835189999996</v>
      </c>
      <c r="E4">
        <v>59.090143930000004</v>
      </c>
      <c r="H4" t="s">
        <v>76</v>
      </c>
      <c r="I4" s="6">
        <f>_xlfn.QUARTILE.INC(B65:B74,2)</f>
        <v>35.91627733</v>
      </c>
      <c r="J4">
        <f>_xlfn.QUARTILE.INC(B22:B31,2)</f>
        <v>33.951026854999995</v>
      </c>
      <c r="K4" s="6">
        <f>_xlfn.QUARTILE.INC(B85:B94,2)</f>
        <v>102.47631355</v>
      </c>
      <c r="L4" s="6">
        <f>_xlfn.QUARTILE.INC(B95:B104,2)</f>
        <v>97.338211000000001</v>
      </c>
      <c r="M4" s="6">
        <f>_xlfn.QUARTILE.INC(B42:B51,2)</f>
        <v>119.12688029922026</v>
      </c>
      <c r="N4" s="6">
        <f>_xlfn.QUARTILE.INC(B125:B134,2)</f>
        <v>41.825389545</v>
      </c>
      <c r="O4" s="6">
        <f>_xlfn.QUARTILE.INC(B32:B41,2)</f>
        <v>64.317653526120438</v>
      </c>
      <c r="P4" s="6">
        <f>_xlfn.QUARTILE.INC(B135:B144,2)</f>
        <v>75.589446984999995</v>
      </c>
      <c r="Q4">
        <f>_xlfn.QUARTILE.INC(B2:B11,2)</f>
        <v>79.792360059999993</v>
      </c>
      <c r="R4" s="6">
        <f>_xlfn.QUARTILE.INC(B52:B61,2)</f>
        <v>83.119183899999996</v>
      </c>
      <c r="S4" s="6">
        <f>_xlfn.QUARTILE.INC(B75:B84,2)</f>
        <v>97.622290785000004</v>
      </c>
      <c r="T4">
        <f>_xlfn.QUARTILE.INC(B12:B21,2)</f>
        <v>116.23927286301873</v>
      </c>
      <c r="U4" s="6">
        <f>_xlfn.QUARTILE.INC(B105:B114,2)</f>
        <v>81.672232399999999</v>
      </c>
      <c r="V4" s="6">
        <f>_xlfn.QUARTILE.INC(B155:X164,2)</f>
        <v>115.0943396</v>
      </c>
      <c r="W4" s="6">
        <f>_xlfn.QUARTILE.INC(B145:B154,2)</f>
        <v>177.3394592515595</v>
      </c>
      <c r="X4" s="6">
        <f>_xlfn.QUARTILE.INC(B115:B124,2)</f>
        <v>215.36107709999999</v>
      </c>
      <c r="Y4" s="6">
        <f>_xlfn.QUARTILE.INC(B62:B64,2)</f>
        <v>299.64249999999998</v>
      </c>
      <c r="Z4" s="5">
        <f>_xlfn.QUARTILE.INC(B205:B214,2)</f>
        <v>9.5533367037411523</v>
      </c>
      <c r="AA4" s="5">
        <f>_xlfn.QUARTILE.INC(B195:B204,2)</f>
        <v>21.946119223687639</v>
      </c>
      <c r="AB4" s="5">
        <f>_xlfn.QUARTILE.INC(B185:B194,2)</f>
        <v>34.367642491070043</v>
      </c>
      <c r="AC4" s="5">
        <f>_xlfn.QUARTILE.INC(B175:B184,2)</f>
        <v>48.780098226617753</v>
      </c>
      <c r="AD4" s="5">
        <f>_xlfn.QUARTILE.INC(B165:B174,2)</f>
        <v>48.093910200147363</v>
      </c>
      <c r="AF4" t="s">
        <v>111</v>
      </c>
      <c r="AG4" t="s">
        <v>9</v>
      </c>
      <c r="AH4" s="4">
        <v>36.480735189999997</v>
      </c>
      <c r="AJ4" t="s">
        <v>9</v>
      </c>
      <c r="AL4" s="4">
        <v>36.480735189999997</v>
      </c>
      <c r="AM4" s="4">
        <v>34.142735289999997</v>
      </c>
      <c r="AN4" s="4">
        <v>103.1007752</v>
      </c>
      <c r="AO4">
        <v>103.9933523</v>
      </c>
      <c r="AP4">
        <v>111.41233056405771</v>
      </c>
      <c r="AQ4">
        <v>34.10401117</v>
      </c>
      <c r="AR4">
        <v>84.104319093698379</v>
      </c>
      <c r="AS4">
        <v>78.393957459999996</v>
      </c>
      <c r="AT4">
        <v>86.418835189999996</v>
      </c>
      <c r="AU4">
        <v>85.823627299999998</v>
      </c>
      <c r="AV4">
        <v>88.302425110000001</v>
      </c>
      <c r="AW4">
        <v>118.40209561231173</v>
      </c>
      <c r="AX4">
        <v>94.350336900000002</v>
      </c>
      <c r="AY4">
        <v>107.5447013</v>
      </c>
      <c r="AZ4">
        <v>173.98836286696641</v>
      </c>
      <c r="BA4">
        <v>215.36107709999999</v>
      </c>
      <c r="BB4">
        <v>217.66210000000001</v>
      </c>
      <c r="BC4">
        <v>9.2337164750957861</v>
      </c>
      <c r="BD4">
        <v>27.46055882911994</v>
      </c>
      <c r="BE4">
        <v>35.448717948717949</v>
      </c>
      <c r="BF4">
        <v>48.188585607940453</v>
      </c>
      <c r="BG4">
        <v>34.91452830897547</v>
      </c>
    </row>
    <row r="5" spans="1:59" x14ac:dyDescent="0.25">
      <c r="A5" t="s">
        <v>1</v>
      </c>
      <c r="B5">
        <f t="shared" si="0"/>
        <v>81.412125860000003</v>
      </c>
      <c r="D5">
        <v>81.412125860000003</v>
      </c>
      <c r="E5">
        <v>67.058319859999997</v>
      </c>
      <c r="H5" t="s">
        <v>77</v>
      </c>
      <c r="I5" s="6">
        <f>_xlfn.QUARTILE.INC(B65:B74,3)</f>
        <v>37.6158913975</v>
      </c>
      <c r="J5">
        <f>_xlfn.QUARTILE.INC(B22:B31,3)</f>
        <v>38.140093219999997</v>
      </c>
      <c r="K5" s="6">
        <f>_xlfn.QUARTILE.INC(B85:B94,3)</f>
        <v>109.961353325</v>
      </c>
      <c r="L5" s="6">
        <f>_xlfn.QUARTILE.INC(B95:B104,3)</f>
        <v>101.389513775</v>
      </c>
      <c r="M5" s="6">
        <f>_xlfn.QUARTILE.INC(B42:B51,3)</f>
        <v>140.07528022865296</v>
      </c>
      <c r="N5" s="6">
        <f>_xlfn.QUARTILE.INC(B125:B134,3)</f>
        <v>46.938021857500004</v>
      </c>
      <c r="O5" s="6">
        <f>_xlfn.QUARTILE.INC(B32:B41,3)</f>
        <v>71.575000505459172</v>
      </c>
      <c r="P5" s="6">
        <f>_xlfn.QUARTILE.INC(B135:B144,3)</f>
        <v>78.0716063375</v>
      </c>
      <c r="Q5">
        <f>_xlfn.QUARTILE.INC(B2:B11,3)</f>
        <v>81.744216035000008</v>
      </c>
      <c r="R5" s="6">
        <f>_xlfn.QUARTILE.INC(B52:B61,3)</f>
        <v>85.662609974999995</v>
      </c>
      <c r="S5" s="6">
        <f>_xlfn.QUARTILE.INC(B75:B84,3)</f>
        <v>105.9946868</v>
      </c>
      <c r="T5">
        <f>_xlfn.QUARTILE.INC(B12:B21,3)</f>
        <v>121.47834628140207</v>
      </c>
      <c r="U5" s="6">
        <f>_xlfn.QUARTILE.INC(B105:B114,3)</f>
        <v>92.275717125</v>
      </c>
      <c r="V5" s="6">
        <f>_xlfn.QUARTILE.INC(B155:B164,3)</f>
        <v>123.70093772499999</v>
      </c>
      <c r="W5" s="6">
        <f>_xlfn.QUARTILE.INC(B145:B154,3)</f>
        <v>188.13674665324004</v>
      </c>
      <c r="X5" s="6">
        <f>_xlfn.QUARTILE.INC(B115:B124,3)</f>
        <v>218.1588903</v>
      </c>
      <c r="Y5" s="6">
        <f>_xlfn.QUARTILE.INC(B62:B64,3)</f>
        <v>349.70744999999999</v>
      </c>
      <c r="Z5" s="5">
        <f>_xlfn.QUARTILE.INC(B205:B214,3)</f>
        <v>9.8584070188927946</v>
      </c>
      <c r="AA5" s="5">
        <f>_xlfn.QUARTILE.INC(B195:B204,3)</f>
        <v>23.808735591019691</v>
      </c>
      <c r="AB5" s="5">
        <f>_xlfn.QUARTILE.INC(B185:B194,3)</f>
        <v>35.322627491745138</v>
      </c>
      <c r="AC5" s="5">
        <f>_xlfn.QUARTILE.INC(B175:B184,3)</f>
        <v>54.055107865357172</v>
      </c>
      <c r="AD5" s="5">
        <f>_xlfn.QUARTILE.INC(B165:B174,3)</f>
        <v>59.04764168569578</v>
      </c>
      <c r="AF5" t="s">
        <v>111</v>
      </c>
      <c r="AG5" t="s">
        <v>9</v>
      </c>
      <c r="AH5" s="4">
        <v>35.589947389999999</v>
      </c>
      <c r="AJ5" t="s">
        <v>9</v>
      </c>
      <c r="AL5" s="4">
        <v>35.589947389999999</v>
      </c>
      <c r="AM5" s="4">
        <v>23.981470479999999</v>
      </c>
      <c r="AN5" s="4">
        <v>118.8386124</v>
      </c>
      <c r="AO5">
        <v>93.400702999999993</v>
      </c>
      <c r="AP5">
        <v>113.69539551357734</v>
      </c>
      <c r="AQ5">
        <v>44.382284380000002</v>
      </c>
      <c r="AR5">
        <v>65.320731114045458</v>
      </c>
      <c r="AS5">
        <v>71.343134809999995</v>
      </c>
      <c r="AT5">
        <v>81.412125860000003</v>
      </c>
      <c r="AU5">
        <v>67.86026201</v>
      </c>
      <c r="AV5">
        <v>98.478747200000001</v>
      </c>
      <c r="AW5">
        <v>122.50376317109885</v>
      </c>
      <c r="AX5">
        <v>81.752520399999995</v>
      </c>
      <c r="AY5">
        <v>129.98405099999999</v>
      </c>
      <c r="AZ5">
        <v>190.2439024390244</v>
      </c>
      <c r="BA5">
        <v>223.8214174</v>
      </c>
      <c r="BC5">
        <v>9.3023255813953494</v>
      </c>
      <c r="BD5">
        <v>22.895598101783669</v>
      </c>
      <c r="BE5">
        <v>34.944356120826711</v>
      </c>
      <c r="BF5">
        <v>49.371610845295052</v>
      </c>
      <c r="BG5">
        <v>31.9409320010611</v>
      </c>
    </row>
    <row r="6" spans="1:59" x14ac:dyDescent="0.25">
      <c r="A6" t="s">
        <v>1</v>
      </c>
      <c r="B6">
        <f t="shared" si="0"/>
        <v>79.690652319999998</v>
      </c>
      <c r="D6">
        <v>79.690652319999998</v>
      </c>
      <c r="E6">
        <v>68.146622730000004</v>
      </c>
      <c r="H6" t="s">
        <v>78</v>
      </c>
      <c r="I6" s="6">
        <f>MAX(B65:B74)</f>
        <v>43.412259710000001</v>
      </c>
      <c r="J6">
        <f>MAX(B22:B31)</f>
        <v>55.43855224</v>
      </c>
      <c r="K6" s="6">
        <f>MAX(B85:B94)</f>
        <v>130.2500919</v>
      </c>
      <c r="L6" s="6">
        <f>MAX(B95:B104)</f>
        <v>110.6152125</v>
      </c>
      <c r="M6" s="6">
        <f>MAX(B42:B51)</f>
        <v>168.0746561886051</v>
      </c>
      <c r="N6" s="6">
        <f>MAX(B125:B134)</f>
        <v>54.192315860000001</v>
      </c>
      <c r="O6" s="6">
        <f>MAX(B32:B41)</f>
        <v>88.804168255178539</v>
      </c>
      <c r="P6" s="6">
        <f>MAX(B135:B144)</f>
        <v>91.990018710000001</v>
      </c>
      <c r="Q6">
        <f>MAX(B2:B11)</f>
        <v>87.587030040000002</v>
      </c>
      <c r="R6" s="6">
        <f>MAX(B52:B61)</f>
        <v>110.318258</v>
      </c>
      <c r="S6" s="6">
        <f>MAX(B75:B84)</f>
        <v>120.5835962</v>
      </c>
      <c r="T6">
        <f>MAX(B12:B21)</f>
        <v>137.76666666666668</v>
      </c>
      <c r="U6" s="6">
        <f>MAX(B105:B114)</f>
        <v>135.7654613</v>
      </c>
      <c r="V6" s="6">
        <f>MAX(B155:B164)</f>
        <v>140.2829486</v>
      </c>
      <c r="W6" s="6">
        <f>MAX(B145:B154)</f>
        <v>195.5472190507258</v>
      </c>
      <c r="X6" s="6">
        <f>MAX(B115:B124)</f>
        <v>223.8214174</v>
      </c>
      <c r="Y6" s="6">
        <f>MAX(B62:B64)</f>
        <v>399.7724</v>
      </c>
      <c r="Z6" s="5">
        <f>MAX(B205:B214)</f>
        <v>11.134751773049645</v>
      </c>
      <c r="AA6" s="5">
        <f>MAX(B195:B204)</f>
        <v>27.46055882911994</v>
      </c>
      <c r="AB6" s="5">
        <f>MAX(B185:B194)</f>
        <v>42.289156626506021</v>
      </c>
      <c r="AC6" s="5">
        <f>MAX(B175:B184)</f>
        <v>55.277608297742525</v>
      </c>
      <c r="AD6" s="5">
        <f>MAX(B165:B174)</f>
        <v>73.331898407232032</v>
      </c>
      <c r="AF6" t="s">
        <v>111</v>
      </c>
      <c r="AG6" t="s">
        <v>9</v>
      </c>
      <c r="AH6" s="4">
        <v>34.726412510000003</v>
      </c>
      <c r="AJ6" t="s">
        <v>9</v>
      </c>
      <c r="AL6" s="4">
        <v>34.726412510000003</v>
      </c>
      <c r="AM6" s="4">
        <v>32.358798360000002</v>
      </c>
      <c r="AN6" s="4">
        <v>130.2500919</v>
      </c>
      <c r="AO6">
        <v>110.6152125</v>
      </c>
      <c r="AP6">
        <v>109.56749672346002</v>
      </c>
      <c r="AQ6">
        <v>42.85409859</v>
      </c>
      <c r="AR6">
        <v>63.454032306491321</v>
      </c>
      <c r="AS6">
        <v>75.657686209999994</v>
      </c>
      <c r="AT6">
        <v>79.690652319999998</v>
      </c>
      <c r="AU6">
        <v>67.931034479999994</v>
      </c>
      <c r="AV6">
        <v>90.4340124</v>
      </c>
      <c r="AW6">
        <v>115.2400134273246</v>
      </c>
      <c r="AX6">
        <v>76.762897600000002</v>
      </c>
      <c r="AY6">
        <v>118.67339579999999</v>
      </c>
      <c r="AZ6">
        <v>171.99334698055273</v>
      </c>
      <c r="BA6">
        <v>140.77124670000001</v>
      </c>
      <c r="BC6">
        <v>9.8242530755711766</v>
      </c>
      <c r="BD6">
        <v>21.218443718443716</v>
      </c>
      <c r="BE6">
        <v>33.378839590443683</v>
      </c>
      <c r="BF6">
        <v>55.277608297742525</v>
      </c>
      <c r="BG6">
        <v>35.948905109489047</v>
      </c>
    </row>
    <row r="7" spans="1:59" x14ac:dyDescent="0.25">
      <c r="A7" t="s">
        <v>1</v>
      </c>
      <c r="B7">
        <f t="shared" si="0"/>
        <v>71.220371560000004</v>
      </c>
      <c r="D7">
        <v>71.220371560000004</v>
      </c>
      <c r="E7">
        <v>60.977800590000001</v>
      </c>
      <c r="I7" s="6"/>
      <c r="K7" s="6"/>
      <c r="L7" s="6"/>
      <c r="M7" s="6"/>
      <c r="N7" s="6"/>
      <c r="O7" s="6"/>
      <c r="P7" s="6"/>
      <c r="R7" s="6"/>
      <c r="S7" s="6"/>
      <c r="U7" s="6"/>
      <c r="V7" s="6"/>
      <c r="W7" s="6"/>
      <c r="X7" s="6"/>
      <c r="Y7" s="6"/>
      <c r="Z7" s="5"/>
      <c r="AA7" s="5"/>
      <c r="AB7" s="5"/>
      <c r="AC7" s="5"/>
      <c r="AD7" s="5"/>
      <c r="AF7" t="s">
        <v>111</v>
      </c>
      <c r="AG7" t="s">
        <v>9</v>
      </c>
      <c r="AH7" s="4">
        <v>43.412259710000001</v>
      </c>
      <c r="AJ7" t="s">
        <v>9</v>
      </c>
      <c r="AL7" s="4">
        <v>43.412259710000001</v>
      </c>
      <c r="AM7" s="4">
        <v>34.341081860000003</v>
      </c>
      <c r="AN7" s="4">
        <v>88.021115320000007</v>
      </c>
      <c r="AO7">
        <v>87.021336300000002</v>
      </c>
      <c r="AP7">
        <v>101.92439862542956</v>
      </c>
      <c r="AQ7">
        <v>47.789934350000003</v>
      </c>
      <c r="AR7">
        <v>63.330307156907239</v>
      </c>
      <c r="AS7">
        <v>77.10455297</v>
      </c>
      <c r="AT7">
        <v>71.220371560000004</v>
      </c>
      <c r="AU7">
        <v>77.624869020000006</v>
      </c>
      <c r="AV7">
        <v>91.252576140000002</v>
      </c>
      <c r="AW7">
        <v>137.76666666666668</v>
      </c>
      <c r="AX7">
        <v>81.591944400000003</v>
      </c>
      <c r="AY7">
        <v>91.726930859999996</v>
      </c>
      <c r="AZ7">
        <v>180.6905556361526</v>
      </c>
      <c r="BA7">
        <v>118.7705163</v>
      </c>
      <c r="BC7">
        <v>11.134751773049645</v>
      </c>
      <c r="BD7">
        <v>22.106411344079504</v>
      </c>
      <c r="BE7">
        <v>34.191489361702125</v>
      </c>
      <c r="BF7">
        <v>53.008310249307478</v>
      </c>
      <c r="BG7">
        <v>73.331898407232032</v>
      </c>
    </row>
    <row r="8" spans="1:59" x14ac:dyDescent="0.25">
      <c r="A8" t="s">
        <v>1</v>
      </c>
      <c r="B8">
        <f t="shared" si="0"/>
        <v>81.854912760000005</v>
      </c>
      <c r="D8">
        <v>81.854912760000005</v>
      </c>
      <c r="E8">
        <v>78.099691329999999</v>
      </c>
      <c r="I8" s="6"/>
      <c r="K8" s="6"/>
      <c r="L8" s="6"/>
      <c r="M8" s="6"/>
      <c r="N8" s="6"/>
      <c r="O8" s="6"/>
      <c r="P8" s="6"/>
      <c r="R8" s="6"/>
      <c r="S8" s="6"/>
      <c r="U8" s="6"/>
      <c r="V8" s="6"/>
      <c r="W8" s="6"/>
      <c r="X8" s="6"/>
      <c r="Y8" s="6"/>
      <c r="Z8" s="5"/>
      <c r="AA8" s="5"/>
      <c r="AB8" s="5"/>
      <c r="AC8" s="5"/>
      <c r="AD8" s="5"/>
      <c r="AF8" t="s">
        <v>111</v>
      </c>
      <c r="AG8" t="s">
        <v>9</v>
      </c>
      <c r="AH8" s="4">
        <v>34.362723699999997</v>
      </c>
      <c r="AJ8" t="s">
        <v>9</v>
      </c>
      <c r="AL8" s="4">
        <v>34.362723699999997</v>
      </c>
      <c r="AM8" s="4">
        <v>19.852776039999998</v>
      </c>
      <c r="AN8" s="4">
        <v>93.080687380000001</v>
      </c>
      <c r="AO8">
        <v>84.192825110000001</v>
      </c>
      <c r="AP8">
        <v>133.38469440164354</v>
      </c>
      <c r="AQ8">
        <v>37.358743539999999</v>
      </c>
      <c r="AR8">
        <v>65.181274745749548</v>
      </c>
      <c r="AS8">
        <v>75.521207759999996</v>
      </c>
      <c r="AT8">
        <v>81.854912760000005</v>
      </c>
      <c r="AU8">
        <v>82.134471700000006</v>
      </c>
      <c r="AV8">
        <v>97.272727270000004</v>
      </c>
      <c r="AW8">
        <v>114.65968586387434</v>
      </c>
      <c r="AX8">
        <v>86.051857799999993</v>
      </c>
      <c r="AY8">
        <v>99.613899610000004</v>
      </c>
      <c r="AZ8">
        <v>171.95759911894271</v>
      </c>
      <c r="BA8">
        <v>223.8214174</v>
      </c>
      <c r="BC8">
        <v>9.804347826086957</v>
      </c>
      <c r="BD8">
        <v>24.82167832167832</v>
      </c>
      <c r="BE8">
        <v>42.289156626506021</v>
      </c>
      <c r="BF8">
        <v>54.404040404040401</v>
      </c>
      <c r="BG8">
        <v>60.499059989745348</v>
      </c>
    </row>
    <row r="9" spans="1:59" x14ac:dyDescent="0.25">
      <c r="A9" t="s">
        <v>1</v>
      </c>
      <c r="B9">
        <f t="shared" si="0"/>
        <v>79.139382600000005</v>
      </c>
      <c r="D9">
        <v>79.139382600000005</v>
      </c>
      <c r="E9">
        <v>71.414131530000006</v>
      </c>
      <c r="H9" t="s">
        <v>26</v>
      </c>
      <c r="I9" s="3" t="s">
        <v>51</v>
      </c>
      <c r="J9" s="3" t="s">
        <v>50</v>
      </c>
      <c r="K9" s="3" t="s">
        <v>52</v>
      </c>
      <c r="L9" s="3" t="s">
        <v>68</v>
      </c>
      <c r="M9" s="3" t="s">
        <v>69</v>
      </c>
      <c r="N9" s="3" t="s">
        <v>53</v>
      </c>
      <c r="O9" s="3" t="s">
        <v>54</v>
      </c>
      <c r="P9" s="3" t="s">
        <v>55</v>
      </c>
      <c r="Q9" s="3" t="s">
        <v>56</v>
      </c>
      <c r="R9" s="3" t="s">
        <v>57</v>
      </c>
      <c r="S9" s="3" t="s">
        <v>59</v>
      </c>
      <c r="T9" s="3" t="s">
        <v>60</v>
      </c>
      <c r="U9" s="3" t="s">
        <v>58</v>
      </c>
      <c r="V9" s="3" t="s">
        <v>62</v>
      </c>
      <c r="W9" s="3" t="s">
        <v>63</v>
      </c>
      <c r="X9" s="3" t="s">
        <v>64</v>
      </c>
      <c r="Y9" s="3" t="s">
        <v>65</v>
      </c>
      <c r="Z9" t="s">
        <v>83</v>
      </c>
      <c r="AA9" t="s">
        <v>84</v>
      </c>
      <c r="AB9" t="s">
        <v>85</v>
      </c>
      <c r="AC9" t="s">
        <v>138</v>
      </c>
      <c r="AD9" t="s">
        <v>139</v>
      </c>
      <c r="AF9" t="s">
        <v>111</v>
      </c>
      <c r="AG9" t="s">
        <v>9</v>
      </c>
      <c r="AH9" s="4">
        <v>31.35382259</v>
      </c>
      <c r="AJ9" t="s">
        <v>9</v>
      </c>
      <c r="AL9" s="4">
        <v>31.35382259</v>
      </c>
      <c r="AM9" s="4">
        <v>39.40643034</v>
      </c>
      <c r="AN9" s="4">
        <v>91.933471929999996</v>
      </c>
      <c r="AO9">
        <v>97.520593099999999</v>
      </c>
      <c r="AP9">
        <v>124.55836508486318</v>
      </c>
      <c r="AQ9">
        <v>40.796680500000001</v>
      </c>
      <c r="AR9">
        <v>55.88036726978126</v>
      </c>
      <c r="AS9">
        <v>68.213795469999994</v>
      </c>
      <c r="AT9">
        <v>79.139382600000005</v>
      </c>
      <c r="AU9">
        <v>85.179558</v>
      </c>
      <c r="AV9">
        <v>113.58082709999999</v>
      </c>
      <c r="AW9">
        <v>116.45352166443976</v>
      </c>
      <c r="AX9">
        <v>135.7654613</v>
      </c>
      <c r="AY9">
        <v>124.6287129</v>
      </c>
      <c r="AZ9">
        <v>195.5472190507258</v>
      </c>
      <c r="BA9">
        <v>218.1588903</v>
      </c>
      <c r="BC9">
        <v>9.2274678111587978</v>
      </c>
      <c r="BD9">
        <v>24.113114754098362</v>
      </c>
      <c r="BE9">
        <v>32.778625954198475</v>
      </c>
      <c r="BF9">
        <v>44.658316853438805</v>
      </c>
      <c r="BG9">
        <v>65.376498176133396</v>
      </c>
    </row>
    <row r="10" spans="1:59" x14ac:dyDescent="0.25">
      <c r="A10" t="s">
        <v>1</v>
      </c>
      <c r="B10">
        <f t="shared" si="0"/>
        <v>66.939318999999998</v>
      </c>
      <c r="D10">
        <v>66.939318999999998</v>
      </c>
      <c r="E10">
        <v>80.08850837</v>
      </c>
      <c r="H10" t="s">
        <v>74</v>
      </c>
      <c r="I10" s="6">
        <f t="shared" ref="I10:R10" si="1">I2</f>
        <v>31.35382259</v>
      </c>
      <c r="J10">
        <f t="shared" si="1"/>
        <v>19.852776039999998</v>
      </c>
      <c r="K10" s="6">
        <f t="shared" si="1"/>
        <v>77.512207660000001</v>
      </c>
      <c r="L10" s="6">
        <f t="shared" si="1"/>
        <v>84.192825110000001</v>
      </c>
      <c r="M10" s="6">
        <f t="shared" si="1"/>
        <v>97.462406015037601</v>
      </c>
      <c r="N10" s="6">
        <f t="shared" si="1"/>
        <v>31.47926635</v>
      </c>
      <c r="O10" s="6">
        <f t="shared" si="1"/>
        <v>55.88036726978126</v>
      </c>
      <c r="P10" s="6">
        <f t="shared" si="1"/>
        <v>66.168371359999995</v>
      </c>
      <c r="Q10">
        <f t="shared" si="1"/>
        <v>66.939318999999998</v>
      </c>
      <c r="R10" s="6">
        <f t="shared" si="1"/>
        <v>67.86026201</v>
      </c>
      <c r="S10" s="6">
        <f>S2</f>
        <v>79.78011472</v>
      </c>
      <c r="T10">
        <f>T2</f>
        <v>103.60079740842264</v>
      </c>
      <c r="U10" s="6">
        <f>U2</f>
        <v>45.972976469999999</v>
      </c>
      <c r="V10" s="6">
        <f t="shared" ref="V10" si="2">V2</f>
        <v>91.726930859999996</v>
      </c>
      <c r="W10" s="6">
        <f>W2</f>
        <v>158.41660261337432</v>
      </c>
      <c r="X10" s="6">
        <f>X2</f>
        <v>118.7705163</v>
      </c>
      <c r="Y10" s="6">
        <f>Y2</f>
        <v>217.66210000000001</v>
      </c>
      <c r="Z10" s="5">
        <f>Z2</f>
        <v>8.8979591836734695</v>
      </c>
      <c r="AA10" s="5">
        <f>AA2</f>
        <v>18.735192272644433</v>
      </c>
      <c r="AB10" s="5">
        <f t="shared" ref="AB10:AD10" si="3">AB2</f>
        <v>31.228070175438596</v>
      </c>
      <c r="AC10" s="5">
        <f t="shared" si="3"/>
        <v>41.383275261324044</v>
      </c>
      <c r="AD10" s="5">
        <f t="shared" si="3"/>
        <v>31.9409320010611</v>
      </c>
      <c r="AF10" t="s">
        <v>111</v>
      </c>
      <c r="AG10" t="s">
        <v>9</v>
      </c>
      <c r="AH10" s="4">
        <v>40.984550429999999</v>
      </c>
      <c r="AJ10" t="s">
        <v>9</v>
      </c>
      <c r="AL10" s="4">
        <v>40.984550429999999</v>
      </c>
      <c r="AM10" s="4">
        <v>42.288168679999998</v>
      </c>
      <c r="AN10" s="4">
        <v>109.26057590000001</v>
      </c>
      <c r="AO10">
        <v>101.79672979999999</v>
      </c>
      <c r="AP10">
        <v>142.30547550432277</v>
      </c>
      <c r="AQ10">
        <v>50.357104790000001</v>
      </c>
      <c r="AR10">
        <v>62.886437781575268</v>
      </c>
      <c r="AS10">
        <v>71.413798200000002</v>
      </c>
      <c r="AT10">
        <v>66.939318999999998</v>
      </c>
      <c r="AU10">
        <v>102.1147201</v>
      </c>
      <c r="AV10">
        <v>108.5</v>
      </c>
      <c r="AW10">
        <v>135.94566353187042</v>
      </c>
      <c r="AX10">
        <v>105.1397516</v>
      </c>
      <c r="AY10">
        <v>115.0943396</v>
      </c>
      <c r="AZ10">
        <v>189.60985058107357</v>
      </c>
      <c r="BA10">
        <v>140.77124670000001</v>
      </c>
      <c r="BC10">
        <v>8.9140271493212673</v>
      </c>
      <c r="BD10">
        <v>21.36799108800594</v>
      </c>
      <c r="BE10">
        <v>34.543795620437955</v>
      </c>
      <c r="BF10">
        <v>47.399801258694929</v>
      </c>
      <c r="BG10">
        <v>49.608123569794046</v>
      </c>
    </row>
    <row r="11" spans="1:59" x14ac:dyDescent="0.25">
      <c r="A11" t="s">
        <v>1</v>
      </c>
      <c r="B11">
        <f t="shared" si="0"/>
        <v>73.819806400000004</v>
      </c>
      <c r="D11">
        <v>73.819806400000004</v>
      </c>
      <c r="E11">
        <v>66.995455309999997</v>
      </c>
      <c r="H11" t="s">
        <v>79</v>
      </c>
      <c r="I11" s="6">
        <f t="shared" ref="I11" si="4">I3-I10</f>
        <v>3.0998233124999999</v>
      </c>
      <c r="J11">
        <f>J3-J10</f>
        <v>6.8330975824999989</v>
      </c>
      <c r="K11" s="6">
        <f t="shared" ref="K11:L11" si="5">K3-K10</f>
        <v>14.708068132499989</v>
      </c>
      <c r="L11" s="6">
        <f t="shared" si="5"/>
        <v>8.2061105399999974</v>
      </c>
      <c r="M11" s="6">
        <f>M3-M10</f>
        <v>12.566299168571845</v>
      </c>
      <c r="N11" s="6">
        <f t="shared" ref="N11" si="6">N3-N10</f>
        <v>3.4384279124999999</v>
      </c>
      <c r="O11" s="6">
        <f>O3-O10</f>
        <v>7.1170378556270038</v>
      </c>
      <c r="P11" s="6">
        <f t="shared" ref="P11" si="7">P3-P10</f>
        <v>5.1924292974999986</v>
      </c>
      <c r="Q11">
        <f>Q3-Q10</f>
        <v>8.2103814500000141</v>
      </c>
      <c r="R11" s="6">
        <f t="shared" ref="R11:S11" si="8">R3-R10</f>
        <v>9.9441040399999991</v>
      </c>
      <c r="S11" s="6">
        <f t="shared" si="8"/>
        <v>10.858538615000001</v>
      </c>
      <c r="T11">
        <f>T3-T10</f>
        <v>11.203970346314264</v>
      </c>
      <c r="U11" s="6">
        <f t="shared" ref="U11:Y11" si="9">U3-U10</f>
        <v>31.394907054999997</v>
      </c>
      <c r="V11" s="6">
        <f t="shared" si="9"/>
        <v>16.798567590000005</v>
      </c>
      <c r="W11" s="6">
        <f t="shared" si="9"/>
        <v>13.549933470970899</v>
      </c>
      <c r="X11" s="6">
        <f t="shared" si="9"/>
        <v>32.226178599999997</v>
      </c>
      <c r="Y11" s="6">
        <f t="shared" si="9"/>
        <v>40.990199999999959</v>
      </c>
      <c r="Z11" s="5">
        <f>Z3-Z10</f>
        <v>0.33107079346957491</v>
      </c>
      <c r="AA11" s="5">
        <f>AA3-AA10</f>
        <v>2.5206382881898399</v>
      </c>
      <c r="AB11" s="5">
        <f t="shared" ref="AB11:AD11" si="10">AB3-AB10</f>
        <v>1.7006091878211791</v>
      </c>
      <c r="AC11" s="5">
        <f t="shared" si="10"/>
        <v>3.9604126934287933</v>
      </c>
      <c r="AD11" s="5">
        <f t="shared" si="10"/>
        <v>3.2321905080427626</v>
      </c>
      <c r="AF11" t="s">
        <v>111</v>
      </c>
      <c r="AG11" t="s">
        <v>9</v>
      </c>
      <c r="AH11" s="4">
        <v>37.994276800000002</v>
      </c>
      <c r="AJ11" t="s">
        <v>9</v>
      </c>
      <c r="AL11" s="4">
        <v>37.994276800000002</v>
      </c>
      <c r="AM11" s="4">
        <v>24.794898709999998</v>
      </c>
      <c r="AN11" s="4">
        <v>110.1949458</v>
      </c>
      <c r="AO11">
        <v>97.155828900000003</v>
      </c>
      <c r="AP11">
        <v>168.0746561886051</v>
      </c>
      <c r="AQ11">
        <v>54.192315860000001</v>
      </c>
      <c r="AR11">
        <v>56.897039678496633</v>
      </c>
      <c r="AS11">
        <v>78.520533749999998</v>
      </c>
      <c r="AT11">
        <v>73.819806400000004</v>
      </c>
      <c r="AU11">
        <v>110.318258</v>
      </c>
      <c r="AV11">
        <v>120.5835962</v>
      </c>
      <c r="AW11">
        <v>116.02502406159768</v>
      </c>
      <c r="AX11">
        <v>45.972976469999999</v>
      </c>
      <c r="AY11">
        <v>120.91761219999999</v>
      </c>
      <c r="AZ11">
        <v>183.71743486973946</v>
      </c>
      <c r="BA11">
        <v>215.36107709999999</v>
      </c>
      <c r="BC11">
        <v>10.387755102040815</v>
      </c>
      <c r="BD11">
        <v>18.735192272644433</v>
      </c>
      <c r="BE11">
        <v>31.607669616519175</v>
      </c>
      <c r="BF11">
        <v>43.520891364902511</v>
      </c>
      <c r="BG11">
        <v>54.69338677354709</v>
      </c>
    </row>
    <row r="12" spans="1:59" x14ac:dyDescent="0.25">
      <c r="A12" t="s">
        <v>3</v>
      </c>
      <c r="B12">
        <f t="shared" si="0"/>
        <v>103.60079740842264</v>
      </c>
      <c r="D12">
        <v>103.60079740842264</v>
      </c>
      <c r="E12">
        <v>139.2388277</v>
      </c>
      <c r="H12" t="s">
        <v>129</v>
      </c>
      <c r="I12" s="6">
        <f>I4-I3</f>
        <v>1.4626314274999999</v>
      </c>
      <c r="J12" s="6">
        <f t="shared" ref="J12:X14" si="11">J4-J3</f>
        <v>7.2651532324999977</v>
      </c>
      <c r="K12" s="6">
        <f t="shared" si="11"/>
        <v>10.25603775750001</v>
      </c>
      <c r="L12" s="6">
        <f t="shared" si="11"/>
        <v>4.9392753500000026</v>
      </c>
      <c r="M12" s="6">
        <f t="shared" si="11"/>
        <v>9.0981751156108146</v>
      </c>
      <c r="N12" s="6">
        <f t="shared" si="11"/>
        <v>6.9076952825000006</v>
      </c>
      <c r="O12" s="6">
        <f t="shared" si="11"/>
        <v>1.320248400712174</v>
      </c>
      <c r="P12" s="6">
        <f t="shared" si="11"/>
        <v>4.2286463275000017</v>
      </c>
      <c r="Q12" s="6">
        <f t="shared" si="11"/>
        <v>4.6426596099999813</v>
      </c>
      <c r="R12" s="6">
        <f t="shared" si="11"/>
        <v>5.3148178499999972</v>
      </c>
      <c r="S12" s="6">
        <f t="shared" si="11"/>
        <v>6.9836374500000034</v>
      </c>
      <c r="T12" s="6">
        <f t="shared" si="11"/>
        <v>1.4345051082818259</v>
      </c>
      <c r="U12" s="6">
        <f t="shared" si="11"/>
        <v>4.3043488750000023</v>
      </c>
      <c r="V12" s="6">
        <f t="shared" si="11"/>
        <v>6.5688411499999972</v>
      </c>
      <c r="W12" s="6">
        <f t="shared" si="11"/>
        <v>5.3729231672142816</v>
      </c>
      <c r="X12" s="6">
        <f t="shared" si="11"/>
        <v>64.364382199999994</v>
      </c>
      <c r="Y12" s="6">
        <f>Y4-Y3</f>
        <v>40.990200000000016</v>
      </c>
      <c r="Z12" s="5">
        <f t="shared" ref="Z12:AD14" si="12">Z4-Z3</f>
        <v>0.32430672659810789</v>
      </c>
      <c r="AA12" s="5">
        <f t="shared" si="12"/>
        <v>0.69028866285336576</v>
      </c>
      <c r="AB12" s="5">
        <f t="shared" si="12"/>
        <v>1.4389631278102684</v>
      </c>
      <c r="AC12" s="5">
        <f t="shared" si="12"/>
        <v>3.436410271864915</v>
      </c>
      <c r="AD12" s="5">
        <f t="shared" si="12"/>
        <v>12.9207876910435</v>
      </c>
      <c r="AF12" t="s">
        <v>111</v>
      </c>
      <c r="AG12" t="s">
        <v>4</v>
      </c>
      <c r="AH12" s="4">
        <v>33.75931842</v>
      </c>
      <c r="AJ12" t="s">
        <v>4</v>
      </c>
    </row>
    <row r="13" spans="1:59" x14ac:dyDescent="0.25">
      <c r="A13" t="s">
        <v>3</v>
      </c>
      <c r="B13">
        <f t="shared" si="0"/>
        <v>107.66745638595737</v>
      </c>
      <c r="D13">
        <v>107.66745638595737</v>
      </c>
      <c r="E13">
        <v>142.74886309999999</v>
      </c>
      <c r="H13" t="s">
        <v>130</v>
      </c>
      <c r="I13" s="6">
        <f>I5-I4</f>
        <v>1.6996140675000007</v>
      </c>
      <c r="J13" s="6">
        <f t="shared" si="11"/>
        <v>4.1890663650000022</v>
      </c>
      <c r="K13" s="6">
        <f t="shared" si="11"/>
        <v>7.4850397750000042</v>
      </c>
      <c r="L13" s="6">
        <f t="shared" si="11"/>
        <v>4.0513027749999964</v>
      </c>
      <c r="M13" s="6">
        <f t="shared" si="11"/>
        <v>20.948399929432696</v>
      </c>
      <c r="N13" s="6">
        <f t="shared" si="11"/>
        <v>5.1126323125000042</v>
      </c>
      <c r="O13" s="6">
        <f t="shared" si="11"/>
        <v>7.2573469793387346</v>
      </c>
      <c r="P13" s="6">
        <f t="shared" si="11"/>
        <v>2.4821593525000054</v>
      </c>
      <c r="Q13" s="6">
        <f t="shared" si="11"/>
        <v>1.9518559750000151</v>
      </c>
      <c r="R13" s="6">
        <f t="shared" si="11"/>
        <v>2.5434260749999993</v>
      </c>
      <c r="S13" s="6">
        <f t="shared" si="11"/>
        <v>8.3723960149999925</v>
      </c>
      <c r="T13" s="6">
        <f t="shared" si="11"/>
        <v>5.2390734183833416</v>
      </c>
      <c r="U13" s="6">
        <f t="shared" si="11"/>
        <v>10.603484725000001</v>
      </c>
      <c r="V13" s="6">
        <f t="shared" si="11"/>
        <v>8.6065981249999908</v>
      </c>
      <c r="W13" s="6">
        <f t="shared" si="11"/>
        <v>10.797287401680535</v>
      </c>
      <c r="X13" s="6">
        <f t="shared" si="11"/>
        <v>2.7978132000000073</v>
      </c>
      <c r="Y13" s="6">
        <f>Y5-Y4</f>
        <v>50.06495000000001</v>
      </c>
      <c r="Z13" s="5">
        <f t="shared" si="12"/>
        <v>0.30507031515164229</v>
      </c>
      <c r="AA13" s="5">
        <f t="shared" si="12"/>
        <v>1.8626163673320519</v>
      </c>
      <c r="AB13" s="5">
        <f t="shared" si="12"/>
        <v>0.9549850006750944</v>
      </c>
      <c r="AC13" s="5">
        <f t="shared" si="12"/>
        <v>5.2750096387394194</v>
      </c>
      <c r="AD13" s="5">
        <f t="shared" si="12"/>
        <v>10.953731485548417</v>
      </c>
      <c r="AF13" t="s">
        <v>111</v>
      </c>
      <c r="AG13" t="s">
        <v>4</v>
      </c>
      <c r="AH13" s="4">
        <v>55.43855224</v>
      </c>
      <c r="AJ13" t="s">
        <v>4</v>
      </c>
    </row>
    <row r="14" spans="1:59" x14ac:dyDescent="0.25">
      <c r="A14" t="s">
        <v>3</v>
      </c>
      <c r="B14">
        <f t="shared" si="0"/>
        <v>118.40209561231173</v>
      </c>
      <c r="D14">
        <v>118.40209561231173</v>
      </c>
      <c r="E14">
        <v>147.27361250000001</v>
      </c>
      <c r="H14" t="s">
        <v>131</v>
      </c>
      <c r="I14" s="6">
        <f>I6-I5</f>
        <v>5.7963683125000003</v>
      </c>
      <c r="J14" s="6">
        <f t="shared" si="11"/>
        <v>17.298459020000003</v>
      </c>
      <c r="K14" s="6">
        <f t="shared" si="11"/>
        <v>20.288738574999996</v>
      </c>
      <c r="L14" s="6">
        <f t="shared" si="11"/>
        <v>9.2256987250000009</v>
      </c>
      <c r="M14" s="6">
        <f t="shared" si="11"/>
        <v>27.999375959952147</v>
      </c>
      <c r="N14" s="6">
        <f t="shared" si="11"/>
        <v>7.2542940024999965</v>
      </c>
      <c r="O14" s="6">
        <f t="shared" si="11"/>
        <v>17.229167749719366</v>
      </c>
      <c r="P14" s="6">
        <f t="shared" si="11"/>
        <v>13.918412372500001</v>
      </c>
      <c r="Q14" s="6">
        <f t="shared" si="11"/>
        <v>5.8428140049999939</v>
      </c>
      <c r="R14" s="6">
        <f t="shared" si="11"/>
        <v>24.655648025000005</v>
      </c>
      <c r="S14" s="6">
        <f t="shared" si="11"/>
        <v>14.588909400000006</v>
      </c>
      <c r="T14" s="6">
        <f t="shared" si="11"/>
        <v>16.288320385264612</v>
      </c>
      <c r="U14" s="6">
        <f t="shared" si="11"/>
        <v>43.489744174999998</v>
      </c>
      <c r="V14" s="6">
        <f t="shared" si="11"/>
        <v>16.582010875000009</v>
      </c>
      <c r="W14" s="6">
        <f t="shared" si="11"/>
        <v>7.410472397485762</v>
      </c>
      <c r="X14" s="6">
        <f t="shared" si="11"/>
        <v>5.6625271000000055</v>
      </c>
      <c r="Y14" s="6">
        <f>Y6-Y5</f>
        <v>50.06495000000001</v>
      </c>
      <c r="Z14" s="5">
        <f t="shared" si="12"/>
        <v>1.2763447541568507</v>
      </c>
      <c r="AA14" s="5">
        <f t="shared" si="12"/>
        <v>3.6518232381002491</v>
      </c>
      <c r="AB14" s="5">
        <f t="shared" si="12"/>
        <v>6.9665291347608829</v>
      </c>
      <c r="AC14" s="5">
        <f t="shared" si="12"/>
        <v>1.2225004323853526</v>
      </c>
      <c r="AD14" s="5">
        <f t="shared" si="12"/>
        <v>14.284256721536252</v>
      </c>
      <c r="AF14" t="s">
        <v>111</v>
      </c>
      <c r="AG14" t="s">
        <v>4</v>
      </c>
      <c r="AH14" s="4">
        <v>34.142735289999997</v>
      </c>
      <c r="AJ14" t="s">
        <v>4</v>
      </c>
      <c r="AK14" t="s">
        <v>116</v>
      </c>
      <c r="AL14">
        <f>_xlfn.QUARTILE.INC(AL$2:AL$11,0)</f>
        <v>31.35382259</v>
      </c>
      <c r="AM14">
        <f>_xlfn.QUARTILE.INC(AM$2:AM$11,0)</f>
        <v>19.852776039999998</v>
      </c>
      <c r="AN14">
        <f>_xlfn.QUARTILE.INC(AN$2:AN$11,0)</f>
        <v>77.512207660000001</v>
      </c>
      <c r="AO14">
        <f>_xlfn.QUARTILE.INC(AO$2:AO$11,0)</f>
        <v>84.192825110000001</v>
      </c>
    </row>
    <row r="15" spans="1:59" x14ac:dyDescent="0.25">
      <c r="A15" t="s">
        <v>3</v>
      </c>
      <c r="B15">
        <f t="shared" si="0"/>
        <v>122.50376317109885</v>
      </c>
      <c r="D15">
        <v>122.50376317109885</v>
      </c>
      <c r="E15">
        <v>156.78941309999999</v>
      </c>
      <c r="AF15" t="s">
        <v>111</v>
      </c>
      <c r="AG15" t="s">
        <v>4</v>
      </c>
      <c r="AH15" s="4">
        <v>23.981470479999999</v>
      </c>
      <c r="AJ15" t="s">
        <v>4</v>
      </c>
      <c r="AK15" t="s">
        <v>117</v>
      </c>
      <c r="AL15">
        <f>_xlfn.QUARTILE.INC($AL$2:$AL$11,1)</f>
        <v>34.4536459025</v>
      </c>
      <c r="AM15">
        <f>_xlfn.QUARTILE.INC(AM$2:AM$11,1)</f>
        <v>26.685873622499997</v>
      </c>
      <c r="AN15">
        <f>_xlfn.QUARTILE.INC(AN$2:AN$11,1)</f>
        <v>92.22027579249999</v>
      </c>
      <c r="AO15">
        <f>_xlfn.QUARTILE.INC(AO$2:AO$11,1)</f>
        <v>92.398935649999999</v>
      </c>
    </row>
    <row r="16" spans="1:59" x14ac:dyDescent="0.25">
      <c r="A16" t="s">
        <v>3</v>
      </c>
      <c r="B16">
        <f t="shared" si="0"/>
        <v>115.2400134273246</v>
      </c>
      <c r="D16">
        <v>115.2400134273246</v>
      </c>
      <c r="E16">
        <v>103.6081069</v>
      </c>
      <c r="H16" s="2" t="s">
        <v>126</v>
      </c>
      <c r="AF16" t="s">
        <v>111</v>
      </c>
      <c r="AG16" t="s">
        <v>4</v>
      </c>
      <c r="AH16" s="4">
        <v>32.358798360000002</v>
      </c>
      <c r="AJ16" t="s">
        <v>4</v>
      </c>
      <c r="AK16" t="s">
        <v>118</v>
      </c>
      <c r="AL16">
        <f>_xlfn.QUARTILE.INC($AL$2:$AL$11,2)</f>
        <v>35.91627733</v>
      </c>
      <c r="AM16">
        <f>_xlfn.QUARTILE.INC(AM$2:AM$11,2)</f>
        <v>33.951026854999995</v>
      </c>
      <c r="AN16">
        <f>_xlfn.QUARTILE.INC(AN$2:AN$11,2)</f>
        <v>102.47631355</v>
      </c>
      <c r="AO16">
        <f>_xlfn.QUARTILE.INC(AO$2:AO$11,2)</f>
        <v>97.338211000000001</v>
      </c>
    </row>
    <row r="17" spans="1:41" x14ac:dyDescent="0.25">
      <c r="A17" t="s">
        <v>3</v>
      </c>
      <c r="B17">
        <f t="shared" si="0"/>
        <v>137.76666666666668</v>
      </c>
      <c r="D17">
        <v>137.76666666666668</v>
      </c>
      <c r="E17">
        <v>176.11026029999999</v>
      </c>
      <c r="H17" t="s">
        <v>123</v>
      </c>
      <c r="I17">
        <f>I5-I3</f>
        <v>3.1622454950000005</v>
      </c>
      <c r="J17">
        <f t="shared" ref="J17:AD17" si="13">J5-J3</f>
        <v>11.4542195975</v>
      </c>
      <c r="K17">
        <f t="shared" si="13"/>
        <v>17.741077532500015</v>
      </c>
      <c r="L17">
        <f t="shared" si="13"/>
        <v>8.990578124999999</v>
      </c>
      <c r="M17">
        <f t="shared" si="13"/>
        <v>30.046575045043511</v>
      </c>
      <c r="N17">
        <f t="shared" si="13"/>
        <v>12.020327595000005</v>
      </c>
      <c r="O17">
        <f t="shared" si="13"/>
        <v>8.5775953800509086</v>
      </c>
      <c r="P17">
        <f t="shared" si="13"/>
        <v>6.7108056800000071</v>
      </c>
      <c r="Q17">
        <f t="shared" si="13"/>
        <v>6.5945155849999963</v>
      </c>
      <c r="R17">
        <f t="shared" si="13"/>
        <v>7.8582439249999965</v>
      </c>
      <c r="S17">
        <f t="shared" si="13"/>
        <v>15.356033464999996</v>
      </c>
      <c r="T17">
        <f t="shared" si="13"/>
        <v>6.6735785266651675</v>
      </c>
      <c r="U17">
        <f t="shared" si="13"/>
        <v>14.907833600000004</v>
      </c>
      <c r="V17">
        <f t="shared" si="13"/>
        <v>15.175439274999988</v>
      </c>
      <c r="W17">
        <f t="shared" si="13"/>
        <v>16.170210568894817</v>
      </c>
      <c r="X17">
        <f t="shared" si="13"/>
        <v>67.162195400000002</v>
      </c>
      <c r="Y17">
        <f t="shared" si="13"/>
        <v>91.055150000000026</v>
      </c>
      <c r="Z17">
        <f t="shared" si="13"/>
        <v>0.62937704174975018</v>
      </c>
      <c r="AA17">
        <f t="shared" si="13"/>
        <v>2.5529050301854177</v>
      </c>
      <c r="AB17">
        <f t="shared" si="13"/>
        <v>2.3939481284853628</v>
      </c>
      <c r="AC17">
        <f t="shared" si="13"/>
        <v>8.7114199106043344</v>
      </c>
      <c r="AD17">
        <f t="shared" si="13"/>
        <v>23.874519176591917</v>
      </c>
      <c r="AF17" t="s">
        <v>111</v>
      </c>
      <c r="AG17" t="s">
        <v>4</v>
      </c>
      <c r="AH17" s="4">
        <v>34.341081860000003</v>
      </c>
      <c r="AJ17" t="s">
        <v>4</v>
      </c>
      <c r="AK17" t="s">
        <v>119</v>
      </c>
      <c r="AL17">
        <f>_xlfn.QUARTILE.INC($AL$2:$AL$11,3)</f>
        <v>37.6158913975</v>
      </c>
      <c r="AM17">
        <f>_xlfn.QUARTILE.INC(AM$2:AM$11,3)</f>
        <v>38.140093219999997</v>
      </c>
      <c r="AN17">
        <f>_xlfn.QUARTILE.INC(AN$2:AN$11,3)</f>
        <v>109.961353325</v>
      </c>
      <c r="AO17">
        <f>_xlfn.QUARTILE.INC(AO$2:AO$11,3)</f>
        <v>101.389513775</v>
      </c>
    </row>
    <row r="18" spans="1:41" x14ac:dyDescent="0.25">
      <c r="A18" t="s">
        <v>3</v>
      </c>
      <c r="B18">
        <f t="shared" si="0"/>
        <v>114.65968586387434</v>
      </c>
      <c r="D18">
        <v>114.65968586387434</v>
      </c>
      <c r="E18">
        <v>107.7199282</v>
      </c>
      <c r="H18" t="s">
        <v>128</v>
      </c>
      <c r="AF18" t="s">
        <v>111</v>
      </c>
      <c r="AG18" t="s">
        <v>4</v>
      </c>
      <c r="AH18" s="4">
        <v>19.852776039999998</v>
      </c>
      <c r="AJ18" t="s">
        <v>4</v>
      </c>
      <c r="AK18" t="s">
        <v>120</v>
      </c>
      <c r="AL18">
        <f>_xlfn.QUARTILE.INC($AL$2:$AL$11,4)</f>
        <v>43.412259710000001</v>
      </c>
      <c r="AM18">
        <f>_xlfn.QUARTILE.INC(AM$2:AM$11,4)</f>
        <v>55.43855224</v>
      </c>
      <c r="AN18">
        <f>_xlfn.QUARTILE.INC(AN$2:AN$11,4)</f>
        <v>130.2500919</v>
      </c>
      <c r="AO18">
        <f>_xlfn.QUARTILE.INC(AO$2:AO$11,4)</f>
        <v>110.6152125</v>
      </c>
    </row>
    <row r="19" spans="1:41" x14ac:dyDescent="0.25">
      <c r="A19" t="s">
        <v>3</v>
      </c>
      <c r="B19">
        <f t="shared" si="0"/>
        <v>116.45352166443976</v>
      </c>
      <c r="D19">
        <v>116.45352166443976</v>
      </c>
      <c r="E19">
        <v>128.41091489999999</v>
      </c>
      <c r="H19" t="s">
        <v>127</v>
      </c>
      <c r="I19">
        <f>I17*1.5</f>
        <v>4.7433682425000008</v>
      </c>
      <c r="J19">
        <f t="shared" ref="J19:AD19" si="14">J17*1.5</f>
        <v>17.18132939625</v>
      </c>
      <c r="K19">
        <f t="shared" si="14"/>
        <v>26.611616298750022</v>
      </c>
      <c r="L19">
        <f t="shared" si="14"/>
        <v>13.485867187499998</v>
      </c>
      <c r="M19">
        <f t="shared" si="14"/>
        <v>45.069862567565266</v>
      </c>
      <c r="N19">
        <f t="shared" si="14"/>
        <v>18.030491392500007</v>
      </c>
      <c r="O19">
        <f t="shared" si="14"/>
        <v>12.866393070076363</v>
      </c>
      <c r="P19">
        <f t="shared" si="14"/>
        <v>10.066208520000011</v>
      </c>
      <c r="Q19">
        <f t="shared" si="14"/>
        <v>9.8917733774999945</v>
      </c>
      <c r="R19">
        <f t="shared" si="14"/>
        <v>11.787365887499995</v>
      </c>
      <c r="S19">
        <f t="shared" si="14"/>
        <v>23.034050197499994</v>
      </c>
      <c r="T19">
        <f t="shared" si="14"/>
        <v>10.010367789997751</v>
      </c>
      <c r="U19">
        <f t="shared" si="14"/>
        <v>22.361750400000005</v>
      </c>
      <c r="V19">
        <f t="shared" si="14"/>
        <v>22.763158912499982</v>
      </c>
      <c r="W19">
        <f t="shared" si="14"/>
        <v>24.255315853342225</v>
      </c>
      <c r="X19">
        <f t="shared" si="14"/>
        <v>100.7432931</v>
      </c>
      <c r="Y19">
        <f t="shared" si="14"/>
        <v>136.58272500000004</v>
      </c>
      <c r="Z19">
        <f t="shared" si="14"/>
        <v>0.94406556262462527</v>
      </c>
      <c r="AA19">
        <f t="shared" si="14"/>
        <v>3.8293575452781266</v>
      </c>
      <c r="AB19">
        <f t="shared" si="14"/>
        <v>3.5909221927280441</v>
      </c>
      <c r="AC19">
        <f t="shared" si="14"/>
        <v>13.067129865906502</v>
      </c>
      <c r="AD19">
        <f t="shared" si="14"/>
        <v>35.811778764887876</v>
      </c>
      <c r="AF19" t="s">
        <v>111</v>
      </c>
      <c r="AG19" t="s">
        <v>4</v>
      </c>
      <c r="AH19" s="4">
        <v>39.40643034</v>
      </c>
      <c r="AJ19" t="s">
        <v>4</v>
      </c>
    </row>
    <row r="20" spans="1:41" x14ac:dyDescent="0.25">
      <c r="A20" t="s">
        <v>3</v>
      </c>
      <c r="B20">
        <f t="shared" si="0"/>
        <v>135.94566353187042</v>
      </c>
      <c r="D20">
        <v>135.94566353187042</v>
      </c>
      <c r="H20" t="s">
        <v>124</v>
      </c>
      <c r="I20">
        <f>I3-I19</f>
        <v>29.710277659999999</v>
      </c>
      <c r="J20">
        <f t="shared" ref="J20:AD20" si="15">J3-J19</f>
        <v>9.5045442262499975</v>
      </c>
      <c r="K20">
        <f t="shared" si="15"/>
        <v>65.608659493749968</v>
      </c>
      <c r="L20">
        <f t="shared" si="15"/>
        <v>78.913068462500007</v>
      </c>
      <c r="M20">
        <f t="shared" si="15"/>
        <v>64.95884261604418</v>
      </c>
      <c r="N20">
        <f t="shared" si="15"/>
        <v>16.887202869999992</v>
      </c>
      <c r="O20">
        <f t="shared" si="15"/>
        <v>50.131012055331901</v>
      </c>
      <c r="P20">
        <f t="shared" si="15"/>
        <v>61.294592137499983</v>
      </c>
      <c r="Q20">
        <f t="shared" si="15"/>
        <v>65.257927072500024</v>
      </c>
      <c r="R20">
        <f t="shared" si="15"/>
        <v>66.017000162500011</v>
      </c>
      <c r="S20">
        <f t="shared" si="15"/>
        <v>67.604603137500007</v>
      </c>
      <c r="T20">
        <f t="shared" si="15"/>
        <v>104.79439996473914</v>
      </c>
      <c r="U20">
        <f t="shared" si="15"/>
        <v>55.006133124999991</v>
      </c>
      <c r="V20">
        <f t="shared" si="15"/>
        <v>85.762339537500026</v>
      </c>
      <c r="W20">
        <f t="shared" si="15"/>
        <v>147.71122023100298</v>
      </c>
      <c r="X20">
        <f t="shared" si="15"/>
        <v>50.253401799999992</v>
      </c>
      <c r="Y20">
        <f t="shared" si="15"/>
        <v>122.06957499999993</v>
      </c>
      <c r="Z20">
        <f t="shared" si="15"/>
        <v>8.28496441451842</v>
      </c>
      <c r="AA20">
        <f t="shared" si="15"/>
        <v>17.426473015556148</v>
      </c>
      <c r="AB20">
        <f t="shared" si="15"/>
        <v>29.337757170531731</v>
      </c>
      <c r="AC20">
        <f t="shared" si="15"/>
        <v>32.276558088846336</v>
      </c>
      <c r="AD20">
        <f t="shared" si="15"/>
        <v>-0.63865625578401364</v>
      </c>
      <c r="AF20" t="s">
        <v>111</v>
      </c>
      <c r="AG20" t="s">
        <v>4</v>
      </c>
      <c r="AH20" s="4">
        <v>42.288168679999998</v>
      </c>
      <c r="AJ20" t="s">
        <v>4</v>
      </c>
      <c r="AK20" t="s">
        <v>121</v>
      </c>
      <c r="AL20">
        <f>AVERAGE(AL2:AL11)</f>
        <v>36.398067847000007</v>
      </c>
      <c r="AM20">
        <f>AVERAGE(AM2:AM11)</f>
        <v>34.036423042000003</v>
      </c>
      <c r="AN20">
        <f>AVERAGE(AN2:AN11)</f>
        <v>102.404433539</v>
      </c>
      <c r="AO20">
        <f>AVERAGE(AO2:AO11)</f>
        <v>96.792945990999996</v>
      </c>
    </row>
    <row r="21" spans="1:41" x14ac:dyDescent="0.25">
      <c r="A21" t="s">
        <v>3</v>
      </c>
      <c r="B21">
        <f t="shared" si="0"/>
        <v>116.02502406159768</v>
      </c>
      <c r="D21">
        <v>116.02502406159768</v>
      </c>
      <c r="H21" t="s">
        <v>125</v>
      </c>
      <c r="I21">
        <f>I5+I19</f>
        <v>42.359259640000005</v>
      </c>
      <c r="J21">
        <f t="shared" ref="J21:AD21" si="16">J5+J19</f>
        <v>55.321422616249997</v>
      </c>
      <c r="K21">
        <f t="shared" si="16"/>
        <v>136.57296962375003</v>
      </c>
      <c r="L21">
        <f t="shared" si="16"/>
        <v>114.8753809625</v>
      </c>
      <c r="M21">
        <f t="shared" si="16"/>
        <v>185.14514279621824</v>
      </c>
      <c r="N21">
        <f t="shared" si="16"/>
        <v>64.968513250000015</v>
      </c>
      <c r="O21">
        <f t="shared" si="16"/>
        <v>84.441393575535528</v>
      </c>
      <c r="P21">
        <f t="shared" si="16"/>
        <v>88.137814857500018</v>
      </c>
      <c r="Q21">
        <f t="shared" si="16"/>
        <v>91.63598941250001</v>
      </c>
      <c r="R21">
        <f t="shared" si="16"/>
        <v>97.449975862499997</v>
      </c>
      <c r="S21">
        <f t="shared" si="16"/>
        <v>129.0287369975</v>
      </c>
      <c r="T21">
        <f t="shared" si="16"/>
        <v>131.48871407139981</v>
      </c>
      <c r="U21">
        <f t="shared" si="16"/>
        <v>114.63746752500001</v>
      </c>
      <c r="V21">
        <f t="shared" si="16"/>
        <v>146.46409663749998</v>
      </c>
      <c r="W21">
        <f t="shared" si="16"/>
        <v>212.39206250658225</v>
      </c>
      <c r="X21">
        <f t="shared" si="16"/>
        <v>318.90218340000001</v>
      </c>
      <c r="Y21">
        <f t="shared" si="16"/>
        <v>486.29017500000003</v>
      </c>
      <c r="Z21">
        <f t="shared" si="16"/>
        <v>10.802472581517421</v>
      </c>
      <c r="AA21">
        <f t="shared" si="16"/>
        <v>27.638093136297819</v>
      </c>
      <c r="AB21">
        <f t="shared" si="16"/>
        <v>38.913549684473182</v>
      </c>
      <c r="AC21">
        <f t="shared" si="16"/>
        <v>67.122237731263681</v>
      </c>
      <c r="AD21">
        <f t="shared" si="16"/>
        <v>94.859420450583656</v>
      </c>
      <c r="AF21" t="s">
        <v>111</v>
      </c>
      <c r="AG21" t="s">
        <v>4</v>
      </c>
      <c r="AH21" s="4">
        <v>24.794898709999998</v>
      </c>
      <c r="AJ21" t="s">
        <v>4</v>
      </c>
      <c r="AK21" t="s">
        <v>122</v>
      </c>
      <c r="AL21">
        <f>AL18-AL14</f>
        <v>12.058437120000001</v>
      </c>
      <c r="AM21">
        <f>AM18-AM14</f>
        <v>35.585776199999998</v>
      </c>
      <c r="AN21">
        <f>AN18-AN14</f>
        <v>52.73788424</v>
      </c>
      <c r="AO21">
        <f>AO18-AO14</f>
        <v>26.422387389999997</v>
      </c>
    </row>
    <row r="22" spans="1:41" x14ac:dyDescent="0.25">
      <c r="A22" t="s">
        <v>4</v>
      </c>
      <c r="B22" s="4">
        <v>33.75931842</v>
      </c>
      <c r="E22">
        <v>33.75931842</v>
      </c>
      <c r="H22" t="s">
        <v>132</v>
      </c>
      <c r="I22">
        <f t="shared" ref="I22:AD22" si="17">I10</f>
        <v>31.35382259</v>
      </c>
      <c r="J22">
        <f t="shared" si="17"/>
        <v>19.852776039999998</v>
      </c>
      <c r="K22">
        <f t="shared" si="17"/>
        <v>77.512207660000001</v>
      </c>
      <c r="L22">
        <f t="shared" si="17"/>
        <v>84.192825110000001</v>
      </c>
      <c r="M22">
        <f t="shared" si="17"/>
        <v>97.462406015037601</v>
      </c>
      <c r="N22">
        <f t="shared" si="17"/>
        <v>31.47926635</v>
      </c>
      <c r="O22">
        <f t="shared" si="17"/>
        <v>55.88036726978126</v>
      </c>
      <c r="P22">
        <f t="shared" si="17"/>
        <v>66.168371359999995</v>
      </c>
      <c r="Q22">
        <f t="shared" si="17"/>
        <v>66.939318999999998</v>
      </c>
      <c r="R22">
        <f t="shared" si="17"/>
        <v>67.86026201</v>
      </c>
      <c r="S22">
        <f t="shared" si="17"/>
        <v>79.78011472</v>
      </c>
      <c r="T22">
        <f t="shared" si="17"/>
        <v>103.60079740842264</v>
      </c>
      <c r="U22">
        <f t="shared" si="17"/>
        <v>45.972976469999999</v>
      </c>
      <c r="V22">
        <f t="shared" si="17"/>
        <v>91.726930859999996</v>
      </c>
      <c r="W22">
        <f t="shared" si="17"/>
        <v>158.41660261337432</v>
      </c>
      <c r="X22">
        <f t="shared" si="17"/>
        <v>118.7705163</v>
      </c>
      <c r="Y22">
        <f t="shared" si="17"/>
        <v>217.66210000000001</v>
      </c>
      <c r="Z22">
        <f t="shared" si="17"/>
        <v>8.8979591836734695</v>
      </c>
      <c r="AA22">
        <f t="shared" si="17"/>
        <v>18.735192272644433</v>
      </c>
      <c r="AB22">
        <f t="shared" si="17"/>
        <v>31.228070175438596</v>
      </c>
      <c r="AC22">
        <f t="shared" si="17"/>
        <v>41.383275261324044</v>
      </c>
      <c r="AD22">
        <f t="shared" si="17"/>
        <v>31.9409320010611</v>
      </c>
      <c r="AF22" t="s">
        <v>111</v>
      </c>
      <c r="AG22" t="s">
        <v>11</v>
      </c>
      <c r="AH22" s="4">
        <v>101.8518519</v>
      </c>
      <c r="AJ22" t="s">
        <v>11</v>
      </c>
      <c r="AK22" t="s">
        <v>126</v>
      </c>
    </row>
    <row r="23" spans="1:41" x14ac:dyDescent="0.25">
      <c r="A23" t="s">
        <v>4</v>
      </c>
      <c r="B23" s="4">
        <v>55.43855224</v>
      </c>
      <c r="E23">
        <v>55.43855224</v>
      </c>
      <c r="H23" t="s">
        <v>108</v>
      </c>
      <c r="I23">
        <f>I6</f>
        <v>43.412259710000001</v>
      </c>
      <c r="J23">
        <f t="shared" ref="J23:AD23" si="18">J6</f>
        <v>55.43855224</v>
      </c>
      <c r="K23">
        <f t="shared" si="18"/>
        <v>130.2500919</v>
      </c>
      <c r="L23">
        <f t="shared" si="18"/>
        <v>110.6152125</v>
      </c>
      <c r="M23">
        <f t="shared" si="18"/>
        <v>168.0746561886051</v>
      </c>
      <c r="N23">
        <f t="shared" si="18"/>
        <v>54.192315860000001</v>
      </c>
      <c r="O23">
        <f t="shared" si="18"/>
        <v>88.804168255178539</v>
      </c>
      <c r="P23">
        <f t="shared" si="18"/>
        <v>91.990018710000001</v>
      </c>
      <c r="Q23">
        <f t="shared" si="18"/>
        <v>87.587030040000002</v>
      </c>
      <c r="R23">
        <f t="shared" si="18"/>
        <v>110.318258</v>
      </c>
      <c r="S23">
        <f t="shared" si="18"/>
        <v>120.5835962</v>
      </c>
      <c r="T23">
        <f t="shared" si="18"/>
        <v>137.76666666666668</v>
      </c>
      <c r="U23">
        <f t="shared" si="18"/>
        <v>135.7654613</v>
      </c>
      <c r="V23">
        <f t="shared" si="18"/>
        <v>140.2829486</v>
      </c>
      <c r="W23">
        <f t="shared" si="18"/>
        <v>195.5472190507258</v>
      </c>
      <c r="X23">
        <f t="shared" si="18"/>
        <v>223.8214174</v>
      </c>
      <c r="Y23">
        <f t="shared" si="18"/>
        <v>399.7724</v>
      </c>
      <c r="Z23">
        <f t="shared" si="18"/>
        <v>11.134751773049645</v>
      </c>
      <c r="AA23">
        <f t="shared" si="18"/>
        <v>27.46055882911994</v>
      </c>
      <c r="AB23">
        <f t="shared" si="18"/>
        <v>42.289156626506021</v>
      </c>
      <c r="AC23">
        <f t="shared" si="18"/>
        <v>55.277608297742525</v>
      </c>
      <c r="AD23">
        <f t="shared" si="18"/>
        <v>73.331898407232032</v>
      </c>
      <c r="AF23" t="s">
        <v>111</v>
      </c>
      <c r="AG23" t="s">
        <v>11</v>
      </c>
      <c r="AH23" s="4">
        <v>77.512207660000001</v>
      </c>
      <c r="AJ23" t="s">
        <v>11</v>
      </c>
      <c r="AK23" t="s">
        <v>123</v>
      </c>
      <c r="AL23">
        <f>AL17-AL15</f>
        <v>3.1622454950000005</v>
      </c>
    </row>
    <row r="24" spans="1:41" x14ac:dyDescent="0.25">
      <c r="A24" t="s">
        <v>4</v>
      </c>
      <c r="B24" s="4">
        <v>34.142735289999997</v>
      </c>
      <c r="E24">
        <v>34.142735289999997</v>
      </c>
      <c r="AF24" t="s">
        <v>111</v>
      </c>
      <c r="AG24" t="s">
        <v>11</v>
      </c>
      <c r="AH24" s="4">
        <v>103.1007752</v>
      </c>
      <c r="AJ24" t="s">
        <v>11</v>
      </c>
      <c r="AK24" t="s">
        <v>128</v>
      </c>
    </row>
    <row r="25" spans="1:41" x14ac:dyDescent="0.25">
      <c r="A25" t="s">
        <v>4</v>
      </c>
      <c r="B25" s="4">
        <v>23.981470479999999</v>
      </c>
      <c r="E25">
        <v>23.981470479999999</v>
      </c>
      <c r="H25" t="s">
        <v>134</v>
      </c>
      <c r="I25">
        <f>I22-I20</f>
        <v>1.6435449300000009</v>
      </c>
      <c r="J25">
        <f>J22-J20</f>
        <v>10.348231813750001</v>
      </c>
      <c r="K25">
        <f t="shared" ref="K25:AD25" si="19">K22-K20</f>
        <v>11.903548166250033</v>
      </c>
      <c r="L25">
        <f t="shared" si="19"/>
        <v>5.279756647499994</v>
      </c>
      <c r="M25">
        <f t="shared" si="19"/>
        <v>32.503563398993421</v>
      </c>
      <c r="N25">
        <f t="shared" si="19"/>
        <v>14.592063480000007</v>
      </c>
      <c r="O25">
        <f t="shared" si="19"/>
        <v>5.7493552144493592</v>
      </c>
      <c r="P25">
        <f t="shared" si="19"/>
        <v>4.8737792225000121</v>
      </c>
      <c r="Q25">
        <f t="shared" si="19"/>
        <v>1.6813919274999733</v>
      </c>
      <c r="R25">
        <f t="shared" si="19"/>
        <v>1.8432618474999884</v>
      </c>
      <c r="S25">
        <f t="shared" si="19"/>
        <v>12.175511582499993</v>
      </c>
      <c r="T25">
        <f t="shared" si="19"/>
        <v>-1.193602556316506</v>
      </c>
      <c r="U25">
        <f t="shared" si="19"/>
        <v>-9.033156654999992</v>
      </c>
      <c r="V25">
        <f t="shared" si="19"/>
        <v>5.9645913224999703</v>
      </c>
      <c r="W25">
        <f t="shared" si="19"/>
        <v>10.70538238237134</v>
      </c>
      <c r="X25">
        <f t="shared" si="19"/>
        <v>68.517114500000005</v>
      </c>
      <c r="Y25">
        <f t="shared" si="19"/>
        <v>95.59252500000008</v>
      </c>
      <c r="Z25">
        <f t="shared" si="19"/>
        <v>0.61299476915504947</v>
      </c>
      <c r="AA25">
        <f t="shared" si="19"/>
        <v>1.3087192570882848</v>
      </c>
      <c r="AB25">
        <f t="shared" si="19"/>
        <v>1.890313004906865</v>
      </c>
      <c r="AC25">
        <f t="shared" si="19"/>
        <v>9.1067171724777083</v>
      </c>
      <c r="AD25">
        <f t="shared" si="19"/>
        <v>32.579588256845113</v>
      </c>
      <c r="AF25" t="s">
        <v>111</v>
      </c>
      <c r="AG25" t="s">
        <v>11</v>
      </c>
      <c r="AH25" s="4">
        <v>118.8386124</v>
      </c>
      <c r="AJ25" t="s">
        <v>11</v>
      </c>
      <c r="AK25" t="s">
        <v>127</v>
      </c>
      <c r="AL25">
        <f>AL23*1.5</f>
        <v>4.7433682425000008</v>
      </c>
    </row>
    <row r="26" spans="1:41" x14ac:dyDescent="0.25">
      <c r="A26" t="s">
        <v>4</v>
      </c>
      <c r="B26" s="4">
        <v>32.358798360000002</v>
      </c>
      <c r="E26">
        <v>32.358798360000002</v>
      </c>
      <c r="H26" t="s">
        <v>133</v>
      </c>
      <c r="I26">
        <f>I21-I23</f>
        <v>-1.053000069999996</v>
      </c>
      <c r="J26">
        <f>J21-J23</f>
        <v>-0.11712962375000302</v>
      </c>
      <c r="K26">
        <f t="shared" ref="K26:AD26" si="20">K21-K23</f>
        <v>6.3228777237500253</v>
      </c>
      <c r="L26">
        <f t="shared" si="20"/>
        <v>4.2601684625000047</v>
      </c>
      <c r="M26">
        <f t="shared" si="20"/>
        <v>17.070486607613134</v>
      </c>
      <c r="N26">
        <f t="shared" si="20"/>
        <v>10.776197390000014</v>
      </c>
      <c r="O26">
        <f t="shared" si="20"/>
        <v>-4.3627746796430102</v>
      </c>
      <c r="P26">
        <f t="shared" si="20"/>
        <v>-3.8522038524999829</v>
      </c>
      <c r="Q26">
        <f t="shared" si="20"/>
        <v>4.0489593725000077</v>
      </c>
      <c r="R26">
        <f t="shared" si="20"/>
        <v>-12.868282137500003</v>
      </c>
      <c r="S26">
        <f t="shared" si="20"/>
        <v>8.4451407975000023</v>
      </c>
      <c r="T26">
        <f t="shared" si="20"/>
        <v>-6.2779525952668678</v>
      </c>
      <c r="U26">
        <f t="shared" si="20"/>
        <v>-21.127993774999993</v>
      </c>
      <c r="V26">
        <f t="shared" si="20"/>
        <v>6.1811480374999803</v>
      </c>
      <c r="W26">
        <f t="shared" si="20"/>
        <v>16.844843455856449</v>
      </c>
      <c r="X26">
        <f t="shared" si="20"/>
        <v>95.080766000000011</v>
      </c>
      <c r="Y26">
        <f t="shared" si="20"/>
        <v>86.517775000000029</v>
      </c>
      <c r="Z26">
        <f t="shared" si="20"/>
        <v>-0.33227919153222452</v>
      </c>
      <c r="AA26">
        <f t="shared" si="20"/>
        <v>0.17753430717787921</v>
      </c>
      <c r="AB26">
        <f t="shared" si="20"/>
        <v>-3.3756069420328387</v>
      </c>
      <c r="AC26">
        <f t="shared" si="20"/>
        <v>11.844629433521156</v>
      </c>
      <c r="AD26">
        <f t="shared" si="20"/>
        <v>21.527522043351624</v>
      </c>
      <c r="AF26" t="s">
        <v>111</v>
      </c>
      <c r="AG26" t="s">
        <v>11</v>
      </c>
      <c r="AH26" s="4">
        <v>130.2500919</v>
      </c>
      <c r="AJ26" t="s">
        <v>11</v>
      </c>
      <c r="AK26" t="s">
        <v>124</v>
      </c>
      <c r="AL26">
        <f>AL15-AL25</f>
        <v>29.710277659999999</v>
      </c>
    </row>
    <row r="27" spans="1:41" x14ac:dyDescent="0.25">
      <c r="A27" t="s">
        <v>4</v>
      </c>
      <c r="B27" s="4">
        <v>34.341081860000003</v>
      </c>
      <c r="E27">
        <v>34.341081860000003</v>
      </c>
      <c r="AF27" t="s">
        <v>111</v>
      </c>
      <c r="AG27" t="s">
        <v>11</v>
      </c>
      <c r="AH27" s="4">
        <v>88.021115320000007</v>
      </c>
      <c r="AJ27" t="s">
        <v>11</v>
      </c>
      <c r="AK27" t="s">
        <v>125</v>
      </c>
      <c r="AL27">
        <f>AL17+AL25</f>
        <v>42.359259640000005</v>
      </c>
    </row>
    <row r="28" spans="1:41" x14ac:dyDescent="0.25">
      <c r="A28" t="s">
        <v>4</v>
      </c>
      <c r="B28" s="4">
        <v>19.852776039999998</v>
      </c>
      <c r="E28">
        <v>19.852776039999998</v>
      </c>
      <c r="I28" t="s">
        <v>9</v>
      </c>
      <c r="J28" t="s">
        <v>4</v>
      </c>
      <c r="K28" t="s">
        <v>11</v>
      </c>
      <c r="L28" t="s">
        <v>12</v>
      </c>
      <c r="M28" t="s">
        <v>6</v>
      </c>
      <c r="N28" t="s">
        <v>15</v>
      </c>
      <c r="O28" t="s">
        <v>5</v>
      </c>
      <c r="P28" t="s">
        <v>16</v>
      </c>
      <c r="Q28" t="s">
        <v>1</v>
      </c>
      <c r="R28" t="s">
        <v>7</v>
      </c>
      <c r="S28" t="s">
        <v>10</v>
      </c>
      <c r="T28" t="s">
        <v>3</v>
      </c>
      <c r="U28" t="s">
        <v>13</v>
      </c>
      <c r="V28" t="s">
        <v>18</v>
      </c>
      <c r="W28" t="s">
        <v>17</v>
      </c>
      <c r="X28" t="s">
        <v>14</v>
      </c>
      <c r="Y28" t="s">
        <v>8</v>
      </c>
      <c r="Z28" t="s">
        <v>82</v>
      </c>
      <c r="AA28" t="s">
        <v>80</v>
      </c>
      <c r="AB28" t="s">
        <v>115</v>
      </c>
      <c r="AC28" t="s">
        <v>42</v>
      </c>
      <c r="AD28" t="s">
        <v>41</v>
      </c>
      <c r="AF28" t="s">
        <v>111</v>
      </c>
      <c r="AG28" t="s">
        <v>11</v>
      </c>
      <c r="AH28" s="4">
        <v>93.080687380000001</v>
      </c>
      <c r="AJ28" t="s">
        <v>11</v>
      </c>
    </row>
    <row r="29" spans="1:41" x14ac:dyDescent="0.25">
      <c r="A29" t="s">
        <v>4</v>
      </c>
      <c r="B29" s="4">
        <v>39.40643034</v>
      </c>
      <c r="E29">
        <v>39.40643034</v>
      </c>
      <c r="I29" s="4">
        <v>36.242607270000001</v>
      </c>
      <c r="J29" s="4">
        <v>33.75931842</v>
      </c>
      <c r="K29" s="4">
        <v>101.8518519</v>
      </c>
      <c r="L29">
        <v>92.065013199999996</v>
      </c>
      <c r="M29">
        <v>97.462406015037601</v>
      </c>
      <c r="N29">
        <v>31.47926635</v>
      </c>
      <c r="O29">
        <v>88.804168255178539</v>
      </c>
      <c r="P29">
        <v>66.168371359999995</v>
      </c>
      <c r="Q29">
        <v>87.587030040000002</v>
      </c>
      <c r="R29">
        <v>78.342857140000007</v>
      </c>
      <c r="S29">
        <v>97.971854300000004</v>
      </c>
      <c r="T29">
        <v>103.60079740842264</v>
      </c>
      <c r="U29">
        <v>71.215362200000001</v>
      </c>
      <c r="V29">
        <v>140.2829486</v>
      </c>
      <c r="W29">
        <v>160.5944635795382</v>
      </c>
      <c r="X29">
        <v>218.1588903</v>
      </c>
      <c r="Y29">
        <v>399.7724</v>
      </c>
      <c r="Z29">
        <v>9.8697916666666661</v>
      </c>
      <c r="AA29">
        <v>19.50151515151515</v>
      </c>
      <c r="AB29">
        <v>31.228070175438596</v>
      </c>
      <c r="AC29">
        <v>41.383275261324044</v>
      </c>
      <c r="AD29">
        <v>33.051389579927502</v>
      </c>
      <c r="AF29" t="s">
        <v>111</v>
      </c>
      <c r="AG29" t="s">
        <v>11</v>
      </c>
      <c r="AH29" s="4">
        <v>91.933471929999996</v>
      </c>
      <c r="AJ29" t="s">
        <v>11</v>
      </c>
    </row>
    <row r="30" spans="1:41" x14ac:dyDescent="0.25">
      <c r="A30" t="s">
        <v>4</v>
      </c>
      <c r="B30" s="4">
        <v>42.288168679999998</v>
      </c>
      <c r="E30">
        <v>42.288168679999998</v>
      </c>
      <c r="I30" s="4">
        <v>32.833342879999996</v>
      </c>
      <c r="J30" s="4">
        <v>55.43855224</v>
      </c>
      <c r="K30" s="4">
        <v>77.512207660000001</v>
      </c>
      <c r="L30">
        <v>100.16786569999999</v>
      </c>
      <c r="M30">
        <v>151.29740518962078</v>
      </c>
      <c r="N30">
        <v>33.26339574</v>
      </c>
      <c r="O30">
        <v>73.659756969263753</v>
      </c>
      <c r="P30">
        <v>91.990018710000001</v>
      </c>
      <c r="Q30">
        <v>79.894067800000002</v>
      </c>
      <c r="R30">
        <v>84.1038961</v>
      </c>
      <c r="S30">
        <v>79.78011472</v>
      </c>
      <c r="T30">
        <v>107.66745638595737</v>
      </c>
      <c r="U30">
        <v>79.182841300000007</v>
      </c>
      <c r="V30">
        <v>111.4678899</v>
      </c>
      <c r="W30">
        <v>158.41660261337432</v>
      </c>
      <c r="X30">
        <v>181.67303949999999</v>
      </c>
      <c r="Y30">
        <v>299.64249999999998</v>
      </c>
      <c r="Z30">
        <v>8.8979591836734695</v>
      </c>
      <c r="AA30">
        <v>21.785827103295777</v>
      </c>
      <c r="AB30">
        <v>39.056603773584904</v>
      </c>
      <c r="AC30">
        <v>55.220858895705518</v>
      </c>
      <c r="AD30">
        <v>46.579696830500687</v>
      </c>
      <c r="AF30" t="s">
        <v>111</v>
      </c>
      <c r="AG30" t="s">
        <v>11</v>
      </c>
      <c r="AH30" s="4">
        <v>109.26057590000001</v>
      </c>
      <c r="AJ30" t="s">
        <v>11</v>
      </c>
    </row>
    <row r="31" spans="1:41" x14ac:dyDescent="0.25">
      <c r="A31" t="s">
        <v>4</v>
      </c>
      <c r="B31" s="4">
        <v>24.794898709999998</v>
      </c>
      <c r="E31">
        <v>24.794898709999998</v>
      </c>
      <c r="I31" s="4">
        <v>36.480735189999997</v>
      </c>
      <c r="J31" s="4">
        <v>34.142735289999997</v>
      </c>
      <c r="K31" s="4">
        <v>103.1007752</v>
      </c>
      <c r="L31">
        <v>103.9933523</v>
      </c>
      <c r="M31">
        <v>111.41233056405771</v>
      </c>
      <c r="N31">
        <v>34.10401117</v>
      </c>
      <c r="O31">
        <v>84.104319093698379</v>
      </c>
      <c r="P31">
        <v>78.393957459999996</v>
      </c>
      <c r="Q31">
        <v>86.418835189999996</v>
      </c>
      <c r="R31">
        <v>85.823627299999998</v>
      </c>
      <c r="S31">
        <v>88.302425110000001</v>
      </c>
      <c r="T31">
        <v>118.40209561231173</v>
      </c>
      <c r="U31">
        <v>94.350336900000002</v>
      </c>
      <c r="V31">
        <v>107.5447013</v>
      </c>
      <c r="W31">
        <v>173.98836286696641</v>
      </c>
      <c r="X31">
        <v>215.36107709999999</v>
      </c>
      <c r="Y31">
        <v>217.66210000000001</v>
      </c>
      <c r="Z31">
        <v>9.2337164750957861</v>
      </c>
      <c r="AA31">
        <v>27.46055882911994</v>
      </c>
      <c r="AB31">
        <v>35.448717948717949</v>
      </c>
      <c r="AC31">
        <v>48.188585607940453</v>
      </c>
      <c r="AD31">
        <v>34.91452830897547</v>
      </c>
      <c r="AF31" t="s">
        <v>111</v>
      </c>
      <c r="AG31" t="s">
        <v>11</v>
      </c>
      <c r="AH31" s="4">
        <v>110.1949458</v>
      </c>
      <c r="AJ31" t="s">
        <v>11</v>
      </c>
    </row>
    <row r="32" spans="1:41" x14ac:dyDescent="0.25">
      <c r="A32" t="s">
        <v>5</v>
      </c>
      <c r="B32">
        <f t="shared" ref="B32:B64" si="21">D32</f>
        <v>88.804168255178539</v>
      </c>
      <c r="D32">
        <v>88.804168255178539</v>
      </c>
      <c r="E32">
        <v>55.676516329999998</v>
      </c>
      <c r="I32" s="4">
        <v>35.589947389999999</v>
      </c>
      <c r="J32" s="4">
        <v>23.981470479999999</v>
      </c>
      <c r="K32" s="4">
        <v>118.8386124</v>
      </c>
      <c r="L32">
        <v>93.400702999999993</v>
      </c>
      <c r="M32">
        <v>113.69539551357734</v>
      </c>
      <c r="N32">
        <v>44.382284380000002</v>
      </c>
      <c r="O32">
        <v>65.320731114045458</v>
      </c>
      <c r="P32">
        <v>71.343134809999995</v>
      </c>
      <c r="Q32">
        <v>81.412125860000003</v>
      </c>
      <c r="R32">
        <v>67.86026201</v>
      </c>
      <c r="S32">
        <v>98.478747200000001</v>
      </c>
      <c r="T32">
        <v>122.50376317109885</v>
      </c>
      <c r="U32">
        <v>81.752520399999995</v>
      </c>
      <c r="V32">
        <v>129.98405099999999</v>
      </c>
      <c r="W32">
        <v>190.2439024390244</v>
      </c>
      <c r="X32">
        <v>223.8214174</v>
      </c>
      <c r="Z32">
        <v>9.3023255813953494</v>
      </c>
      <c r="AA32">
        <v>22.895598101783669</v>
      </c>
      <c r="AB32">
        <v>34.944356120826711</v>
      </c>
      <c r="AC32">
        <v>49.371610845295052</v>
      </c>
      <c r="AD32">
        <v>31.9409320010611</v>
      </c>
      <c r="AF32" t="s">
        <v>112</v>
      </c>
      <c r="AG32" t="s">
        <v>12</v>
      </c>
      <c r="AH32">
        <v>92.065013199999996</v>
      </c>
      <c r="AJ32" t="s">
        <v>12</v>
      </c>
    </row>
    <row r="33" spans="1:36" x14ac:dyDescent="0.25">
      <c r="A33" t="s">
        <v>5</v>
      </c>
      <c r="B33">
        <f t="shared" si="21"/>
        <v>73.659756969263753</v>
      </c>
      <c r="D33">
        <v>73.659756969263753</v>
      </c>
      <c r="E33">
        <v>55.900621119999997</v>
      </c>
      <c r="I33" s="4">
        <v>34.726412510000003</v>
      </c>
      <c r="J33" s="4">
        <v>32.358798360000002</v>
      </c>
      <c r="K33" s="4">
        <v>130.2500919</v>
      </c>
      <c r="L33">
        <v>110.6152125</v>
      </c>
      <c r="M33">
        <v>109.56749672346002</v>
      </c>
      <c r="N33">
        <v>42.85409859</v>
      </c>
      <c r="O33">
        <v>63.454032306491321</v>
      </c>
      <c r="P33">
        <v>75.657686209999994</v>
      </c>
      <c r="Q33">
        <v>79.690652319999998</v>
      </c>
      <c r="R33">
        <v>67.931034479999994</v>
      </c>
      <c r="S33">
        <v>90.4340124</v>
      </c>
      <c r="T33">
        <v>115.2400134273246</v>
      </c>
      <c r="U33">
        <v>76.762897600000002</v>
      </c>
      <c r="V33">
        <v>118.67339579999999</v>
      </c>
      <c r="W33">
        <v>171.99334698055273</v>
      </c>
      <c r="X33">
        <v>140.77124670000001</v>
      </c>
      <c r="Z33">
        <v>9.8242530755711766</v>
      </c>
      <c r="AA33">
        <v>21.218443718443716</v>
      </c>
      <c r="AB33">
        <v>33.378839590443683</v>
      </c>
      <c r="AC33">
        <v>55.277608297742525</v>
      </c>
      <c r="AD33">
        <v>35.948905109489047</v>
      </c>
      <c r="AF33" t="s">
        <v>112</v>
      </c>
      <c r="AG33" t="s">
        <v>12</v>
      </c>
      <c r="AH33">
        <v>100.16786569999999</v>
      </c>
      <c r="AJ33" t="s">
        <v>12</v>
      </c>
    </row>
    <row r="34" spans="1:36" x14ac:dyDescent="0.25">
      <c r="A34" t="s">
        <v>5</v>
      </c>
      <c r="B34">
        <f t="shared" si="21"/>
        <v>84.104319093698379</v>
      </c>
      <c r="D34">
        <v>84.104319093698379</v>
      </c>
      <c r="E34">
        <v>48.079742009999997</v>
      </c>
      <c r="I34" s="4">
        <v>43.412259710000001</v>
      </c>
      <c r="J34" s="4">
        <v>34.341081860000003</v>
      </c>
      <c r="K34" s="4">
        <v>88.021115320000007</v>
      </c>
      <c r="L34">
        <v>87.021336300000002</v>
      </c>
      <c r="M34">
        <v>101.92439862542956</v>
      </c>
      <c r="N34">
        <v>47.789934350000003</v>
      </c>
      <c r="O34">
        <v>63.330307156907239</v>
      </c>
      <c r="P34">
        <v>77.10455297</v>
      </c>
      <c r="Q34">
        <v>71.220371560000004</v>
      </c>
      <c r="R34">
        <v>77.624869020000006</v>
      </c>
      <c r="S34">
        <v>91.252576140000002</v>
      </c>
      <c r="T34">
        <v>137.76666666666668</v>
      </c>
      <c r="U34">
        <v>81.591944400000003</v>
      </c>
      <c r="V34">
        <v>91.726930859999996</v>
      </c>
      <c r="W34">
        <v>180.6905556361526</v>
      </c>
      <c r="X34">
        <v>118.7705163</v>
      </c>
      <c r="Z34">
        <v>11.134751773049645</v>
      </c>
      <c r="AA34">
        <v>22.106411344079504</v>
      </c>
      <c r="AB34">
        <v>34.191489361702125</v>
      </c>
      <c r="AC34">
        <v>53.008310249307478</v>
      </c>
      <c r="AD34">
        <v>73.331898407232032</v>
      </c>
      <c r="AF34" t="s">
        <v>112</v>
      </c>
      <c r="AG34" t="s">
        <v>12</v>
      </c>
      <c r="AH34">
        <v>103.9933523</v>
      </c>
      <c r="AJ34" t="s">
        <v>12</v>
      </c>
    </row>
    <row r="35" spans="1:36" x14ac:dyDescent="0.25">
      <c r="A35" t="s">
        <v>5</v>
      </c>
      <c r="B35">
        <f t="shared" si="21"/>
        <v>65.320731114045458</v>
      </c>
      <c r="D35">
        <v>65.320731114045458</v>
      </c>
      <c r="E35">
        <v>45.843689589999997</v>
      </c>
      <c r="I35" s="4">
        <v>34.362723699999997</v>
      </c>
      <c r="J35" s="4">
        <v>19.852776039999998</v>
      </c>
      <c r="K35" s="4">
        <v>93.080687380000001</v>
      </c>
      <c r="L35">
        <v>84.192825110000001</v>
      </c>
      <c r="M35">
        <v>133.38469440164354</v>
      </c>
      <c r="N35">
        <v>37.358743539999999</v>
      </c>
      <c r="O35">
        <v>65.181274745749548</v>
      </c>
      <c r="P35">
        <v>75.521207759999996</v>
      </c>
      <c r="Q35">
        <v>81.854912760000005</v>
      </c>
      <c r="R35">
        <v>82.134471700000006</v>
      </c>
      <c r="S35">
        <v>97.272727270000004</v>
      </c>
      <c r="T35">
        <v>114.65968586387434</v>
      </c>
      <c r="U35">
        <v>86.051857799999993</v>
      </c>
      <c r="V35">
        <v>99.613899610000004</v>
      </c>
      <c r="W35">
        <v>171.95759911894271</v>
      </c>
      <c r="X35">
        <v>223.8214174</v>
      </c>
      <c r="Z35">
        <v>9.804347826086957</v>
      </c>
      <c r="AA35">
        <v>24.82167832167832</v>
      </c>
      <c r="AB35">
        <v>42.289156626506021</v>
      </c>
      <c r="AC35">
        <v>54.404040404040401</v>
      </c>
      <c r="AD35">
        <v>60.499059989745348</v>
      </c>
      <c r="AF35" t="s">
        <v>112</v>
      </c>
      <c r="AG35" t="s">
        <v>12</v>
      </c>
      <c r="AH35">
        <v>93.400702999999993</v>
      </c>
      <c r="AJ35" t="s">
        <v>12</v>
      </c>
    </row>
    <row r="36" spans="1:36" x14ac:dyDescent="0.25">
      <c r="A36" t="s">
        <v>5</v>
      </c>
      <c r="B36">
        <f t="shared" si="21"/>
        <v>63.454032306491321</v>
      </c>
      <c r="D36">
        <v>63.454032306491321</v>
      </c>
      <c r="E36">
        <v>63.343717550000001</v>
      </c>
      <c r="I36" s="4">
        <v>31.35382259</v>
      </c>
      <c r="J36" s="4">
        <v>39.40643034</v>
      </c>
      <c r="K36" s="4">
        <v>91.933471929999996</v>
      </c>
      <c r="L36">
        <v>97.520593099999999</v>
      </c>
      <c r="M36">
        <v>124.55836508486318</v>
      </c>
      <c r="N36">
        <v>40.796680500000001</v>
      </c>
      <c r="O36">
        <v>55.88036726978126</v>
      </c>
      <c r="P36">
        <v>68.213795469999994</v>
      </c>
      <c r="Q36">
        <v>79.139382600000005</v>
      </c>
      <c r="R36">
        <v>85.179558</v>
      </c>
      <c r="S36">
        <v>113.58082709999999</v>
      </c>
      <c r="T36">
        <v>116.45352166443976</v>
      </c>
      <c r="U36">
        <v>135.7654613</v>
      </c>
      <c r="V36">
        <v>124.6287129</v>
      </c>
      <c r="W36">
        <v>195.5472190507258</v>
      </c>
      <c r="X36">
        <v>218.1588903</v>
      </c>
      <c r="Z36">
        <v>9.2274678111587978</v>
      </c>
      <c r="AA36">
        <v>24.113114754098362</v>
      </c>
      <c r="AB36">
        <v>32.778625954198475</v>
      </c>
      <c r="AC36">
        <v>44.658316853438805</v>
      </c>
      <c r="AD36">
        <v>65.376498176133396</v>
      </c>
      <c r="AF36" t="s">
        <v>112</v>
      </c>
      <c r="AG36" t="s">
        <v>12</v>
      </c>
      <c r="AH36">
        <v>110.6152125</v>
      </c>
      <c r="AJ36" t="s">
        <v>12</v>
      </c>
    </row>
    <row r="37" spans="1:36" x14ac:dyDescent="0.25">
      <c r="A37" t="s">
        <v>5</v>
      </c>
      <c r="B37">
        <f t="shared" si="21"/>
        <v>63.330307156907239</v>
      </c>
      <c r="D37">
        <v>63.330307156907239</v>
      </c>
      <c r="E37">
        <v>57.358330240000001</v>
      </c>
      <c r="I37" s="4">
        <v>40.984550429999999</v>
      </c>
      <c r="J37" s="4">
        <v>42.288168679999998</v>
      </c>
      <c r="K37" s="4">
        <v>109.26057590000001</v>
      </c>
      <c r="L37">
        <v>101.79672979999999</v>
      </c>
      <c r="M37">
        <v>142.30547550432277</v>
      </c>
      <c r="N37">
        <v>50.357104790000001</v>
      </c>
      <c r="O37">
        <v>62.886437781575268</v>
      </c>
      <c r="P37">
        <v>71.413798200000002</v>
      </c>
      <c r="Q37">
        <v>66.939318999999998</v>
      </c>
      <c r="R37">
        <v>102.1147201</v>
      </c>
      <c r="S37">
        <v>108.5</v>
      </c>
      <c r="T37">
        <v>135.94566353187042</v>
      </c>
      <c r="U37">
        <v>105.1397516</v>
      </c>
      <c r="V37">
        <v>115.0943396</v>
      </c>
      <c r="W37">
        <v>189.60985058107357</v>
      </c>
      <c r="X37">
        <v>140.77124670000001</v>
      </c>
      <c r="Z37">
        <v>8.9140271493212673</v>
      </c>
      <c r="AA37">
        <v>21.36799108800594</v>
      </c>
      <c r="AB37">
        <v>34.543795620437955</v>
      </c>
      <c r="AC37">
        <v>47.399801258694929</v>
      </c>
      <c r="AD37">
        <v>49.608123569794046</v>
      </c>
      <c r="AF37" t="s">
        <v>112</v>
      </c>
      <c r="AG37" t="s">
        <v>12</v>
      </c>
      <c r="AH37">
        <v>87.021336300000002</v>
      </c>
      <c r="AJ37" t="s">
        <v>12</v>
      </c>
    </row>
    <row r="38" spans="1:36" x14ac:dyDescent="0.25">
      <c r="A38" t="s">
        <v>5</v>
      </c>
      <c r="B38">
        <f t="shared" si="21"/>
        <v>65.181274745749548</v>
      </c>
      <c r="D38">
        <v>65.181274745749548</v>
      </c>
      <c r="E38">
        <v>53.153080869999997</v>
      </c>
      <c r="I38" s="4">
        <v>37.994276800000002</v>
      </c>
      <c r="J38" s="4">
        <v>24.794898709999998</v>
      </c>
      <c r="K38" s="4">
        <v>110.1949458</v>
      </c>
      <c r="L38">
        <v>97.155828900000003</v>
      </c>
      <c r="M38">
        <v>168.0746561886051</v>
      </c>
      <c r="N38">
        <v>54.192315860000001</v>
      </c>
      <c r="O38">
        <v>56.897039678496633</v>
      </c>
      <c r="P38">
        <v>78.520533749999998</v>
      </c>
      <c r="Q38">
        <v>73.819806400000004</v>
      </c>
      <c r="R38">
        <v>110.318258</v>
      </c>
      <c r="S38">
        <v>120.5835962</v>
      </c>
      <c r="T38">
        <v>116.02502406159768</v>
      </c>
      <c r="U38">
        <v>45.972976469999999</v>
      </c>
      <c r="V38">
        <v>120.91761219999999</v>
      </c>
      <c r="W38">
        <v>183.71743486973946</v>
      </c>
      <c r="X38">
        <v>215.36107709999999</v>
      </c>
      <c r="Z38">
        <v>10.387755102040815</v>
      </c>
      <c r="AA38">
        <v>18.735192272644433</v>
      </c>
      <c r="AB38">
        <v>31.607669616519175</v>
      </c>
      <c r="AC38">
        <v>43.520891364902511</v>
      </c>
      <c r="AD38">
        <v>54.69338677354709</v>
      </c>
      <c r="AF38" t="s">
        <v>112</v>
      </c>
      <c r="AG38" t="s">
        <v>12</v>
      </c>
      <c r="AH38">
        <v>84.192825110000001</v>
      </c>
      <c r="AJ38" t="s">
        <v>12</v>
      </c>
    </row>
    <row r="39" spans="1:36" x14ac:dyDescent="0.25">
      <c r="A39" t="s">
        <v>5</v>
      </c>
      <c r="B39">
        <f t="shared" si="21"/>
        <v>55.88036726978126</v>
      </c>
      <c r="D39">
        <v>55.88036726978126</v>
      </c>
      <c r="E39">
        <v>45.278969959999998</v>
      </c>
      <c r="AF39" t="s">
        <v>112</v>
      </c>
      <c r="AG39" t="s">
        <v>12</v>
      </c>
      <c r="AH39">
        <v>97.520593099999999</v>
      </c>
      <c r="AJ39" t="s">
        <v>12</v>
      </c>
    </row>
    <row r="40" spans="1:36" x14ac:dyDescent="0.25">
      <c r="A40" t="s">
        <v>5</v>
      </c>
      <c r="B40">
        <f t="shared" si="21"/>
        <v>62.886437781575268</v>
      </c>
      <c r="D40">
        <v>62.886437781575268</v>
      </c>
      <c r="E40">
        <v>52.605144199999998</v>
      </c>
      <c r="H40" t="s">
        <v>135</v>
      </c>
      <c r="I40">
        <f>I29-I$20</f>
        <v>6.5323296100000015</v>
      </c>
      <c r="J40">
        <f t="shared" ref="J40:AD49" si="22">J29-J$20</f>
        <v>24.254774193750002</v>
      </c>
      <c r="K40">
        <f t="shared" si="22"/>
        <v>36.243192406250031</v>
      </c>
      <c r="L40">
        <f t="shared" si="22"/>
        <v>13.151944737499988</v>
      </c>
      <c r="M40">
        <f t="shared" si="22"/>
        <v>32.503563398993421</v>
      </c>
      <c r="N40">
        <f t="shared" si="22"/>
        <v>14.592063480000007</v>
      </c>
      <c r="O40">
        <f t="shared" si="22"/>
        <v>38.673156199846638</v>
      </c>
      <c r="P40">
        <f t="shared" si="22"/>
        <v>4.8737792225000121</v>
      </c>
      <c r="Q40">
        <f t="shared" si="22"/>
        <v>22.329102967499978</v>
      </c>
      <c r="R40">
        <f t="shared" si="22"/>
        <v>12.325856977499996</v>
      </c>
      <c r="S40">
        <f t="shared" si="22"/>
        <v>30.367251162499997</v>
      </c>
      <c r="T40" s="4">
        <f t="shared" si="22"/>
        <v>-1.193602556316506</v>
      </c>
      <c r="U40">
        <f t="shared" si="22"/>
        <v>16.20922907500001</v>
      </c>
      <c r="V40">
        <f t="shared" si="22"/>
        <v>54.520609062499972</v>
      </c>
      <c r="W40">
        <f t="shared" si="22"/>
        <v>12.883243348535217</v>
      </c>
      <c r="X40">
        <f t="shared" si="22"/>
        <v>167.90548849999999</v>
      </c>
      <c r="Y40">
        <f t="shared" si="22"/>
        <v>277.70282500000008</v>
      </c>
      <c r="Z40">
        <f t="shared" si="22"/>
        <v>1.584827252148246</v>
      </c>
      <c r="AA40">
        <f t="shared" si="22"/>
        <v>2.0750421359590021</v>
      </c>
      <c r="AB40">
        <f t="shared" si="22"/>
        <v>1.890313004906865</v>
      </c>
      <c r="AC40">
        <f t="shared" si="22"/>
        <v>9.1067171724777083</v>
      </c>
      <c r="AD40">
        <f t="shared" si="22"/>
        <v>33.690045835711516</v>
      </c>
      <c r="AF40" t="s">
        <v>112</v>
      </c>
      <c r="AG40" t="s">
        <v>12</v>
      </c>
      <c r="AH40">
        <v>101.79672979999999</v>
      </c>
      <c r="AJ40" t="s">
        <v>12</v>
      </c>
    </row>
    <row r="41" spans="1:36" x14ac:dyDescent="0.25">
      <c r="A41" t="s">
        <v>5</v>
      </c>
      <c r="B41">
        <f t="shared" si="21"/>
        <v>56.897039678496633</v>
      </c>
      <c r="D41">
        <v>56.897039678496633</v>
      </c>
      <c r="E41">
        <v>54.212267750000002</v>
      </c>
      <c r="I41">
        <f t="shared" ref="I41:X48" si="23">I30-I$20</f>
        <v>3.1230652199999973</v>
      </c>
      <c r="J41">
        <f t="shared" si="23"/>
        <v>45.934008013750002</v>
      </c>
      <c r="K41">
        <f t="shared" si="23"/>
        <v>11.903548166250033</v>
      </c>
      <c r="L41">
        <f t="shared" si="23"/>
        <v>21.254797237499986</v>
      </c>
      <c r="M41">
        <f t="shared" si="23"/>
        <v>86.338562573576596</v>
      </c>
      <c r="N41">
        <f t="shared" si="23"/>
        <v>16.376192870000008</v>
      </c>
      <c r="O41">
        <f t="shared" si="23"/>
        <v>23.528744913931853</v>
      </c>
      <c r="P41">
        <f t="shared" si="23"/>
        <v>30.695426572500018</v>
      </c>
      <c r="Q41">
        <f t="shared" si="23"/>
        <v>14.636140727499978</v>
      </c>
      <c r="R41">
        <f t="shared" si="23"/>
        <v>18.086895937499989</v>
      </c>
      <c r="S41">
        <f t="shared" si="23"/>
        <v>12.175511582499993</v>
      </c>
      <c r="T41">
        <f t="shared" si="23"/>
        <v>2.873056421218223</v>
      </c>
      <c r="U41">
        <f t="shared" si="23"/>
        <v>24.176708175000016</v>
      </c>
      <c r="V41">
        <f t="shared" si="23"/>
        <v>25.705550362499977</v>
      </c>
      <c r="W41">
        <f t="shared" si="23"/>
        <v>10.70538238237134</v>
      </c>
      <c r="X41">
        <f t="shared" si="23"/>
        <v>131.41963770000001</v>
      </c>
      <c r="Y41">
        <f t="shared" si="22"/>
        <v>177.57292500000005</v>
      </c>
      <c r="Z41">
        <f t="shared" si="22"/>
        <v>0.61299476915504947</v>
      </c>
      <c r="AA41">
        <f t="shared" si="22"/>
        <v>4.3593540877396286</v>
      </c>
      <c r="AB41">
        <f t="shared" si="22"/>
        <v>9.7188466030531728</v>
      </c>
      <c r="AC41">
        <f t="shared" si="22"/>
        <v>22.944300806859182</v>
      </c>
      <c r="AD41">
        <f t="shared" si="22"/>
        <v>47.218353086284701</v>
      </c>
      <c r="AF41" t="s">
        <v>112</v>
      </c>
      <c r="AG41" t="s">
        <v>12</v>
      </c>
      <c r="AH41">
        <v>97.155828900000003</v>
      </c>
      <c r="AJ41" t="s">
        <v>12</v>
      </c>
    </row>
    <row r="42" spans="1:36" x14ac:dyDescent="0.25">
      <c r="A42" t="s">
        <v>6</v>
      </c>
      <c r="B42">
        <f t="shared" si="21"/>
        <v>97.462406015037601</v>
      </c>
      <c r="D42">
        <v>97.462406015037601</v>
      </c>
      <c r="E42">
        <v>116.64478</v>
      </c>
      <c r="I42">
        <f t="shared" si="23"/>
        <v>6.7704575299999981</v>
      </c>
      <c r="J42">
        <f t="shared" si="22"/>
        <v>24.63819106375</v>
      </c>
      <c r="K42">
        <f t="shared" si="22"/>
        <v>37.492115706250033</v>
      </c>
      <c r="L42">
        <f t="shared" si="22"/>
        <v>25.080283837499991</v>
      </c>
      <c r="M42">
        <f t="shared" si="22"/>
        <v>46.453487948013532</v>
      </c>
      <c r="N42">
        <f t="shared" si="22"/>
        <v>17.216808300000007</v>
      </c>
      <c r="O42">
        <f t="shared" si="22"/>
        <v>33.973307038366478</v>
      </c>
      <c r="P42">
        <f t="shared" si="22"/>
        <v>17.099365322500013</v>
      </c>
      <c r="Q42">
        <f t="shared" si="22"/>
        <v>21.160908117499972</v>
      </c>
      <c r="R42">
        <f t="shared" si="22"/>
        <v>19.806627137499987</v>
      </c>
      <c r="S42">
        <f t="shared" si="22"/>
        <v>20.697821972499995</v>
      </c>
      <c r="T42">
        <f t="shared" si="22"/>
        <v>13.607695647572584</v>
      </c>
      <c r="U42">
        <f t="shared" si="22"/>
        <v>39.344203775000011</v>
      </c>
      <c r="V42">
        <f t="shared" si="22"/>
        <v>21.782361762499974</v>
      </c>
      <c r="W42">
        <f t="shared" si="22"/>
        <v>26.277142635963429</v>
      </c>
      <c r="X42">
        <f t="shared" si="22"/>
        <v>165.10767529999998</v>
      </c>
      <c r="Y42">
        <f t="shared" si="22"/>
        <v>95.59252500000008</v>
      </c>
      <c r="Z42">
        <f t="shared" si="22"/>
        <v>0.94875206057736605</v>
      </c>
      <c r="AA42">
        <f t="shared" si="22"/>
        <v>10.034085813563792</v>
      </c>
      <c r="AB42">
        <f t="shared" si="22"/>
        <v>6.1109607781862181</v>
      </c>
      <c r="AC42">
        <f t="shared" si="22"/>
        <v>15.912027519094117</v>
      </c>
      <c r="AD42">
        <f t="shared" si="22"/>
        <v>35.553184564759484</v>
      </c>
      <c r="AF42" t="s">
        <v>112</v>
      </c>
      <c r="AG42" t="s">
        <v>6</v>
      </c>
      <c r="AH42">
        <v>97.462406015037601</v>
      </c>
      <c r="AJ42" t="s">
        <v>6</v>
      </c>
    </row>
    <row r="43" spans="1:36" x14ac:dyDescent="0.25">
      <c r="A43" t="s">
        <v>6</v>
      </c>
      <c r="B43">
        <f t="shared" si="21"/>
        <v>151.29740518962078</v>
      </c>
      <c r="D43">
        <v>151.29740518962078</v>
      </c>
      <c r="E43">
        <v>102.265075</v>
      </c>
      <c r="I43">
        <f t="shared" si="23"/>
        <v>5.8796697299999998</v>
      </c>
      <c r="J43">
        <f t="shared" si="22"/>
        <v>14.476926253750001</v>
      </c>
      <c r="K43">
        <f t="shared" si="22"/>
        <v>53.229952906250034</v>
      </c>
      <c r="L43">
        <f t="shared" si="22"/>
        <v>14.487634537499986</v>
      </c>
      <c r="M43">
        <f t="shared" si="22"/>
        <v>48.736552897533159</v>
      </c>
      <c r="N43">
        <f t="shared" si="22"/>
        <v>27.495081510000009</v>
      </c>
      <c r="O43">
        <f t="shared" si="22"/>
        <v>15.189719058713557</v>
      </c>
      <c r="P43">
        <f t="shared" si="22"/>
        <v>10.048542672500012</v>
      </c>
      <c r="Q43">
        <f t="shared" si="22"/>
        <v>16.154198787499979</v>
      </c>
      <c r="R43">
        <f t="shared" si="22"/>
        <v>1.8432618474999884</v>
      </c>
      <c r="S43">
        <f t="shared" si="22"/>
        <v>30.874144062499994</v>
      </c>
      <c r="T43">
        <f t="shared" si="22"/>
        <v>17.709363206359711</v>
      </c>
      <c r="U43">
        <f t="shared" si="22"/>
        <v>26.746387275000004</v>
      </c>
      <c r="V43">
        <f t="shared" si="22"/>
        <v>44.221711462499968</v>
      </c>
      <c r="W43">
        <f t="shared" si="22"/>
        <v>42.532682208021413</v>
      </c>
      <c r="X43">
        <f t="shared" si="22"/>
        <v>173.56801560000002</v>
      </c>
      <c r="Z43">
        <f t="shared" si="22"/>
        <v>1.0173611668769293</v>
      </c>
      <c r="AA43">
        <f t="shared" si="22"/>
        <v>5.4691250862275211</v>
      </c>
      <c r="AB43">
        <f t="shared" si="22"/>
        <v>5.6065989502949805</v>
      </c>
      <c r="AC43">
        <f t="shared" si="22"/>
        <v>17.095052756448716</v>
      </c>
      <c r="AD43">
        <f t="shared" si="22"/>
        <v>32.579588256845113</v>
      </c>
      <c r="AF43" t="s">
        <v>112</v>
      </c>
      <c r="AG43" t="s">
        <v>6</v>
      </c>
      <c r="AH43">
        <v>151.29740518962078</v>
      </c>
      <c r="AJ43" t="s">
        <v>6</v>
      </c>
    </row>
    <row r="44" spans="1:36" x14ac:dyDescent="0.25">
      <c r="A44" t="s">
        <v>6</v>
      </c>
      <c r="B44">
        <f t="shared" si="21"/>
        <v>111.41233056405771</v>
      </c>
      <c r="D44">
        <v>111.41233056405771</v>
      </c>
      <c r="E44">
        <v>107.5531577</v>
      </c>
      <c r="I44">
        <f t="shared" si="23"/>
        <v>5.0161348500000038</v>
      </c>
      <c r="J44">
        <f t="shared" si="22"/>
        <v>22.854254133750004</v>
      </c>
      <c r="K44">
        <f t="shared" si="22"/>
        <v>64.641432406250033</v>
      </c>
      <c r="L44">
        <f t="shared" si="22"/>
        <v>31.702144037499991</v>
      </c>
      <c r="M44">
        <f t="shared" si="22"/>
        <v>44.608654107415845</v>
      </c>
      <c r="N44">
        <f t="shared" si="22"/>
        <v>25.966895720000007</v>
      </c>
      <c r="O44">
        <f t="shared" si="22"/>
        <v>13.32302025115942</v>
      </c>
      <c r="P44">
        <f t="shared" si="22"/>
        <v>14.363094072500012</v>
      </c>
      <c r="Q44">
        <f t="shared" si="22"/>
        <v>14.432725247499974</v>
      </c>
      <c r="R44">
        <f t="shared" si="22"/>
        <v>1.9140343174999828</v>
      </c>
      <c r="S44">
        <f t="shared" si="22"/>
        <v>22.829409262499993</v>
      </c>
      <c r="T44">
        <f t="shared" si="22"/>
        <v>10.445613462585456</v>
      </c>
      <c r="U44">
        <f t="shared" si="22"/>
        <v>21.756764475000011</v>
      </c>
      <c r="V44">
        <f t="shared" si="22"/>
        <v>32.911056262499969</v>
      </c>
      <c r="W44">
        <f t="shared" si="22"/>
        <v>24.282126749549747</v>
      </c>
      <c r="X44">
        <f t="shared" si="22"/>
        <v>90.517844900000014</v>
      </c>
      <c r="Z44">
        <f t="shared" si="22"/>
        <v>1.5392886610527565</v>
      </c>
      <c r="AA44">
        <f t="shared" si="22"/>
        <v>3.7919707028875678</v>
      </c>
      <c r="AB44">
        <f t="shared" si="22"/>
        <v>4.0410824199119517</v>
      </c>
      <c r="AC44">
        <f t="shared" si="22"/>
        <v>23.001050208896189</v>
      </c>
      <c r="AD44">
        <f t="shared" si="22"/>
        <v>36.587561365273061</v>
      </c>
      <c r="AF44" t="s">
        <v>112</v>
      </c>
      <c r="AG44" t="s">
        <v>6</v>
      </c>
      <c r="AH44">
        <v>111.41233056405771</v>
      </c>
      <c r="AJ44" t="s">
        <v>6</v>
      </c>
    </row>
    <row r="45" spans="1:36" x14ac:dyDescent="0.25">
      <c r="A45" t="s">
        <v>6</v>
      </c>
      <c r="B45">
        <f t="shared" si="21"/>
        <v>113.69539551357734</v>
      </c>
      <c r="D45">
        <v>113.69539551357734</v>
      </c>
      <c r="E45">
        <v>102.84832659999999</v>
      </c>
      <c r="I45">
        <f t="shared" si="23"/>
        <v>13.701982050000002</v>
      </c>
      <c r="J45">
        <f t="shared" si="22"/>
        <v>24.836537633750005</v>
      </c>
      <c r="K45">
        <f t="shared" si="22"/>
        <v>22.412455826250039</v>
      </c>
      <c r="L45">
        <f t="shared" si="22"/>
        <v>8.1082678374999944</v>
      </c>
      <c r="M45">
        <f t="shared" si="22"/>
        <v>36.965556009385381</v>
      </c>
      <c r="N45">
        <f t="shared" si="22"/>
        <v>30.902731480000011</v>
      </c>
      <c r="O45">
        <f t="shared" si="22"/>
        <v>13.199295101575338</v>
      </c>
      <c r="P45">
        <f t="shared" si="22"/>
        <v>15.809960832500018</v>
      </c>
      <c r="Q45">
        <f t="shared" si="22"/>
        <v>5.9624444874999796</v>
      </c>
      <c r="R45">
        <f t="shared" si="22"/>
        <v>11.607868857499994</v>
      </c>
      <c r="S45">
        <f t="shared" si="22"/>
        <v>23.647973002499995</v>
      </c>
      <c r="T45">
        <f t="shared" si="22"/>
        <v>32.972266701927538</v>
      </c>
      <c r="U45">
        <f t="shared" si="22"/>
        <v>26.585811275000012</v>
      </c>
      <c r="V45">
        <f t="shared" si="22"/>
        <v>5.9645913224999703</v>
      </c>
      <c r="W45">
        <f t="shared" si="22"/>
        <v>32.979335405149612</v>
      </c>
      <c r="X45">
        <f t="shared" si="22"/>
        <v>68.517114500000005</v>
      </c>
      <c r="Z45">
        <f t="shared" si="22"/>
        <v>2.8497873585312252</v>
      </c>
      <c r="AA45">
        <f t="shared" si="22"/>
        <v>4.679938328523356</v>
      </c>
      <c r="AB45">
        <f t="shared" si="22"/>
        <v>4.8537321911703941</v>
      </c>
      <c r="AC45">
        <f t="shared" si="22"/>
        <v>20.731752160461141</v>
      </c>
      <c r="AD45">
        <f t="shared" si="22"/>
        <v>73.970554663016046</v>
      </c>
      <c r="AF45" t="s">
        <v>112</v>
      </c>
      <c r="AG45" t="s">
        <v>6</v>
      </c>
      <c r="AH45">
        <v>113.69539551357734</v>
      </c>
      <c r="AJ45" t="s">
        <v>6</v>
      </c>
    </row>
    <row r="46" spans="1:36" x14ac:dyDescent="0.25">
      <c r="A46" t="s">
        <v>6</v>
      </c>
      <c r="B46">
        <f t="shared" si="21"/>
        <v>109.56749672346002</v>
      </c>
      <c r="D46">
        <v>109.56749672346002</v>
      </c>
      <c r="E46">
        <v>90.979244280000003</v>
      </c>
      <c r="I46">
        <f t="shared" si="23"/>
        <v>4.6524460399999974</v>
      </c>
      <c r="J46">
        <f t="shared" si="22"/>
        <v>10.348231813750001</v>
      </c>
      <c r="K46">
        <f t="shared" si="22"/>
        <v>27.472027886250032</v>
      </c>
      <c r="L46">
        <f t="shared" si="22"/>
        <v>5.279756647499994</v>
      </c>
      <c r="M46">
        <f t="shared" si="22"/>
        <v>68.425851785599363</v>
      </c>
      <c r="N46">
        <f t="shared" si="22"/>
        <v>20.471540670000007</v>
      </c>
      <c r="O46">
        <f t="shared" si="22"/>
        <v>15.050262690417647</v>
      </c>
      <c r="P46">
        <f t="shared" si="22"/>
        <v>14.226615622500013</v>
      </c>
      <c r="Q46">
        <f t="shared" si="22"/>
        <v>16.596985687499981</v>
      </c>
      <c r="R46">
        <f t="shared" si="22"/>
        <v>16.117471537499995</v>
      </c>
      <c r="S46">
        <f t="shared" si="22"/>
        <v>29.668124132499997</v>
      </c>
      <c r="T46">
        <f t="shared" si="22"/>
        <v>9.8652858991352019</v>
      </c>
      <c r="U46">
        <f t="shared" si="22"/>
        <v>31.045724675000002</v>
      </c>
      <c r="V46">
        <f t="shared" si="22"/>
        <v>13.851560072499979</v>
      </c>
      <c r="W46">
        <f t="shared" si="22"/>
        <v>24.246378887939727</v>
      </c>
      <c r="X46">
        <f t="shared" si="22"/>
        <v>173.56801560000002</v>
      </c>
      <c r="Z46">
        <f t="shared" si="22"/>
        <v>1.519383411568537</v>
      </c>
      <c r="AA46">
        <f t="shared" si="22"/>
        <v>7.3952053061221719</v>
      </c>
      <c r="AB46">
        <f t="shared" si="22"/>
        <v>12.95139945597429</v>
      </c>
      <c r="AC46">
        <f t="shared" si="22"/>
        <v>22.127482315194065</v>
      </c>
      <c r="AD46">
        <f t="shared" si="22"/>
        <v>61.137716245529361</v>
      </c>
      <c r="AF46" t="s">
        <v>112</v>
      </c>
      <c r="AG46" t="s">
        <v>6</v>
      </c>
      <c r="AH46">
        <v>109.56749672346002</v>
      </c>
      <c r="AJ46" t="s">
        <v>6</v>
      </c>
    </row>
    <row r="47" spans="1:36" x14ac:dyDescent="0.25">
      <c r="A47" t="s">
        <v>6</v>
      </c>
      <c r="B47">
        <f t="shared" si="21"/>
        <v>101.92439862542956</v>
      </c>
      <c r="D47">
        <v>101.92439862542956</v>
      </c>
      <c r="E47">
        <v>100.3882239</v>
      </c>
      <c r="I47">
        <f t="shared" si="23"/>
        <v>1.6435449300000009</v>
      </c>
      <c r="J47">
        <f t="shared" si="22"/>
        <v>29.901886113750002</v>
      </c>
      <c r="K47">
        <f t="shared" si="22"/>
        <v>26.324812436250028</v>
      </c>
      <c r="L47">
        <f t="shared" si="22"/>
        <v>18.607524637499992</v>
      </c>
      <c r="M47">
        <f t="shared" si="22"/>
        <v>59.599522468819004</v>
      </c>
      <c r="N47">
        <f t="shared" si="22"/>
        <v>23.909477630000008</v>
      </c>
      <c r="O47">
        <f t="shared" si="22"/>
        <v>5.7493552144493592</v>
      </c>
      <c r="P47">
        <f t="shared" si="22"/>
        <v>6.9192033325000111</v>
      </c>
      <c r="Q47">
        <f t="shared" si="22"/>
        <v>13.88145552749998</v>
      </c>
      <c r="R47">
        <f t="shared" si="22"/>
        <v>19.162557837499989</v>
      </c>
      <c r="S47">
        <f t="shared" si="22"/>
        <v>45.976223962499986</v>
      </c>
      <c r="T47">
        <f t="shared" si="22"/>
        <v>11.65912169970062</v>
      </c>
      <c r="U47">
        <f t="shared" si="22"/>
        <v>80.759328175000007</v>
      </c>
      <c r="V47">
        <f t="shared" si="22"/>
        <v>38.866373362499971</v>
      </c>
      <c r="W47">
        <f t="shared" si="22"/>
        <v>47.835998819722818</v>
      </c>
      <c r="X47">
        <f t="shared" si="22"/>
        <v>167.90548849999999</v>
      </c>
      <c r="Z47">
        <f t="shared" si="22"/>
        <v>0.94250339664037774</v>
      </c>
      <c r="AA47">
        <f t="shared" si="22"/>
        <v>6.6866417385422139</v>
      </c>
      <c r="AB47">
        <f t="shared" si="22"/>
        <v>3.440868783666744</v>
      </c>
      <c r="AC47">
        <f t="shared" si="22"/>
        <v>12.381758764592469</v>
      </c>
      <c r="AD47">
        <f t="shared" si="22"/>
        <v>66.015154431917409</v>
      </c>
      <c r="AF47" t="s">
        <v>112</v>
      </c>
      <c r="AG47" t="s">
        <v>6</v>
      </c>
      <c r="AH47">
        <v>101.92439862542956</v>
      </c>
      <c r="AJ47" t="s">
        <v>6</v>
      </c>
    </row>
    <row r="48" spans="1:36" x14ac:dyDescent="0.25">
      <c r="A48" t="s">
        <v>6</v>
      </c>
      <c r="B48">
        <f t="shared" si="21"/>
        <v>133.38469440164354</v>
      </c>
      <c r="D48">
        <v>133.38469440164354</v>
      </c>
      <c r="E48">
        <v>93.086610129999997</v>
      </c>
      <c r="I48">
        <f t="shared" si="23"/>
        <v>11.27427277</v>
      </c>
      <c r="J48">
        <f t="shared" si="22"/>
        <v>32.783624453750001</v>
      </c>
      <c r="K48">
        <f t="shared" si="22"/>
        <v>43.651916406250038</v>
      </c>
      <c r="L48">
        <f t="shared" si="22"/>
        <v>22.883661337499987</v>
      </c>
      <c r="M48">
        <f t="shared" si="22"/>
        <v>77.346632888278592</v>
      </c>
      <c r="N48">
        <f t="shared" si="22"/>
        <v>33.469901920000012</v>
      </c>
      <c r="O48">
        <f t="shared" si="22"/>
        <v>12.755425726243367</v>
      </c>
      <c r="P48">
        <f t="shared" si="22"/>
        <v>10.11920606250002</v>
      </c>
      <c r="Q48">
        <f t="shared" si="22"/>
        <v>1.6813919274999733</v>
      </c>
      <c r="R48">
        <f t="shared" si="22"/>
        <v>36.097719937499988</v>
      </c>
      <c r="S48">
        <f t="shared" si="22"/>
        <v>40.895396862499993</v>
      </c>
      <c r="T48">
        <f t="shared" si="22"/>
        <v>31.151263567131281</v>
      </c>
      <c r="U48">
        <f t="shared" si="22"/>
        <v>50.133618475000006</v>
      </c>
      <c r="V48">
        <f t="shared" si="22"/>
        <v>29.332000062499972</v>
      </c>
      <c r="W48">
        <f t="shared" si="22"/>
        <v>41.89863035007059</v>
      </c>
      <c r="X48">
        <f t="shared" si="22"/>
        <v>90.517844900000014</v>
      </c>
      <c r="Z48">
        <f t="shared" si="22"/>
        <v>0.62906273480284725</v>
      </c>
      <c r="AA48">
        <f t="shared" si="22"/>
        <v>3.9415180724497922</v>
      </c>
      <c r="AB48">
        <f t="shared" si="22"/>
        <v>5.2060384499062238</v>
      </c>
      <c r="AC48">
        <f t="shared" si="22"/>
        <v>15.123243169848593</v>
      </c>
      <c r="AD48">
        <f t="shared" si="22"/>
        <v>50.246779825578059</v>
      </c>
      <c r="AF48" t="s">
        <v>112</v>
      </c>
      <c r="AG48" t="s">
        <v>6</v>
      </c>
      <c r="AH48">
        <v>133.38469440164354</v>
      </c>
      <c r="AJ48" t="s">
        <v>6</v>
      </c>
    </row>
    <row r="49" spans="1:36" x14ac:dyDescent="0.25">
      <c r="A49" t="s">
        <v>6</v>
      </c>
      <c r="B49">
        <f t="shared" si="21"/>
        <v>124.55836508486318</v>
      </c>
      <c r="D49">
        <v>124.55836508486318</v>
      </c>
      <c r="E49">
        <v>90.188133140000005</v>
      </c>
      <c r="I49">
        <f>I38-I$20</f>
        <v>8.2839991400000024</v>
      </c>
      <c r="J49">
        <f t="shared" si="22"/>
        <v>15.290354483750001</v>
      </c>
      <c r="K49">
        <f t="shared" si="22"/>
        <v>44.586286306250031</v>
      </c>
      <c r="L49">
        <f t="shared" si="22"/>
        <v>18.242760437499996</v>
      </c>
      <c r="M49">
        <f t="shared" si="22"/>
        <v>103.11581357256092</v>
      </c>
      <c r="N49">
        <f t="shared" si="22"/>
        <v>37.305112990000012</v>
      </c>
      <c r="O49">
        <f t="shared" si="22"/>
        <v>6.7660276231647316</v>
      </c>
      <c r="P49">
        <f t="shared" si="22"/>
        <v>17.225941612500016</v>
      </c>
      <c r="Q49">
        <f t="shared" si="22"/>
        <v>8.5618793274999803</v>
      </c>
      <c r="R49">
        <f t="shared" si="22"/>
        <v>44.301257837499989</v>
      </c>
      <c r="S49">
        <f t="shared" si="22"/>
        <v>52.978993062499995</v>
      </c>
      <c r="T49">
        <f t="shared" si="22"/>
        <v>11.230624096858534</v>
      </c>
      <c r="U49" s="4">
        <f t="shared" si="22"/>
        <v>-9.033156654999992</v>
      </c>
      <c r="V49">
        <f t="shared" si="22"/>
        <v>35.155272662499968</v>
      </c>
      <c r="W49">
        <f t="shared" si="22"/>
        <v>36.006214638736481</v>
      </c>
      <c r="X49">
        <f t="shared" si="22"/>
        <v>165.10767529999998</v>
      </c>
      <c r="Z49">
        <f t="shared" si="22"/>
        <v>2.1027906875223952</v>
      </c>
      <c r="AA49">
        <f t="shared" si="22"/>
        <v>1.3087192570882848</v>
      </c>
      <c r="AB49">
        <f t="shared" si="22"/>
        <v>2.269912445987444</v>
      </c>
      <c r="AC49">
        <f t="shared" si="22"/>
        <v>11.244333276056174</v>
      </c>
      <c r="AD49">
        <f t="shared" si="22"/>
        <v>55.332043029331103</v>
      </c>
      <c r="AF49" t="s">
        <v>112</v>
      </c>
      <c r="AG49" t="s">
        <v>6</v>
      </c>
      <c r="AH49">
        <v>124.55836508486318</v>
      </c>
      <c r="AJ49" t="s">
        <v>6</v>
      </c>
    </row>
    <row r="50" spans="1:36" x14ac:dyDescent="0.25">
      <c r="A50" t="s">
        <v>6</v>
      </c>
      <c r="B50">
        <f t="shared" si="21"/>
        <v>142.30547550432277</v>
      </c>
      <c r="D50">
        <v>142.30547550432277</v>
      </c>
      <c r="E50">
        <v>100.7367526</v>
      </c>
      <c r="AF50" t="s">
        <v>112</v>
      </c>
      <c r="AG50" t="s">
        <v>6</v>
      </c>
      <c r="AH50">
        <v>142.30547550432277</v>
      </c>
      <c r="AJ50" t="s">
        <v>6</v>
      </c>
    </row>
    <row r="51" spans="1:36" x14ac:dyDescent="0.25">
      <c r="A51" t="s">
        <v>6</v>
      </c>
      <c r="B51">
        <f t="shared" si="21"/>
        <v>168.0746561886051</v>
      </c>
      <c r="D51">
        <v>168.0746561886051</v>
      </c>
      <c r="E51">
        <v>92.083233680000006</v>
      </c>
      <c r="H51" t="s">
        <v>136</v>
      </c>
      <c r="I51">
        <f>I$21-I29</f>
        <v>6.1166523700000042</v>
      </c>
      <c r="J51">
        <f t="shared" ref="J51:AD60" si="24">J$21-J29</f>
        <v>21.562104196249997</v>
      </c>
      <c r="K51">
        <f t="shared" si="24"/>
        <v>34.721117723750027</v>
      </c>
      <c r="L51">
        <f t="shared" si="24"/>
        <v>22.810367762500007</v>
      </c>
      <c r="M51">
        <f t="shared" si="24"/>
        <v>87.682736781180637</v>
      </c>
      <c r="N51">
        <f t="shared" si="24"/>
        <v>33.489246900000012</v>
      </c>
      <c r="O51" s="5">
        <f t="shared" si="24"/>
        <v>-4.3627746796430102</v>
      </c>
      <c r="P51">
        <f t="shared" si="24"/>
        <v>21.969443497500023</v>
      </c>
      <c r="Q51">
        <f t="shared" si="24"/>
        <v>4.0489593725000077</v>
      </c>
      <c r="R51">
        <f t="shared" si="24"/>
        <v>19.10711872249999</v>
      </c>
      <c r="S51">
        <f t="shared" si="24"/>
        <v>31.056882697500001</v>
      </c>
      <c r="T51">
        <f t="shared" si="24"/>
        <v>27.887916662977176</v>
      </c>
      <c r="U51">
        <f t="shared" si="24"/>
        <v>43.422105325000004</v>
      </c>
      <c r="V51">
        <f t="shared" si="24"/>
        <v>6.1811480374999803</v>
      </c>
      <c r="W51">
        <f t="shared" si="24"/>
        <v>51.797598927044049</v>
      </c>
      <c r="X51">
        <f t="shared" si="24"/>
        <v>100.74329310000002</v>
      </c>
      <c r="Y51">
        <f t="shared" si="24"/>
        <v>86.517775000000029</v>
      </c>
      <c r="Z51">
        <f t="shared" si="24"/>
        <v>0.93268091485075466</v>
      </c>
      <c r="AA51">
        <f t="shared" si="24"/>
        <v>8.1365779847826687</v>
      </c>
      <c r="AB51">
        <f t="shared" si="24"/>
        <v>7.685479509034586</v>
      </c>
      <c r="AC51">
        <f t="shared" si="24"/>
        <v>25.738962469939636</v>
      </c>
      <c r="AD51">
        <f t="shared" si="24"/>
        <v>61.808030870656154</v>
      </c>
      <c r="AF51" t="s">
        <v>112</v>
      </c>
      <c r="AG51" t="s">
        <v>6</v>
      </c>
      <c r="AH51">
        <v>168.0746561886051</v>
      </c>
      <c r="AJ51" t="s">
        <v>6</v>
      </c>
    </row>
    <row r="52" spans="1:36" x14ac:dyDescent="0.25">
      <c r="A52" t="s">
        <v>7</v>
      </c>
      <c r="B52">
        <f t="shared" si="21"/>
        <v>78.342857140000007</v>
      </c>
      <c r="D52">
        <v>78.342857140000007</v>
      </c>
      <c r="E52">
        <v>70.806451609999996</v>
      </c>
      <c r="I52">
        <f t="shared" ref="I52:X58" si="25">I$21-I30</f>
        <v>9.5259167600000083</v>
      </c>
      <c r="J52" s="5">
        <f t="shared" si="25"/>
        <v>-0.11712962375000302</v>
      </c>
      <c r="K52">
        <f t="shared" si="25"/>
        <v>59.060761963750025</v>
      </c>
      <c r="L52">
        <f t="shared" si="25"/>
        <v>14.70751526250001</v>
      </c>
      <c r="M52">
        <f t="shared" si="25"/>
        <v>33.847737606597462</v>
      </c>
      <c r="N52">
        <f t="shared" si="25"/>
        <v>31.705117510000015</v>
      </c>
      <c r="O52">
        <f t="shared" si="25"/>
        <v>10.781636606271775</v>
      </c>
      <c r="P52" s="5">
        <f t="shared" si="25"/>
        <v>-3.8522038524999829</v>
      </c>
      <c r="Q52">
        <f t="shared" si="25"/>
        <v>11.741921612500008</v>
      </c>
      <c r="R52">
        <f t="shared" si="25"/>
        <v>13.346079762499997</v>
      </c>
      <c r="S52">
        <f t="shared" si="25"/>
        <v>49.248622277500004</v>
      </c>
      <c r="T52">
        <f t="shared" si="25"/>
        <v>23.821257685442447</v>
      </c>
      <c r="U52">
        <f t="shared" si="25"/>
        <v>35.454626224999998</v>
      </c>
      <c r="V52">
        <f t="shared" si="25"/>
        <v>34.996206737499975</v>
      </c>
      <c r="W52">
        <f t="shared" si="25"/>
        <v>53.975459893207926</v>
      </c>
      <c r="X52">
        <f t="shared" si="25"/>
        <v>137.22914390000003</v>
      </c>
      <c r="Y52">
        <f t="shared" si="24"/>
        <v>186.64767500000005</v>
      </c>
      <c r="Z52">
        <f t="shared" si="24"/>
        <v>1.9045133978439512</v>
      </c>
      <c r="AA52">
        <f t="shared" si="24"/>
        <v>5.8522660330020422</v>
      </c>
      <c r="AB52" s="5">
        <f t="shared" si="24"/>
        <v>-0.14305408911172179</v>
      </c>
      <c r="AC52">
        <f t="shared" si="24"/>
        <v>11.901378835558162</v>
      </c>
      <c r="AD52">
        <f t="shared" si="24"/>
        <v>48.279723620082969</v>
      </c>
      <c r="AF52" t="s">
        <v>110</v>
      </c>
      <c r="AG52" t="s">
        <v>15</v>
      </c>
      <c r="AH52">
        <v>31.47926635</v>
      </c>
      <c r="AJ52" t="s">
        <v>15</v>
      </c>
    </row>
    <row r="53" spans="1:36" x14ac:dyDescent="0.25">
      <c r="A53" t="s">
        <v>7</v>
      </c>
      <c r="B53">
        <f t="shared" si="21"/>
        <v>84.1038961</v>
      </c>
      <c r="D53">
        <v>84.1038961</v>
      </c>
      <c r="E53">
        <v>99.349516100000002</v>
      </c>
      <c r="I53">
        <f t="shared" si="25"/>
        <v>5.8785244500000076</v>
      </c>
      <c r="J53">
        <f t="shared" si="24"/>
        <v>21.17868732625</v>
      </c>
      <c r="K53">
        <f t="shared" si="24"/>
        <v>33.472194423750025</v>
      </c>
      <c r="L53">
        <f t="shared" si="24"/>
        <v>10.882028662500005</v>
      </c>
      <c r="M53">
        <f t="shared" si="24"/>
        <v>73.732812232160526</v>
      </c>
      <c r="N53">
        <f t="shared" si="24"/>
        <v>30.864502080000015</v>
      </c>
      <c r="O53">
        <f t="shared" si="24"/>
        <v>0.33707448183714916</v>
      </c>
      <c r="P53">
        <f t="shared" si="24"/>
        <v>9.7438573975000224</v>
      </c>
      <c r="Q53">
        <f t="shared" si="24"/>
        <v>5.2171542225000138</v>
      </c>
      <c r="R53">
        <f t="shared" si="24"/>
        <v>11.626348562499999</v>
      </c>
      <c r="S53">
        <f t="shared" si="24"/>
        <v>40.726311887500003</v>
      </c>
      <c r="T53">
        <f t="shared" si="24"/>
        <v>13.086618459088086</v>
      </c>
      <c r="U53">
        <f t="shared" si="24"/>
        <v>20.287130625000003</v>
      </c>
      <c r="V53">
        <f t="shared" si="24"/>
        <v>38.919395337499978</v>
      </c>
      <c r="W53">
        <f t="shared" si="24"/>
        <v>38.403699639615837</v>
      </c>
      <c r="X53">
        <f t="shared" si="24"/>
        <v>103.54110630000002</v>
      </c>
      <c r="Y53">
        <f t="shared" si="24"/>
        <v>268.62807500000002</v>
      </c>
      <c r="Z53">
        <f t="shared" si="24"/>
        <v>1.5687561064216347</v>
      </c>
      <c r="AA53">
        <f t="shared" si="24"/>
        <v>0.17753430717787921</v>
      </c>
      <c r="AB53">
        <f t="shared" si="24"/>
        <v>3.464831735755233</v>
      </c>
      <c r="AC53">
        <f t="shared" si="24"/>
        <v>18.933652123323228</v>
      </c>
      <c r="AD53">
        <f t="shared" si="24"/>
        <v>59.944892141608186</v>
      </c>
      <c r="AF53" t="s">
        <v>110</v>
      </c>
      <c r="AG53" t="s">
        <v>15</v>
      </c>
      <c r="AH53">
        <v>33.26339574</v>
      </c>
      <c r="AJ53" t="s">
        <v>15</v>
      </c>
    </row>
    <row r="54" spans="1:36" x14ac:dyDescent="0.25">
      <c r="A54" t="s">
        <v>7</v>
      </c>
      <c r="B54">
        <f t="shared" si="21"/>
        <v>85.823627299999998</v>
      </c>
      <c r="D54">
        <v>85.823627299999998</v>
      </c>
      <c r="E54">
        <v>67.982220859999998</v>
      </c>
      <c r="I54">
        <f t="shared" si="25"/>
        <v>6.7693122500000058</v>
      </c>
      <c r="J54">
        <f t="shared" si="24"/>
        <v>31.339952136249998</v>
      </c>
      <c r="K54">
        <f t="shared" si="24"/>
        <v>17.734357223750024</v>
      </c>
      <c r="L54">
        <f t="shared" si="24"/>
        <v>21.47467796250001</v>
      </c>
      <c r="M54">
        <f t="shared" si="24"/>
        <v>71.449747282640899</v>
      </c>
      <c r="N54">
        <f t="shared" si="24"/>
        <v>20.586228870000014</v>
      </c>
      <c r="O54">
        <f t="shared" si="24"/>
        <v>19.12066246149007</v>
      </c>
      <c r="P54">
        <f t="shared" si="24"/>
        <v>16.794680047500023</v>
      </c>
      <c r="Q54">
        <f t="shared" si="24"/>
        <v>10.223863552500006</v>
      </c>
      <c r="R54">
        <f t="shared" si="24"/>
        <v>29.589713852499997</v>
      </c>
      <c r="S54">
        <f t="shared" si="24"/>
        <v>30.549989797500004</v>
      </c>
      <c r="T54">
        <f t="shared" si="24"/>
        <v>8.9849509003009587</v>
      </c>
      <c r="U54">
        <f t="shared" si="24"/>
        <v>32.884947125000011</v>
      </c>
      <c r="V54">
        <f t="shared" si="24"/>
        <v>16.480045637499984</v>
      </c>
      <c r="W54">
        <f t="shared" si="24"/>
        <v>22.148160067557853</v>
      </c>
      <c r="X54">
        <f t="shared" si="24"/>
        <v>95.080766000000011</v>
      </c>
      <c r="Y54">
        <f t="shared" si="24"/>
        <v>486.29017500000003</v>
      </c>
      <c r="Z54">
        <f t="shared" si="24"/>
        <v>1.5001470001220714</v>
      </c>
      <c r="AA54">
        <f t="shared" si="24"/>
        <v>4.7424950345141497</v>
      </c>
      <c r="AB54">
        <f t="shared" si="24"/>
        <v>3.9691935636464706</v>
      </c>
      <c r="AC54">
        <f t="shared" si="24"/>
        <v>17.750626885968629</v>
      </c>
      <c r="AD54">
        <f t="shared" si="24"/>
        <v>62.918488449522556</v>
      </c>
      <c r="AF54" t="s">
        <v>110</v>
      </c>
      <c r="AG54" t="s">
        <v>15</v>
      </c>
      <c r="AH54">
        <v>34.10401117</v>
      </c>
      <c r="AJ54" t="s">
        <v>15</v>
      </c>
    </row>
    <row r="55" spans="1:36" x14ac:dyDescent="0.25">
      <c r="A55" t="s">
        <v>7</v>
      </c>
      <c r="B55">
        <f t="shared" si="21"/>
        <v>67.86026201</v>
      </c>
      <c r="D55">
        <v>67.86026201</v>
      </c>
      <c r="E55">
        <v>84.793990440000002</v>
      </c>
      <c r="I55">
        <f t="shared" si="25"/>
        <v>7.6328471300000018</v>
      </c>
      <c r="J55" s="6">
        <f t="shared" si="24"/>
        <v>22.962624256249995</v>
      </c>
      <c r="K55" s="6">
        <f t="shared" si="24"/>
        <v>6.3228777237500253</v>
      </c>
      <c r="L55" s="6">
        <f t="shared" si="24"/>
        <v>4.2601684625000047</v>
      </c>
      <c r="M55" s="6">
        <f t="shared" si="24"/>
        <v>75.577646072758213</v>
      </c>
      <c r="N55" s="6">
        <f t="shared" si="24"/>
        <v>22.114414660000016</v>
      </c>
      <c r="O55" s="6">
        <f t="shared" si="24"/>
        <v>20.987361269044207</v>
      </c>
      <c r="P55" s="6">
        <f t="shared" si="24"/>
        <v>12.480128647500024</v>
      </c>
      <c r="Q55" s="6">
        <f t="shared" si="24"/>
        <v>11.945337092500012</v>
      </c>
      <c r="R55" s="6">
        <f t="shared" si="24"/>
        <v>29.518941382500003</v>
      </c>
      <c r="S55" s="6">
        <f t="shared" si="24"/>
        <v>38.594724597500004</v>
      </c>
      <c r="T55" s="6">
        <f t="shared" si="24"/>
        <v>16.248700644075214</v>
      </c>
      <c r="U55" s="6">
        <f t="shared" si="24"/>
        <v>37.874569925000003</v>
      </c>
      <c r="V55" s="6">
        <f t="shared" si="24"/>
        <v>27.790700837499983</v>
      </c>
      <c r="W55" s="6">
        <f t="shared" si="24"/>
        <v>40.39871552602952</v>
      </c>
      <c r="X55" s="6">
        <f t="shared" si="24"/>
        <v>178.13093670000001</v>
      </c>
      <c r="Y55" s="6">
        <f t="shared" si="24"/>
        <v>486.29017500000003</v>
      </c>
      <c r="Z55" s="6">
        <f t="shared" si="24"/>
        <v>0.97821950594624418</v>
      </c>
      <c r="AA55" s="6">
        <f t="shared" si="24"/>
        <v>6.419649417854103</v>
      </c>
      <c r="AB55" s="6">
        <f t="shared" si="24"/>
        <v>5.5347100940294993</v>
      </c>
      <c r="AC55" s="6">
        <f t="shared" si="24"/>
        <v>11.844629433521156</v>
      </c>
      <c r="AD55" s="6">
        <f t="shared" si="24"/>
        <v>58.910515341094609</v>
      </c>
      <c r="AF55" t="s">
        <v>110</v>
      </c>
      <c r="AG55" t="s">
        <v>15</v>
      </c>
      <c r="AH55">
        <v>44.382284380000002</v>
      </c>
      <c r="AJ55" t="s">
        <v>15</v>
      </c>
    </row>
    <row r="56" spans="1:36" x14ac:dyDescent="0.25">
      <c r="A56" t="s">
        <v>7</v>
      </c>
      <c r="B56">
        <f t="shared" si="21"/>
        <v>67.931034479999994</v>
      </c>
      <c r="D56">
        <v>67.931034479999994</v>
      </c>
      <c r="E56">
        <v>82.062383150000002</v>
      </c>
      <c r="I56" s="5">
        <f t="shared" si="25"/>
        <v>-1.053000069999996</v>
      </c>
      <c r="J56" s="6">
        <f t="shared" si="24"/>
        <v>20.980340756249994</v>
      </c>
      <c r="K56" s="6">
        <f t="shared" si="24"/>
        <v>48.551854303750019</v>
      </c>
      <c r="L56" s="6">
        <f t="shared" si="24"/>
        <v>27.854044662500002</v>
      </c>
      <c r="M56" s="6">
        <f t="shared" si="24"/>
        <v>83.220744170788677</v>
      </c>
      <c r="N56" s="6">
        <f t="shared" si="24"/>
        <v>17.178578900000012</v>
      </c>
      <c r="O56" s="6">
        <f t="shared" si="24"/>
        <v>21.11108641862829</v>
      </c>
      <c r="P56" s="6">
        <f t="shared" si="24"/>
        <v>11.033261887500018</v>
      </c>
      <c r="Q56" s="6">
        <f t="shared" si="24"/>
        <v>20.415617852500006</v>
      </c>
      <c r="R56" s="6">
        <f t="shared" si="24"/>
        <v>19.825106842499991</v>
      </c>
      <c r="S56" s="6">
        <f t="shared" si="24"/>
        <v>37.776160857500003</v>
      </c>
      <c r="T56" s="5">
        <f t="shared" si="24"/>
        <v>-6.2779525952668678</v>
      </c>
      <c r="U56" s="6">
        <f t="shared" si="24"/>
        <v>33.045523125000003</v>
      </c>
      <c r="V56" s="6">
        <f t="shared" si="24"/>
        <v>54.737165777499982</v>
      </c>
      <c r="W56" s="6">
        <f t="shared" si="24"/>
        <v>31.701506870429654</v>
      </c>
      <c r="X56" s="6">
        <f t="shared" si="24"/>
        <v>200.13166710000002</v>
      </c>
      <c r="Y56" s="6">
        <f t="shared" si="24"/>
        <v>486.29017500000003</v>
      </c>
      <c r="Z56" s="5">
        <f t="shared" si="24"/>
        <v>-0.33227919153222452</v>
      </c>
      <c r="AA56" s="6">
        <f t="shared" si="24"/>
        <v>5.5316817922183148</v>
      </c>
      <c r="AB56" s="6">
        <f t="shared" si="24"/>
        <v>4.7220603227710569</v>
      </c>
      <c r="AC56" s="6">
        <f t="shared" si="24"/>
        <v>14.113927481956203</v>
      </c>
      <c r="AD56" s="6">
        <f t="shared" si="24"/>
        <v>21.527522043351624</v>
      </c>
      <c r="AF56" t="s">
        <v>110</v>
      </c>
      <c r="AG56" t="s">
        <v>15</v>
      </c>
      <c r="AH56">
        <v>42.85409859</v>
      </c>
      <c r="AJ56" t="s">
        <v>15</v>
      </c>
    </row>
    <row r="57" spans="1:36" x14ac:dyDescent="0.25">
      <c r="A57" t="s">
        <v>7</v>
      </c>
      <c r="B57">
        <f t="shared" si="21"/>
        <v>77.624869020000006</v>
      </c>
      <c r="D57">
        <v>77.624869020000006</v>
      </c>
      <c r="E57">
        <v>86.157666050000003</v>
      </c>
      <c r="I57">
        <f t="shared" si="25"/>
        <v>7.9965359400000082</v>
      </c>
      <c r="J57" s="6">
        <f t="shared" si="24"/>
        <v>35.468646576249995</v>
      </c>
      <c r="K57" s="6">
        <f t="shared" si="24"/>
        <v>43.492282243750026</v>
      </c>
      <c r="L57" s="6">
        <f t="shared" si="24"/>
        <v>30.682555852500002</v>
      </c>
      <c r="M57" s="6">
        <f t="shared" si="24"/>
        <v>51.760448394574695</v>
      </c>
      <c r="N57" s="6">
        <f t="shared" si="24"/>
        <v>27.609769710000016</v>
      </c>
      <c r="O57" s="6">
        <f t="shared" si="24"/>
        <v>19.260118829785981</v>
      </c>
      <c r="P57" s="6">
        <f t="shared" si="24"/>
        <v>12.616607097500022</v>
      </c>
      <c r="Q57" s="6">
        <f t="shared" si="24"/>
        <v>9.7810766525000048</v>
      </c>
      <c r="R57" s="6">
        <f t="shared" si="24"/>
        <v>15.315504162499991</v>
      </c>
      <c r="S57" s="6">
        <f t="shared" si="24"/>
        <v>31.7560097275</v>
      </c>
      <c r="T57" s="6">
        <f t="shared" si="24"/>
        <v>16.829028207525468</v>
      </c>
      <c r="U57" s="6">
        <f t="shared" si="24"/>
        <v>28.585609725000012</v>
      </c>
      <c r="V57" s="6">
        <f t="shared" si="24"/>
        <v>46.850197027499974</v>
      </c>
      <c r="W57" s="6">
        <f t="shared" si="24"/>
        <v>40.434463387639539</v>
      </c>
      <c r="X57" s="6">
        <f t="shared" si="24"/>
        <v>95.080766000000011</v>
      </c>
      <c r="Y57" s="6">
        <f t="shared" si="24"/>
        <v>486.29017500000003</v>
      </c>
      <c r="Z57" s="6">
        <f t="shared" si="24"/>
        <v>0.99812475543046375</v>
      </c>
      <c r="AA57" s="6">
        <f t="shared" si="24"/>
        <v>2.8164148146194989</v>
      </c>
      <c r="AB57" s="5">
        <f t="shared" si="24"/>
        <v>-3.3756069420328387</v>
      </c>
      <c r="AC57" s="6">
        <f t="shared" si="24"/>
        <v>12.71819732722328</v>
      </c>
      <c r="AD57" s="6">
        <f t="shared" si="24"/>
        <v>34.360360460838308</v>
      </c>
      <c r="AF57" t="s">
        <v>110</v>
      </c>
      <c r="AG57" t="s">
        <v>15</v>
      </c>
      <c r="AH57">
        <v>47.789934350000003</v>
      </c>
      <c r="AJ57" t="s">
        <v>15</v>
      </c>
    </row>
    <row r="58" spans="1:36" x14ac:dyDescent="0.25">
      <c r="A58" t="s">
        <v>7</v>
      </c>
      <c r="B58">
        <f t="shared" si="21"/>
        <v>82.134471700000006</v>
      </c>
      <c r="D58">
        <v>82.134471700000006</v>
      </c>
      <c r="E58">
        <v>67.063588499999994</v>
      </c>
      <c r="I58">
        <f t="shared" si="25"/>
        <v>11.005437050000005</v>
      </c>
      <c r="J58" s="6">
        <f t="shared" si="24"/>
        <v>15.914992276249997</v>
      </c>
      <c r="K58" s="6">
        <f t="shared" si="24"/>
        <v>44.63949769375003</v>
      </c>
      <c r="L58" s="6">
        <f t="shared" si="24"/>
        <v>17.354787862500004</v>
      </c>
      <c r="M58" s="6">
        <f t="shared" si="24"/>
        <v>60.586777711355055</v>
      </c>
      <c r="N58" s="6">
        <f t="shared" si="24"/>
        <v>24.171832750000014</v>
      </c>
      <c r="O58" s="6">
        <f t="shared" si="24"/>
        <v>28.561026305754268</v>
      </c>
      <c r="P58" s="6">
        <f t="shared" si="24"/>
        <v>19.924019387500024</v>
      </c>
      <c r="Q58" s="6">
        <f t="shared" si="24"/>
        <v>12.496606812500005</v>
      </c>
      <c r="R58" s="6">
        <f t="shared" si="24"/>
        <v>12.270417862499997</v>
      </c>
      <c r="S58" s="6">
        <f t="shared" si="24"/>
        <v>15.447909897500011</v>
      </c>
      <c r="T58" s="6">
        <f t="shared" si="24"/>
        <v>15.03519240696005</v>
      </c>
      <c r="U58" s="5">
        <f t="shared" si="24"/>
        <v>-21.127993774999993</v>
      </c>
      <c r="V58" s="6">
        <f t="shared" si="24"/>
        <v>21.835383737499981</v>
      </c>
      <c r="W58" s="6">
        <f t="shared" si="24"/>
        <v>16.844843455856449</v>
      </c>
      <c r="X58" s="6">
        <f t="shared" si="24"/>
        <v>100.74329310000002</v>
      </c>
      <c r="Y58" s="6">
        <f t="shared" si="24"/>
        <v>486.29017500000003</v>
      </c>
      <c r="Z58" s="6">
        <f t="shared" si="24"/>
        <v>1.575004770358623</v>
      </c>
      <c r="AA58" s="6">
        <f t="shared" si="24"/>
        <v>3.5249783821994569</v>
      </c>
      <c r="AB58" s="6">
        <f t="shared" si="24"/>
        <v>6.1349237302747071</v>
      </c>
      <c r="AC58" s="6">
        <f t="shared" si="24"/>
        <v>22.463920877824876</v>
      </c>
      <c r="AD58" s="6">
        <f t="shared" si="24"/>
        <v>29.48292227445026</v>
      </c>
      <c r="AF58" t="s">
        <v>110</v>
      </c>
      <c r="AG58" t="s">
        <v>15</v>
      </c>
      <c r="AH58">
        <v>37.358743539999999</v>
      </c>
      <c r="AJ58" t="s">
        <v>15</v>
      </c>
    </row>
    <row r="59" spans="1:36" x14ac:dyDescent="0.25">
      <c r="A59" t="s">
        <v>7</v>
      </c>
      <c r="B59">
        <f t="shared" si="21"/>
        <v>85.179558</v>
      </c>
      <c r="D59">
        <v>85.179558</v>
      </c>
      <c r="E59">
        <v>69.581938609999995</v>
      </c>
      <c r="I59">
        <f>I$21-I37</f>
        <v>1.374709210000006</v>
      </c>
      <c r="J59" s="6">
        <f t="shared" si="24"/>
        <v>13.033253936249999</v>
      </c>
      <c r="K59" s="6">
        <f t="shared" si="24"/>
        <v>27.31239372375002</v>
      </c>
      <c r="L59" s="6">
        <f t="shared" si="24"/>
        <v>13.078651162500009</v>
      </c>
      <c r="M59" s="6">
        <f t="shared" si="24"/>
        <v>42.839667291895466</v>
      </c>
      <c r="N59" s="6">
        <f t="shared" si="24"/>
        <v>14.611408460000014</v>
      </c>
      <c r="O59" s="6">
        <f t="shared" si="24"/>
        <v>21.554955793960261</v>
      </c>
      <c r="P59" s="6">
        <f t="shared" si="24"/>
        <v>16.724016657500016</v>
      </c>
      <c r="Q59" s="6">
        <f t="shared" si="24"/>
        <v>24.696670412500012</v>
      </c>
      <c r="R59" s="5">
        <f t="shared" si="24"/>
        <v>-4.6647442375000026</v>
      </c>
      <c r="S59" s="6">
        <f t="shared" si="24"/>
        <v>20.528736997500005</v>
      </c>
      <c r="T59" s="6">
        <f t="shared" si="24"/>
        <v>-4.4569494604706108</v>
      </c>
      <c r="U59" s="6">
        <f t="shared" si="24"/>
        <v>9.4977159250000085</v>
      </c>
      <c r="V59" s="6">
        <f t="shared" si="24"/>
        <v>31.36975703749998</v>
      </c>
      <c r="W59" s="6">
        <f t="shared" si="24"/>
        <v>22.782211925508676</v>
      </c>
      <c r="X59" s="6">
        <f t="shared" si="24"/>
        <v>178.13093670000001</v>
      </c>
      <c r="Y59" s="6">
        <f t="shared" si="24"/>
        <v>486.29017500000003</v>
      </c>
      <c r="Z59" s="6">
        <f t="shared" si="24"/>
        <v>1.8884454321961535</v>
      </c>
      <c r="AA59" s="6">
        <f t="shared" si="24"/>
        <v>6.2701020482918786</v>
      </c>
      <c r="AB59" s="6">
        <f t="shared" si="24"/>
        <v>4.3697540640352273</v>
      </c>
      <c r="AC59" s="6">
        <f t="shared" si="24"/>
        <v>19.722436472568752</v>
      </c>
      <c r="AD59" s="6">
        <f t="shared" si="24"/>
        <v>45.25129688078961</v>
      </c>
      <c r="AF59" t="s">
        <v>110</v>
      </c>
      <c r="AG59" t="s">
        <v>15</v>
      </c>
      <c r="AH59">
        <v>40.796680500000001</v>
      </c>
      <c r="AJ59" t="s">
        <v>15</v>
      </c>
    </row>
    <row r="60" spans="1:36" x14ac:dyDescent="0.25">
      <c r="A60" t="s">
        <v>7</v>
      </c>
      <c r="B60">
        <f t="shared" si="21"/>
        <v>102.1147201</v>
      </c>
      <c r="D60">
        <v>102.1147201</v>
      </c>
      <c r="E60">
        <v>69.938700449999999</v>
      </c>
      <c r="I60">
        <f>I$21-I38</f>
        <v>4.3649828400000033</v>
      </c>
      <c r="J60" s="6">
        <f t="shared" si="24"/>
        <v>30.526523906249999</v>
      </c>
      <c r="K60" s="6">
        <f t="shared" si="24"/>
        <v>26.378023823750027</v>
      </c>
      <c r="L60" s="6">
        <f t="shared" si="24"/>
        <v>17.7195520625</v>
      </c>
      <c r="M60" s="6">
        <f t="shared" si="24"/>
        <v>17.070486607613134</v>
      </c>
      <c r="N60" s="6">
        <f t="shared" si="24"/>
        <v>10.776197390000014</v>
      </c>
      <c r="O60" s="6">
        <f t="shared" si="24"/>
        <v>27.544353897038896</v>
      </c>
      <c r="P60" s="6">
        <f t="shared" si="24"/>
        <v>9.6172811075000197</v>
      </c>
      <c r="Q60" s="6">
        <f t="shared" si="24"/>
        <v>17.816183012500005</v>
      </c>
      <c r="R60" s="5">
        <f t="shared" si="24"/>
        <v>-12.868282137500003</v>
      </c>
      <c r="S60" s="6">
        <f t="shared" si="24"/>
        <v>8.4451407975000023</v>
      </c>
      <c r="T60" s="6">
        <f t="shared" si="24"/>
        <v>15.463690009802136</v>
      </c>
      <c r="U60" s="6">
        <f t="shared" si="24"/>
        <v>68.664491055000013</v>
      </c>
      <c r="V60" s="6">
        <f t="shared" si="24"/>
        <v>25.546484437499984</v>
      </c>
      <c r="W60" s="6">
        <f t="shared" si="24"/>
        <v>28.674627636842786</v>
      </c>
      <c r="X60" s="6">
        <f t="shared" si="24"/>
        <v>103.54110630000002</v>
      </c>
      <c r="Y60" s="6">
        <f t="shared" si="24"/>
        <v>486.29017500000003</v>
      </c>
      <c r="Z60" s="6">
        <f t="shared" si="24"/>
        <v>0.41471747947660553</v>
      </c>
      <c r="AA60" s="6">
        <f t="shared" si="24"/>
        <v>8.902900863653386</v>
      </c>
      <c r="AB60" s="6">
        <f t="shared" si="24"/>
        <v>7.305880067954007</v>
      </c>
      <c r="AC60" s="6">
        <f t="shared" si="24"/>
        <v>23.60134636636117</v>
      </c>
      <c r="AD60" s="6">
        <f t="shared" si="24"/>
        <v>40.166033677036566</v>
      </c>
      <c r="AF60" t="s">
        <v>110</v>
      </c>
      <c r="AG60" t="s">
        <v>15</v>
      </c>
      <c r="AH60">
        <v>50.357104790000001</v>
      </c>
      <c r="AJ60" t="s">
        <v>15</v>
      </c>
    </row>
    <row r="61" spans="1:36" x14ac:dyDescent="0.25">
      <c r="A61" t="s">
        <v>7</v>
      </c>
      <c r="B61">
        <f t="shared" si="21"/>
        <v>110.318258</v>
      </c>
      <c r="D61">
        <v>110.318258</v>
      </c>
      <c r="E61">
        <v>74.098142129999999</v>
      </c>
      <c r="AF61" t="s">
        <v>110</v>
      </c>
      <c r="AG61" t="s">
        <v>15</v>
      </c>
      <c r="AH61">
        <v>54.192315860000001</v>
      </c>
      <c r="AJ61" t="s">
        <v>15</v>
      </c>
    </row>
    <row r="62" spans="1:36" x14ac:dyDescent="0.25">
      <c r="A62" t="s">
        <v>8</v>
      </c>
      <c r="B62">
        <f t="shared" si="21"/>
        <v>399.7724</v>
      </c>
      <c r="D62">
        <v>399.7724</v>
      </c>
      <c r="E62">
        <v>331.90529880000003</v>
      </c>
      <c r="H62" t="s">
        <v>137</v>
      </c>
      <c r="I62">
        <f>I34</f>
        <v>43.412259710000001</v>
      </c>
      <c r="J62">
        <f>J30</f>
        <v>55.43855224</v>
      </c>
      <c r="O62">
        <f>O29</f>
        <v>88.804168255178539</v>
      </c>
      <c r="P62">
        <f>P30</f>
        <v>91.990018710000001</v>
      </c>
      <c r="R62">
        <f>R37</f>
        <v>102.1147201</v>
      </c>
      <c r="T62">
        <f>T29</f>
        <v>103.60079740842264</v>
      </c>
      <c r="U62">
        <f>U38</f>
        <v>45.972976469999999</v>
      </c>
      <c r="Z62">
        <f>Z34</f>
        <v>11.134751773049645</v>
      </c>
      <c r="AB62">
        <f>AB30</f>
        <v>39.056603773584904</v>
      </c>
      <c r="AF62" t="s">
        <v>110</v>
      </c>
      <c r="AG62" t="s">
        <v>5</v>
      </c>
      <c r="AH62">
        <v>88.804168255178539</v>
      </c>
      <c r="AJ62" t="s">
        <v>5</v>
      </c>
    </row>
    <row r="63" spans="1:36" x14ac:dyDescent="0.25">
      <c r="A63" t="s">
        <v>8</v>
      </c>
      <c r="B63">
        <f t="shared" si="21"/>
        <v>299.64249999999998</v>
      </c>
      <c r="D63">
        <v>299.64249999999998</v>
      </c>
      <c r="E63">
        <v>220.0343446</v>
      </c>
      <c r="R63">
        <f>R38</f>
        <v>110.318258</v>
      </c>
      <c r="T63">
        <f>T34</f>
        <v>137.76666666666668</v>
      </c>
      <c r="U63">
        <f>U36</f>
        <v>135.7654613</v>
      </c>
      <c r="AB63">
        <f>AB35</f>
        <v>42.289156626506021</v>
      </c>
      <c r="AF63" t="s">
        <v>110</v>
      </c>
      <c r="AG63" t="s">
        <v>5</v>
      </c>
      <c r="AH63">
        <v>73.659756969263753</v>
      </c>
      <c r="AJ63" t="s">
        <v>5</v>
      </c>
    </row>
    <row r="64" spans="1:36" x14ac:dyDescent="0.25">
      <c r="A64" t="s">
        <v>8</v>
      </c>
      <c r="B64">
        <f t="shared" si="21"/>
        <v>217.66210000000001</v>
      </c>
      <c r="D64">
        <v>217.66210000000001</v>
      </c>
      <c r="AF64" t="s">
        <v>110</v>
      </c>
      <c r="AG64" t="s">
        <v>5</v>
      </c>
      <c r="AH64">
        <v>84.104319093698379</v>
      </c>
      <c r="AJ64" t="s">
        <v>5</v>
      </c>
    </row>
    <row r="65" spans="1:36" x14ac:dyDescent="0.25">
      <c r="A65" t="s">
        <v>9</v>
      </c>
      <c r="B65" s="4">
        <v>36.242607270000001</v>
      </c>
      <c r="E65">
        <v>36.242607270000001</v>
      </c>
      <c r="AF65" t="s">
        <v>110</v>
      </c>
      <c r="AG65" t="s">
        <v>5</v>
      </c>
      <c r="AH65">
        <v>65.320731114045458</v>
      </c>
      <c r="AJ65" t="s">
        <v>5</v>
      </c>
    </row>
    <row r="66" spans="1:36" x14ac:dyDescent="0.25">
      <c r="A66" t="s">
        <v>9</v>
      </c>
      <c r="B66" s="4">
        <v>32.833342879999996</v>
      </c>
      <c r="E66">
        <v>32.833342879999996</v>
      </c>
      <c r="AF66" t="s">
        <v>110</v>
      </c>
      <c r="AG66" t="s">
        <v>5</v>
      </c>
      <c r="AH66">
        <v>63.454032306491321</v>
      </c>
      <c r="AJ66" t="s">
        <v>5</v>
      </c>
    </row>
    <row r="67" spans="1:36" x14ac:dyDescent="0.25">
      <c r="A67" t="s">
        <v>9</v>
      </c>
      <c r="B67" s="4">
        <v>36.480735189999997</v>
      </c>
      <c r="E67">
        <v>36.480735189999997</v>
      </c>
      <c r="I67" t="s">
        <v>109</v>
      </c>
      <c r="AF67" t="s">
        <v>110</v>
      </c>
      <c r="AG67" t="s">
        <v>5</v>
      </c>
      <c r="AH67">
        <v>63.330307156907239</v>
      </c>
      <c r="AJ67" t="s">
        <v>5</v>
      </c>
    </row>
    <row r="68" spans="1:36" x14ac:dyDescent="0.25">
      <c r="A68" t="s">
        <v>9</v>
      </c>
      <c r="B68" s="4">
        <v>35.589947389999999</v>
      </c>
      <c r="E68">
        <v>35.589947389999999</v>
      </c>
      <c r="I68" t="s">
        <v>93</v>
      </c>
      <c r="J68" t="s">
        <v>88</v>
      </c>
      <c r="K68" t="s">
        <v>95</v>
      </c>
      <c r="L68" t="s">
        <v>96</v>
      </c>
      <c r="M68" t="s">
        <v>90</v>
      </c>
      <c r="N68" t="s">
        <v>99</v>
      </c>
      <c r="O68" t="s">
        <v>89</v>
      </c>
      <c r="P68" t="s">
        <v>100</v>
      </c>
      <c r="Q68" t="s">
        <v>86</v>
      </c>
      <c r="R68" t="s">
        <v>91</v>
      </c>
      <c r="S68" t="s">
        <v>94</v>
      </c>
      <c r="T68" t="s">
        <v>87</v>
      </c>
      <c r="U68" t="s">
        <v>97</v>
      </c>
      <c r="V68" t="s">
        <v>102</v>
      </c>
      <c r="W68" t="s">
        <v>101</v>
      </c>
      <c r="X68" t="s">
        <v>98</v>
      </c>
      <c r="Y68" t="s">
        <v>92</v>
      </c>
      <c r="Z68" s="5" t="s">
        <v>107</v>
      </c>
      <c r="AA68" s="5" t="s">
        <v>106</v>
      </c>
      <c r="AB68" s="5" t="s">
        <v>105</v>
      </c>
      <c r="AC68" s="5" t="s">
        <v>104</v>
      </c>
      <c r="AD68" s="5" t="s">
        <v>103</v>
      </c>
      <c r="AF68" t="s">
        <v>110</v>
      </c>
      <c r="AG68" t="s">
        <v>5</v>
      </c>
      <c r="AH68">
        <v>65.181274745749548</v>
      </c>
      <c r="AJ68" t="s">
        <v>5</v>
      </c>
    </row>
    <row r="69" spans="1:36" x14ac:dyDescent="0.25">
      <c r="A69" t="s">
        <v>9</v>
      </c>
      <c r="B69" s="4">
        <v>34.726412510000003</v>
      </c>
      <c r="E69">
        <v>34.726412510000003</v>
      </c>
      <c r="I69">
        <f>AVERAGE(B65:B74)</f>
        <v>36.398067847000007</v>
      </c>
      <c r="J69">
        <f>AVERAGE(B22:B31)</f>
        <v>34.036423042000003</v>
      </c>
      <c r="K69">
        <f>AVERAGE(B85:B94)</f>
        <v>102.404433539</v>
      </c>
      <c r="L69">
        <f>AVERAGE(B95:B104)</f>
        <v>96.792945990999996</v>
      </c>
      <c r="M69">
        <f>AVERAGE(B42:B51)</f>
        <v>125.36826238106175</v>
      </c>
      <c r="N69">
        <f>AVERAGE(B125:B134)</f>
        <v>41.657783526999999</v>
      </c>
      <c r="O69">
        <f>AVERAGE(B32:B41)</f>
        <v>67.951843437118754</v>
      </c>
      <c r="P69">
        <f>AVERAGE(B135:B144)</f>
        <v>75.432705670000004</v>
      </c>
      <c r="Q69">
        <f>AVERAGE(B2:B11)</f>
        <v>78.797650352999995</v>
      </c>
      <c r="R69">
        <f>AVERAGE(B52:B61)</f>
        <v>84.143355385000007</v>
      </c>
      <c r="S69">
        <f>AVERAGE(B75:B84)</f>
        <v>98.615688043999995</v>
      </c>
      <c r="T69">
        <f>AVERAGE(B12:B21)</f>
        <v>118.8264687793564</v>
      </c>
      <c r="U69">
        <f>AVERAGE(B105:B114)</f>
        <v>85.778594996999999</v>
      </c>
      <c r="V69">
        <f>AVERAGE(B155:B164)</f>
        <v>115.99344817699998</v>
      </c>
      <c r="W69">
        <f>AVERAGE(B145:B154)</f>
        <v>177.67593377360899</v>
      </c>
      <c r="X69">
        <f>AVERAGE(B115:B124)</f>
        <v>189.66688187999998</v>
      </c>
      <c r="Y69">
        <f>AVERAGE(B62:B64)</f>
        <v>305.69233333333335</v>
      </c>
      <c r="Z69" s="5">
        <f>AVERAGE(B205:B214)</f>
        <v>9.6596395644059942</v>
      </c>
      <c r="AA69" s="5">
        <f>AVERAGE(B195:B204)</f>
        <v>22.40063306846648</v>
      </c>
      <c r="AB69" s="5">
        <f>AVERAGE(B185:B194)</f>
        <v>34.946732478837554</v>
      </c>
      <c r="AC69" s="5">
        <f>AVERAGE(B175:B184)</f>
        <v>49.243329903839175</v>
      </c>
      <c r="AD69" s="5">
        <f>AVERAGE(B165:B174)</f>
        <v>48.594441874640566</v>
      </c>
      <c r="AF69" t="s">
        <v>110</v>
      </c>
      <c r="AG69" t="s">
        <v>5</v>
      </c>
      <c r="AH69">
        <v>55.88036726978126</v>
      </c>
      <c r="AJ69" t="s">
        <v>5</v>
      </c>
    </row>
    <row r="70" spans="1:36" x14ac:dyDescent="0.25">
      <c r="A70" t="s">
        <v>9</v>
      </c>
      <c r="B70" s="4">
        <v>43.412259710000001</v>
      </c>
      <c r="E70">
        <v>43.412259710000001</v>
      </c>
      <c r="I70" t="s">
        <v>108</v>
      </c>
      <c r="L70" t="s">
        <v>108</v>
      </c>
      <c r="N70" t="s">
        <v>108</v>
      </c>
      <c r="V70" t="s">
        <v>108</v>
      </c>
      <c r="Z70" t="s">
        <v>108</v>
      </c>
      <c r="AF70" t="s">
        <v>110</v>
      </c>
      <c r="AG70" t="s">
        <v>5</v>
      </c>
      <c r="AH70">
        <v>62.886437781575268</v>
      </c>
      <c r="AJ70" t="s">
        <v>5</v>
      </c>
    </row>
    <row r="71" spans="1:36" x14ac:dyDescent="0.25">
      <c r="A71" t="s">
        <v>9</v>
      </c>
      <c r="B71" s="4">
        <v>34.362723699999997</v>
      </c>
      <c r="E71">
        <v>34.362723699999997</v>
      </c>
      <c r="I71">
        <f>MAX(I69:K69)</f>
        <v>102.404433539</v>
      </c>
      <c r="L71">
        <f>MAX(L69:M69)</f>
        <v>125.36826238106175</v>
      </c>
      <c r="N71">
        <f>MAX(N69:U69)</f>
        <v>118.8264687793564</v>
      </c>
      <c r="V71">
        <f>MAX(V69:Y69)</f>
        <v>305.69233333333335</v>
      </c>
      <c r="Z71">
        <f>MAX(Z69:AD69)</f>
        <v>49.243329903839175</v>
      </c>
      <c r="AF71" t="s">
        <v>110</v>
      </c>
      <c r="AG71" t="s">
        <v>5</v>
      </c>
      <c r="AH71">
        <v>56.897039678496633</v>
      </c>
      <c r="AJ71" t="s">
        <v>5</v>
      </c>
    </row>
    <row r="72" spans="1:36" x14ac:dyDescent="0.25">
      <c r="A72" t="s">
        <v>9</v>
      </c>
      <c r="B72" s="4">
        <v>31.35382259</v>
      </c>
      <c r="E72">
        <v>31.35382259</v>
      </c>
      <c r="I72" t="s">
        <v>74</v>
      </c>
      <c r="L72" t="s">
        <v>74</v>
      </c>
      <c r="N72" t="s">
        <v>74</v>
      </c>
      <c r="V72" t="s">
        <v>74</v>
      </c>
      <c r="Z72" t="s">
        <v>74</v>
      </c>
      <c r="AF72" t="s">
        <v>110</v>
      </c>
      <c r="AG72" t="s">
        <v>16</v>
      </c>
      <c r="AH72">
        <v>66.168371359999995</v>
      </c>
      <c r="AJ72" t="s">
        <v>16</v>
      </c>
    </row>
    <row r="73" spans="1:36" x14ac:dyDescent="0.25">
      <c r="A73" t="s">
        <v>9</v>
      </c>
      <c r="B73" s="4">
        <v>40.984550429999999</v>
      </c>
      <c r="E73">
        <v>40.984550429999999</v>
      </c>
      <c r="I73">
        <f>MIN(I69:K69)</f>
        <v>34.036423042000003</v>
      </c>
      <c r="L73">
        <f>MIN(L69:M69)</f>
        <v>96.792945990999996</v>
      </c>
      <c r="N73">
        <f>MIN(N69:U69)</f>
        <v>41.657783526999999</v>
      </c>
      <c r="V73">
        <f>MIN(V69:Y69)</f>
        <v>115.99344817699998</v>
      </c>
      <c r="Z73">
        <f>MIN(Z69:AD69)</f>
        <v>9.6596395644059942</v>
      </c>
      <c r="AF73" t="s">
        <v>110</v>
      </c>
      <c r="AG73" t="s">
        <v>16</v>
      </c>
      <c r="AH73">
        <v>91.990018710000001</v>
      </c>
      <c r="AJ73" t="s">
        <v>16</v>
      </c>
    </row>
    <row r="74" spans="1:36" x14ac:dyDescent="0.25">
      <c r="A74" t="s">
        <v>9</v>
      </c>
      <c r="B74" s="4">
        <v>37.994276800000002</v>
      </c>
      <c r="E74">
        <v>37.994276800000002</v>
      </c>
      <c r="AF74" t="s">
        <v>110</v>
      </c>
      <c r="AG74" t="s">
        <v>16</v>
      </c>
      <c r="AH74">
        <v>78.393957459999996</v>
      </c>
      <c r="AJ74" t="s">
        <v>16</v>
      </c>
    </row>
    <row r="75" spans="1:36" x14ac:dyDescent="0.25">
      <c r="A75" t="s">
        <v>10</v>
      </c>
      <c r="B75">
        <f t="shared" ref="B75:B84" si="26">D75</f>
        <v>97.971854300000004</v>
      </c>
      <c r="D75">
        <v>97.971854300000004</v>
      </c>
      <c r="E75">
        <v>95.218110139999993</v>
      </c>
      <c r="AF75" t="s">
        <v>110</v>
      </c>
      <c r="AG75" t="s">
        <v>16</v>
      </c>
      <c r="AH75">
        <v>71.343134809999995</v>
      </c>
      <c r="AJ75" t="s">
        <v>16</v>
      </c>
    </row>
    <row r="76" spans="1:36" x14ac:dyDescent="0.25">
      <c r="A76" t="s">
        <v>10</v>
      </c>
      <c r="B76">
        <f t="shared" si="26"/>
        <v>79.78011472</v>
      </c>
      <c r="D76">
        <v>79.78011472</v>
      </c>
      <c r="E76">
        <v>92.757927839999994</v>
      </c>
      <c r="AF76" t="s">
        <v>110</v>
      </c>
      <c r="AG76" t="s">
        <v>16</v>
      </c>
      <c r="AH76">
        <v>75.657686209999994</v>
      </c>
      <c r="AJ76" t="s">
        <v>16</v>
      </c>
    </row>
    <row r="77" spans="1:36" x14ac:dyDescent="0.25">
      <c r="A77" t="s">
        <v>10</v>
      </c>
      <c r="B77">
        <f t="shared" si="26"/>
        <v>88.302425110000001</v>
      </c>
      <c r="D77">
        <v>88.302425110000001</v>
      </c>
      <c r="E77">
        <v>96.980996770000004</v>
      </c>
      <c r="AF77" t="s">
        <v>110</v>
      </c>
      <c r="AG77" t="s">
        <v>16</v>
      </c>
      <c r="AH77">
        <v>77.10455297</v>
      </c>
      <c r="AJ77" t="s">
        <v>16</v>
      </c>
    </row>
    <row r="78" spans="1:36" x14ac:dyDescent="0.25">
      <c r="A78" t="s">
        <v>10</v>
      </c>
      <c r="B78">
        <f t="shared" si="26"/>
        <v>98.478747200000001</v>
      </c>
      <c r="D78">
        <v>98.478747200000001</v>
      </c>
      <c r="E78">
        <v>77.848720159999999</v>
      </c>
      <c r="AF78" t="s">
        <v>110</v>
      </c>
      <c r="AG78" t="s">
        <v>16</v>
      </c>
      <c r="AH78">
        <v>75.521207759999996</v>
      </c>
      <c r="AJ78" t="s">
        <v>16</v>
      </c>
    </row>
    <row r="79" spans="1:36" x14ac:dyDescent="0.25">
      <c r="A79" t="s">
        <v>10</v>
      </c>
      <c r="B79">
        <f t="shared" si="26"/>
        <v>90.4340124</v>
      </c>
      <c r="D79">
        <v>90.4340124</v>
      </c>
      <c r="E79">
        <v>90.842621489999999</v>
      </c>
      <c r="AF79" t="s">
        <v>110</v>
      </c>
      <c r="AG79" t="s">
        <v>16</v>
      </c>
      <c r="AH79">
        <v>68.213795469999994</v>
      </c>
      <c r="AJ79" t="s">
        <v>16</v>
      </c>
    </row>
    <row r="80" spans="1:36" x14ac:dyDescent="0.25">
      <c r="A80" t="s">
        <v>10</v>
      </c>
      <c r="B80">
        <f t="shared" si="26"/>
        <v>91.252576140000002</v>
      </c>
      <c r="D80">
        <v>91.252576140000002</v>
      </c>
      <c r="E80">
        <v>96.984354920000001</v>
      </c>
      <c r="AF80" t="s">
        <v>110</v>
      </c>
      <c r="AG80" t="s">
        <v>16</v>
      </c>
      <c r="AH80">
        <v>71.413798200000002</v>
      </c>
      <c r="AJ80" t="s">
        <v>16</v>
      </c>
    </row>
    <row r="81" spans="1:36" x14ac:dyDescent="0.25">
      <c r="A81" t="s">
        <v>10</v>
      </c>
      <c r="B81">
        <f t="shared" si="26"/>
        <v>97.272727270000004</v>
      </c>
      <c r="D81">
        <v>97.272727270000004</v>
      </c>
      <c r="E81">
        <v>89.883874059999997</v>
      </c>
      <c r="AF81" t="s">
        <v>110</v>
      </c>
      <c r="AG81" t="s">
        <v>16</v>
      </c>
      <c r="AH81">
        <v>78.520533749999998</v>
      </c>
      <c r="AJ81" t="s">
        <v>16</v>
      </c>
    </row>
    <row r="82" spans="1:36" x14ac:dyDescent="0.25">
      <c r="A82" t="s">
        <v>10</v>
      </c>
      <c r="B82">
        <f t="shared" si="26"/>
        <v>113.58082709999999</v>
      </c>
      <c r="D82">
        <v>113.58082709999999</v>
      </c>
      <c r="E82">
        <v>109.07720140000001</v>
      </c>
      <c r="AF82" t="s">
        <v>110</v>
      </c>
      <c r="AG82" t="s">
        <v>1</v>
      </c>
      <c r="AH82">
        <v>87.587030040000002</v>
      </c>
      <c r="AJ82" t="s">
        <v>1</v>
      </c>
    </row>
    <row r="83" spans="1:36" x14ac:dyDescent="0.25">
      <c r="A83" t="s">
        <v>10</v>
      </c>
      <c r="B83">
        <f t="shared" si="26"/>
        <v>108.5</v>
      </c>
      <c r="D83">
        <v>108.5</v>
      </c>
      <c r="E83">
        <v>118.7303886</v>
      </c>
      <c r="AF83" t="s">
        <v>110</v>
      </c>
      <c r="AG83" t="s">
        <v>1</v>
      </c>
      <c r="AH83">
        <v>79.894067800000002</v>
      </c>
      <c r="AJ83" t="s">
        <v>1</v>
      </c>
    </row>
    <row r="84" spans="1:36" x14ac:dyDescent="0.25">
      <c r="A84" t="s">
        <v>10</v>
      </c>
      <c r="B84">
        <f t="shared" si="26"/>
        <v>120.5835962</v>
      </c>
      <c r="D84">
        <v>120.5835962</v>
      </c>
      <c r="E84">
        <v>100.5871076</v>
      </c>
      <c r="AF84" t="s">
        <v>110</v>
      </c>
      <c r="AG84" t="s">
        <v>1</v>
      </c>
      <c r="AH84">
        <v>86.418835189999996</v>
      </c>
      <c r="AJ84" t="s">
        <v>1</v>
      </c>
    </row>
    <row r="85" spans="1:36" x14ac:dyDescent="0.25">
      <c r="A85" t="s">
        <v>11</v>
      </c>
      <c r="B85" s="4">
        <v>101.8518519</v>
      </c>
      <c r="E85">
        <v>101.8518519</v>
      </c>
      <c r="AF85" t="s">
        <v>110</v>
      </c>
      <c r="AG85" t="s">
        <v>1</v>
      </c>
      <c r="AH85">
        <v>81.412125860000003</v>
      </c>
      <c r="AJ85" t="s">
        <v>1</v>
      </c>
    </row>
    <row r="86" spans="1:36" x14ac:dyDescent="0.25">
      <c r="A86" t="s">
        <v>11</v>
      </c>
      <c r="B86" s="4">
        <v>77.512207660000001</v>
      </c>
      <c r="E86">
        <v>77.512207660000001</v>
      </c>
      <c r="AF86" t="s">
        <v>110</v>
      </c>
      <c r="AG86" t="s">
        <v>1</v>
      </c>
      <c r="AH86">
        <v>79.690652319999998</v>
      </c>
      <c r="AJ86" t="s">
        <v>1</v>
      </c>
    </row>
    <row r="87" spans="1:36" x14ac:dyDescent="0.25">
      <c r="A87" t="s">
        <v>11</v>
      </c>
      <c r="B87" s="4">
        <v>103.1007752</v>
      </c>
      <c r="E87">
        <v>103.1007752</v>
      </c>
      <c r="AF87" t="s">
        <v>110</v>
      </c>
      <c r="AG87" t="s">
        <v>1</v>
      </c>
      <c r="AH87">
        <v>71.220371560000004</v>
      </c>
      <c r="AJ87" t="s">
        <v>1</v>
      </c>
    </row>
    <row r="88" spans="1:36" x14ac:dyDescent="0.25">
      <c r="A88" t="s">
        <v>11</v>
      </c>
      <c r="B88" s="4">
        <v>118.8386124</v>
      </c>
      <c r="E88">
        <v>118.8386124</v>
      </c>
      <c r="AF88" t="s">
        <v>110</v>
      </c>
      <c r="AG88" t="s">
        <v>1</v>
      </c>
      <c r="AH88">
        <v>81.854912760000005</v>
      </c>
      <c r="AJ88" t="s">
        <v>1</v>
      </c>
    </row>
    <row r="89" spans="1:36" x14ac:dyDescent="0.25">
      <c r="A89" t="s">
        <v>11</v>
      </c>
      <c r="B89" s="4">
        <v>130.2500919</v>
      </c>
      <c r="E89">
        <v>130.2500919</v>
      </c>
      <c r="AF89" t="s">
        <v>110</v>
      </c>
      <c r="AG89" t="s">
        <v>1</v>
      </c>
      <c r="AH89">
        <v>79.139382600000005</v>
      </c>
      <c r="AJ89" t="s">
        <v>1</v>
      </c>
    </row>
    <row r="90" spans="1:36" x14ac:dyDescent="0.25">
      <c r="A90" t="s">
        <v>11</v>
      </c>
      <c r="B90" s="4">
        <v>88.021115320000007</v>
      </c>
      <c r="E90">
        <v>88.021115320000007</v>
      </c>
      <c r="AF90" t="s">
        <v>110</v>
      </c>
      <c r="AG90" t="s">
        <v>1</v>
      </c>
      <c r="AH90">
        <v>66.939318999999998</v>
      </c>
      <c r="AJ90" t="s">
        <v>1</v>
      </c>
    </row>
    <row r="91" spans="1:36" x14ac:dyDescent="0.25">
      <c r="A91" t="s">
        <v>11</v>
      </c>
      <c r="B91" s="4">
        <v>93.080687380000001</v>
      </c>
      <c r="E91">
        <v>93.080687380000001</v>
      </c>
      <c r="AF91" t="s">
        <v>110</v>
      </c>
      <c r="AG91" t="s">
        <v>1</v>
      </c>
      <c r="AH91">
        <v>73.819806400000004</v>
      </c>
      <c r="AJ91" t="s">
        <v>1</v>
      </c>
    </row>
    <row r="92" spans="1:36" x14ac:dyDescent="0.25">
      <c r="A92" t="s">
        <v>11</v>
      </c>
      <c r="B92" s="4">
        <v>91.933471929999996</v>
      </c>
      <c r="E92">
        <v>91.933471929999996</v>
      </c>
      <c r="AF92" t="s">
        <v>110</v>
      </c>
      <c r="AG92" t="s">
        <v>7</v>
      </c>
      <c r="AH92">
        <v>78.342857140000007</v>
      </c>
      <c r="AJ92" t="s">
        <v>7</v>
      </c>
    </row>
    <row r="93" spans="1:36" x14ac:dyDescent="0.25">
      <c r="A93" t="s">
        <v>11</v>
      </c>
      <c r="B93" s="4">
        <v>109.26057590000001</v>
      </c>
      <c r="E93">
        <v>109.26057590000001</v>
      </c>
      <c r="AF93" t="s">
        <v>110</v>
      </c>
      <c r="AG93" t="s">
        <v>7</v>
      </c>
      <c r="AH93">
        <v>84.1038961</v>
      </c>
      <c r="AJ93" t="s">
        <v>7</v>
      </c>
    </row>
    <row r="94" spans="1:36" x14ac:dyDescent="0.25">
      <c r="A94" t="s">
        <v>11</v>
      </c>
      <c r="B94" s="4">
        <v>110.1949458</v>
      </c>
      <c r="E94">
        <v>110.1949458</v>
      </c>
      <c r="AF94" t="s">
        <v>110</v>
      </c>
      <c r="AG94" t="s">
        <v>7</v>
      </c>
      <c r="AH94">
        <v>85.823627299999998</v>
      </c>
      <c r="AJ94" t="s">
        <v>7</v>
      </c>
    </row>
    <row r="95" spans="1:36" x14ac:dyDescent="0.25">
      <c r="A95" t="s">
        <v>12</v>
      </c>
      <c r="B95">
        <f t="shared" ref="B95:B158" si="27">D95</f>
        <v>92.065013199999996</v>
      </c>
      <c r="D95">
        <v>92.065013199999996</v>
      </c>
      <c r="E95">
        <v>100.6015038</v>
      </c>
      <c r="AF95" t="s">
        <v>110</v>
      </c>
      <c r="AG95" t="s">
        <v>7</v>
      </c>
      <c r="AH95">
        <v>67.86026201</v>
      </c>
      <c r="AJ95" t="s">
        <v>7</v>
      </c>
    </row>
    <row r="96" spans="1:36" x14ac:dyDescent="0.25">
      <c r="A96" t="s">
        <v>12</v>
      </c>
      <c r="B96">
        <f t="shared" si="27"/>
        <v>100.16786569999999</v>
      </c>
      <c r="D96">
        <v>100.16786569999999</v>
      </c>
      <c r="E96">
        <v>90.618661259999996</v>
      </c>
      <c r="AF96" t="s">
        <v>110</v>
      </c>
      <c r="AG96" t="s">
        <v>7</v>
      </c>
      <c r="AH96">
        <v>67.931034479999994</v>
      </c>
      <c r="AJ96" t="s">
        <v>7</v>
      </c>
    </row>
    <row r="97" spans="1:36" x14ac:dyDescent="0.25">
      <c r="A97" t="s">
        <v>12</v>
      </c>
      <c r="B97">
        <f t="shared" si="27"/>
        <v>103.9933523</v>
      </c>
      <c r="D97">
        <v>103.9933523</v>
      </c>
      <c r="E97">
        <v>91.057884229999999</v>
      </c>
      <c r="AF97" t="s">
        <v>110</v>
      </c>
      <c r="AG97" t="s">
        <v>7</v>
      </c>
      <c r="AH97">
        <v>77.624869020000006</v>
      </c>
      <c r="AJ97" t="s">
        <v>7</v>
      </c>
    </row>
    <row r="98" spans="1:36" x14ac:dyDescent="0.25">
      <c r="A98" t="s">
        <v>12</v>
      </c>
      <c r="B98">
        <f t="shared" si="27"/>
        <v>93.400702999999993</v>
      </c>
      <c r="D98">
        <v>93.400702999999993</v>
      </c>
      <c r="E98">
        <v>88.010471199999998</v>
      </c>
      <c r="AF98" t="s">
        <v>110</v>
      </c>
      <c r="AG98" t="s">
        <v>7</v>
      </c>
      <c r="AH98">
        <v>82.134471700000006</v>
      </c>
      <c r="AJ98" t="s">
        <v>7</v>
      </c>
    </row>
    <row r="99" spans="1:36" x14ac:dyDescent="0.25">
      <c r="A99" t="s">
        <v>12</v>
      </c>
      <c r="B99">
        <f t="shared" si="27"/>
        <v>110.6152125</v>
      </c>
      <c r="D99">
        <v>110.6152125</v>
      </c>
      <c r="E99">
        <v>96.335245380000003</v>
      </c>
      <c r="AF99" t="s">
        <v>110</v>
      </c>
      <c r="AG99" t="s">
        <v>7</v>
      </c>
      <c r="AH99">
        <v>85.179558</v>
      </c>
      <c r="AJ99" t="s">
        <v>7</v>
      </c>
    </row>
    <row r="100" spans="1:36" x14ac:dyDescent="0.25">
      <c r="A100" t="s">
        <v>12</v>
      </c>
      <c r="B100">
        <f t="shared" si="27"/>
        <v>87.021336300000002</v>
      </c>
      <c r="D100">
        <v>87.021336300000002</v>
      </c>
      <c r="E100">
        <v>94.168894170000002</v>
      </c>
      <c r="AF100" t="s">
        <v>110</v>
      </c>
      <c r="AG100" t="s">
        <v>7</v>
      </c>
      <c r="AH100">
        <v>102.1147201</v>
      </c>
      <c r="AJ100" t="s">
        <v>7</v>
      </c>
    </row>
    <row r="101" spans="1:36" x14ac:dyDescent="0.25">
      <c r="A101" t="s">
        <v>12</v>
      </c>
      <c r="B101">
        <f t="shared" si="27"/>
        <v>84.192825110000001</v>
      </c>
      <c r="D101">
        <v>84.192825110000001</v>
      </c>
      <c r="E101">
        <v>108.34358570000001</v>
      </c>
      <c r="AF101" t="s">
        <v>110</v>
      </c>
      <c r="AG101" t="s">
        <v>7</v>
      </c>
      <c r="AH101">
        <v>110.318258</v>
      </c>
      <c r="AJ101" t="s">
        <v>7</v>
      </c>
    </row>
    <row r="102" spans="1:36" x14ac:dyDescent="0.25">
      <c r="A102" t="s">
        <v>12</v>
      </c>
      <c r="B102">
        <f t="shared" si="27"/>
        <v>97.520593099999999</v>
      </c>
      <c r="D102">
        <v>97.520593099999999</v>
      </c>
      <c r="E102">
        <v>101.03964360000001</v>
      </c>
      <c r="AF102" t="s">
        <v>110</v>
      </c>
      <c r="AG102" t="s">
        <v>10</v>
      </c>
      <c r="AH102">
        <v>97.971854300000004</v>
      </c>
      <c r="AJ102" t="s">
        <v>10</v>
      </c>
    </row>
    <row r="103" spans="1:36" x14ac:dyDescent="0.25">
      <c r="A103" t="s">
        <v>12</v>
      </c>
      <c r="B103">
        <f t="shared" si="27"/>
        <v>101.79672979999999</v>
      </c>
      <c r="D103">
        <v>101.79672979999999</v>
      </c>
      <c r="E103">
        <v>86.050978939999993</v>
      </c>
      <c r="AF103" t="s">
        <v>110</v>
      </c>
      <c r="AG103" t="s">
        <v>10</v>
      </c>
      <c r="AH103">
        <v>79.78011472</v>
      </c>
      <c r="AJ103" t="s">
        <v>10</v>
      </c>
    </row>
    <row r="104" spans="1:36" x14ac:dyDescent="0.25">
      <c r="A104" t="s">
        <v>12</v>
      </c>
      <c r="B104">
        <f t="shared" si="27"/>
        <v>97.155828900000003</v>
      </c>
      <c r="D104">
        <v>97.155828900000003</v>
      </c>
      <c r="E104">
        <v>107.1944069</v>
      </c>
      <c r="AF104" t="s">
        <v>110</v>
      </c>
      <c r="AG104" t="s">
        <v>10</v>
      </c>
      <c r="AH104">
        <v>88.302425110000001</v>
      </c>
      <c r="AJ104" t="s">
        <v>10</v>
      </c>
    </row>
    <row r="105" spans="1:36" x14ac:dyDescent="0.25">
      <c r="A105" t="s">
        <v>13</v>
      </c>
      <c r="B105">
        <f t="shared" si="27"/>
        <v>71.215362200000001</v>
      </c>
      <c r="D105">
        <v>71.215362200000001</v>
      </c>
      <c r="E105">
        <v>83.670250899999999</v>
      </c>
      <c r="AF105" t="s">
        <v>110</v>
      </c>
      <c r="AG105" t="s">
        <v>10</v>
      </c>
      <c r="AH105">
        <v>98.478747200000001</v>
      </c>
      <c r="AJ105" t="s">
        <v>10</v>
      </c>
    </row>
    <row r="106" spans="1:36" x14ac:dyDescent="0.25">
      <c r="A106" t="s">
        <v>13</v>
      </c>
      <c r="B106">
        <f t="shared" si="27"/>
        <v>79.182841300000007</v>
      </c>
      <c r="D106">
        <v>79.182841300000007</v>
      </c>
      <c r="E106">
        <v>79.097154070000002</v>
      </c>
      <c r="AF106" t="s">
        <v>110</v>
      </c>
      <c r="AG106" t="s">
        <v>10</v>
      </c>
      <c r="AH106">
        <v>90.4340124</v>
      </c>
      <c r="AJ106" t="s">
        <v>10</v>
      </c>
    </row>
    <row r="107" spans="1:36" x14ac:dyDescent="0.25">
      <c r="A107" t="s">
        <v>13</v>
      </c>
      <c r="B107">
        <f t="shared" si="27"/>
        <v>94.350336900000002</v>
      </c>
      <c r="D107">
        <v>94.350336900000002</v>
      </c>
      <c r="E107">
        <v>83.048211510000002</v>
      </c>
      <c r="AF107" t="s">
        <v>110</v>
      </c>
      <c r="AG107" t="s">
        <v>10</v>
      </c>
      <c r="AH107">
        <v>91.252576140000002</v>
      </c>
      <c r="AJ107" t="s">
        <v>10</v>
      </c>
    </row>
    <row r="108" spans="1:36" x14ac:dyDescent="0.25">
      <c r="A108" t="s">
        <v>13</v>
      </c>
      <c r="B108">
        <f t="shared" si="27"/>
        <v>81.752520399999995</v>
      </c>
      <c r="D108">
        <v>81.752520399999995</v>
      </c>
      <c r="E108">
        <v>76.367971890000007</v>
      </c>
      <c r="AF108" t="s">
        <v>110</v>
      </c>
      <c r="AG108" t="s">
        <v>10</v>
      </c>
      <c r="AH108">
        <v>97.272727270000004</v>
      </c>
      <c r="AJ108" t="s">
        <v>10</v>
      </c>
    </row>
    <row r="109" spans="1:36" x14ac:dyDescent="0.25">
      <c r="A109" t="s">
        <v>13</v>
      </c>
      <c r="B109">
        <f t="shared" si="27"/>
        <v>76.762897600000002</v>
      </c>
      <c r="D109">
        <v>76.762897600000002</v>
      </c>
      <c r="E109">
        <v>101.5811801</v>
      </c>
      <c r="AF109" t="s">
        <v>110</v>
      </c>
      <c r="AG109" t="s">
        <v>10</v>
      </c>
      <c r="AH109">
        <v>113.58082709999999</v>
      </c>
      <c r="AJ109" t="s">
        <v>10</v>
      </c>
    </row>
    <row r="110" spans="1:36" x14ac:dyDescent="0.25">
      <c r="A110" t="s">
        <v>13</v>
      </c>
      <c r="B110">
        <f t="shared" si="27"/>
        <v>81.591944400000003</v>
      </c>
      <c r="D110">
        <v>81.591944400000003</v>
      </c>
      <c r="E110">
        <v>84.653625849999997</v>
      </c>
      <c r="AF110" t="s">
        <v>110</v>
      </c>
      <c r="AG110" t="s">
        <v>10</v>
      </c>
      <c r="AH110">
        <v>108.5</v>
      </c>
      <c r="AJ110" t="s">
        <v>10</v>
      </c>
    </row>
    <row r="111" spans="1:36" x14ac:dyDescent="0.25">
      <c r="A111" t="s">
        <v>13</v>
      </c>
      <c r="B111">
        <f t="shared" si="27"/>
        <v>86.051857799999993</v>
      </c>
      <c r="D111">
        <v>86.051857799999993</v>
      </c>
      <c r="E111">
        <v>93.984317570000002</v>
      </c>
      <c r="AF111" t="s">
        <v>110</v>
      </c>
      <c r="AG111" t="s">
        <v>10</v>
      </c>
      <c r="AH111">
        <v>120.5835962</v>
      </c>
      <c r="AJ111" t="s">
        <v>10</v>
      </c>
    </row>
    <row r="112" spans="1:36" x14ac:dyDescent="0.25">
      <c r="A112" t="s">
        <v>13</v>
      </c>
      <c r="B112">
        <f t="shared" si="27"/>
        <v>135.7654613</v>
      </c>
      <c r="D112">
        <v>135.7654613</v>
      </c>
      <c r="E112">
        <v>102.9180696</v>
      </c>
      <c r="AF112" t="s">
        <v>110</v>
      </c>
      <c r="AG112" t="s">
        <v>3</v>
      </c>
      <c r="AH112">
        <v>103.60079740842264</v>
      </c>
      <c r="AJ112" t="s">
        <v>3</v>
      </c>
    </row>
    <row r="113" spans="1:36" x14ac:dyDescent="0.25">
      <c r="A113" t="s">
        <v>13</v>
      </c>
      <c r="B113">
        <f t="shared" si="27"/>
        <v>105.1397516</v>
      </c>
      <c r="D113">
        <v>105.1397516</v>
      </c>
      <c r="E113">
        <v>86.402038349999998</v>
      </c>
      <c r="AF113" t="s">
        <v>110</v>
      </c>
      <c r="AG113" t="s">
        <v>3</v>
      </c>
      <c r="AH113">
        <v>107.66745638595737</v>
      </c>
      <c r="AJ113" t="s">
        <v>3</v>
      </c>
    </row>
    <row r="114" spans="1:36" x14ac:dyDescent="0.25">
      <c r="A114" t="s">
        <v>13</v>
      </c>
      <c r="B114">
        <f t="shared" si="27"/>
        <v>45.972976469999999</v>
      </c>
      <c r="D114">
        <v>45.972976469999999</v>
      </c>
      <c r="E114">
        <v>98.962068310000006</v>
      </c>
      <c r="AF114" t="s">
        <v>110</v>
      </c>
      <c r="AG114" t="s">
        <v>3</v>
      </c>
      <c r="AH114">
        <v>118.40209561231173</v>
      </c>
      <c r="AJ114" t="s">
        <v>3</v>
      </c>
    </row>
    <row r="115" spans="1:36" x14ac:dyDescent="0.25">
      <c r="A115" t="s">
        <v>14</v>
      </c>
      <c r="B115">
        <f t="shared" si="27"/>
        <v>218.1588903</v>
      </c>
      <c r="D115">
        <v>218.1588903</v>
      </c>
      <c r="E115">
        <v>218.1588903</v>
      </c>
      <c r="AF115" t="s">
        <v>110</v>
      </c>
      <c r="AG115" t="s">
        <v>3</v>
      </c>
      <c r="AH115">
        <v>122.50376317109885</v>
      </c>
      <c r="AJ115" t="s">
        <v>3</v>
      </c>
    </row>
    <row r="116" spans="1:36" x14ac:dyDescent="0.25">
      <c r="A116" t="s">
        <v>14</v>
      </c>
      <c r="B116">
        <f t="shared" si="27"/>
        <v>181.67303949999999</v>
      </c>
      <c r="D116">
        <v>181.67303949999999</v>
      </c>
      <c r="E116">
        <v>177.31943949999999</v>
      </c>
      <c r="AF116" t="s">
        <v>110</v>
      </c>
      <c r="AG116" t="s">
        <v>3</v>
      </c>
      <c r="AH116">
        <v>115.2400134273246</v>
      </c>
      <c r="AJ116" t="s">
        <v>3</v>
      </c>
    </row>
    <row r="117" spans="1:36" x14ac:dyDescent="0.25">
      <c r="A117" t="s">
        <v>14</v>
      </c>
      <c r="B117">
        <f t="shared" si="27"/>
        <v>215.36107709999999</v>
      </c>
      <c r="D117">
        <v>215.36107709999999</v>
      </c>
      <c r="E117">
        <v>181.67303949999999</v>
      </c>
      <c r="AF117" t="s">
        <v>110</v>
      </c>
      <c r="AG117" t="s">
        <v>3</v>
      </c>
      <c r="AH117">
        <v>137.76666666666668</v>
      </c>
      <c r="AJ117" t="s">
        <v>3</v>
      </c>
    </row>
    <row r="118" spans="1:36" x14ac:dyDescent="0.25">
      <c r="A118" t="s">
        <v>14</v>
      </c>
      <c r="B118">
        <f t="shared" si="27"/>
        <v>223.8214174</v>
      </c>
      <c r="D118">
        <v>223.8214174</v>
      </c>
      <c r="E118">
        <v>135.753176</v>
      </c>
      <c r="AF118" t="s">
        <v>110</v>
      </c>
      <c r="AG118" t="s">
        <v>3</v>
      </c>
      <c r="AH118">
        <v>114.65968586387434</v>
      </c>
      <c r="AJ118" t="s">
        <v>3</v>
      </c>
    </row>
    <row r="119" spans="1:36" x14ac:dyDescent="0.25">
      <c r="A119" t="s">
        <v>14</v>
      </c>
      <c r="B119">
        <f t="shared" si="27"/>
        <v>140.77124670000001</v>
      </c>
      <c r="D119">
        <v>140.77124670000001</v>
      </c>
      <c r="E119">
        <v>215.36107709999999</v>
      </c>
      <c r="AF119" t="s">
        <v>110</v>
      </c>
      <c r="AG119" t="s">
        <v>3</v>
      </c>
      <c r="AH119">
        <v>116.45352166443976</v>
      </c>
      <c r="AJ119" t="s">
        <v>3</v>
      </c>
    </row>
    <row r="120" spans="1:36" x14ac:dyDescent="0.25">
      <c r="A120" t="s">
        <v>14</v>
      </c>
      <c r="B120">
        <f t="shared" si="27"/>
        <v>118.7705163</v>
      </c>
      <c r="D120">
        <v>118.7705163</v>
      </c>
      <c r="E120">
        <v>223.8214174</v>
      </c>
      <c r="AF120" t="s">
        <v>110</v>
      </c>
      <c r="AG120" t="s">
        <v>3</v>
      </c>
      <c r="AH120">
        <v>135.94566353187042</v>
      </c>
      <c r="AJ120" t="s">
        <v>3</v>
      </c>
    </row>
    <row r="121" spans="1:36" x14ac:dyDescent="0.25">
      <c r="A121" t="s">
        <v>14</v>
      </c>
      <c r="B121">
        <f t="shared" si="27"/>
        <v>223.8214174</v>
      </c>
      <c r="D121">
        <v>223.8214174</v>
      </c>
      <c r="E121">
        <v>168.16047800000001</v>
      </c>
      <c r="AF121" t="s">
        <v>110</v>
      </c>
      <c r="AG121" t="s">
        <v>3</v>
      </c>
      <c r="AH121">
        <v>116.02502406159768</v>
      </c>
      <c r="AJ121" t="s">
        <v>3</v>
      </c>
    </row>
    <row r="122" spans="1:36" x14ac:dyDescent="0.25">
      <c r="A122" t="s">
        <v>14</v>
      </c>
      <c r="B122">
        <f t="shared" si="27"/>
        <v>218.1588903</v>
      </c>
      <c r="D122">
        <v>218.1588903</v>
      </c>
      <c r="E122">
        <v>140.77124670000001</v>
      </c>
      <c r="AF122" t="s">
        <v>110</v>
      </c>
      <c r="AG122" t="s">
        <v>13</v>
      </c>
      <c r="AH122">
        <v>71.215362200000001</v>
      </c>
    </row>
    <row r="123" spans="1:36" x14ac:dyDescent="0.25">
      <c r="A123" t="s">
        <v>14</v>
      </c>
      <c r="B123">
        <f t="shared" si="27"/>
        <v>140.77124670000001</v>
      </c>
      <c r="D123">
        <v>140.77124670000001</v>
      </c>
      <c r="E123">
        <v>203.79389900000001</v>
      </c>
      <c r="AF123" t="s">
        <v>110</v>
      </c>
      <c r="AG123" t="s">
        <v>13</v>
      </c>
      <c r="AH123">
        <v>79.182841300000007</v>
      </c>
    </row>
    <row r="124" spans="1:36" x14ac:dyDescent="0.25">
      <c r="A124" t="s">
        <v>14</v>
      </c>
      <c r="B124">
        <f t="shared" si="27"/>
        <v>215.36107709999999</v>
      </c>
      <c r="D124">
        <v>215.36107709999999</v>
      </c>
      <c r="E124">
        <v>118.7705163</v>
      </c>
      <c r="AF124" t="s">
        <v>110</v>
      </c>
      <c r="AG124" t="s">
        <v>13</v>
      </c>
      <c r="AH124">
        <v>94.350336900000002</v>
      </c>
    </row>
    <row r="125" spans="1:36" x14ac:dyDescent="0.25">
      <c r="A125" t="s">
        <v>15</v>
      </c>
      <c r="B125">
        <f t="shared" si="27"/>
        <v>31.47926635</v>
      </c>
      <c r="D125">
        <v>31.47926635</v>
      </c>
      <c r="E125">
        <v>31.911223549999999</v>
      </c>
      <c r="AF125" t="s">
        <v>110</v>
      </c>
      <c r="AG125" t="s">
        <v>13</v>
      </c>
      <c r="AH125">
        <v>81.752520399999995</v>
      </c>
    </row>
    <row r="126" spans="1:36" x14ac:dyDescent="0.25">
      <c r="A126" t="s">
        <v>15</v>
      </c>
      <c r="B126">
        <f t="shared" si="27"/>
        <v>33.26339574</v>
      </c>
      <c r="D126">
        <v>33.26339574</v>
      </c>
      <c r="E126">
        <v>34.766386840000003</v>
      </c>
      <c r="AF126" t="s">
        <v>110</v>
      </c>
      <c r="AG126" t="s">
        <v>13</v>
      </c>
      <c r="AH126">
        <v>76.762897600000002</v>
      </c>
    </row>
    <row r="127" spans="1:36" x14ac:dyDescent="0.25">
      <c r="A127" t="s">
        <v>15</v>
      </c>
      <c r="B127">
        <f t="shared" si="27"/>
        <v>34.10401117</v>
      </c>
      <c r="D127">
        <v>34.10401117</v>
      </c>
      <c r="E127">
        <v>30.74411645</v>
      </c>
      <c r="AF127" t="s">
        <v>110</v>
      </c>
      <c r="AG127" t="s">
        <v>13</v>
      </c>
      <c r="AH127">
        <v>81.591944400000003</v>
      </c>
    </row>
    <row r="128" spans="1:36" x14ac:dyDescent="0.25">
      <c r="A128" t="s">
        <v>15</v>
      </c>
      <c r="B128">
        <f t="shared" si="27"/>
        <v>44.382284380000002</v>
      </c>
      <c r="D128">
        <v>44.382284380000002</v>
      </c>
      <c r="E128">
        <v>31.81818182</v>
      </c>
      <c r="AF128" t="s">
        <v>110</v>
      </c>
      <c r="AG128" t="s">
        <v>13</v>
      </c>
      <c r="AH128">
        <v>86.051857799999993</v>
      </c>
    </row>
    <row r="129" spans="1:34" x14ac:dyDescent="0.25">
      <c r="A129" t="s">
        <v>15</v>
      </c>
      <c r="B129">
        <f t="shared" si="27"/>
        <v>42.85409859</v>
      </c>
      <c r="D129">
        <v>42.85409859</v>
      </c>
      <c r="E129">
        <v>33.7143327</v>
      </c>
      <c r="AF129" t="s">
        <v>110</v>
      </c>
      <c r="AG129" t="s">
        <v>13</v>
      </c>
      <c r="AH129">
        <v>135.7654613</v>
      </c>
    </row>
    <row r="130" spans="1:34" x14ac:dyDescent="0.25">
      <c r="A130" t="s">
        <v>15</v>
      </c>
      <c r="B130">
        <f t="shared" si="27"/>
        <v>47.789934350000003</v>
      </c>
      <c r="D130">
        <v>47.789934350000003</v>
      </c>
      <c r="E130">
        <v>42.887776979999998</v>
      </c>
      <c r="AF130" t="s">
        <v>110</v>
      </c>
      <c r="AG130" t="s">
        <v>13</v>
      </c>
      <c r="AH130">
        <v>105.1397516</v>
      </c>
    </row>
    <row r="131" spans="1:34" x14ac:dyDescent="0.25">
      <c r="A131" t="s">
        <v>15</v>
      </c>
      <c r="B131">
        <f t="shared" si="27"/>
        <v>37.358743539999999</v>
      </c>
      <c r="D131">
        <v>37.358743539999999</v>
      </c>
      <c r="E131">
        <v>37.672494980000003</v>
      </c>
      <c r="AF131" t="s">
        <v>110</v>
      </c>
      <c r="AG131" t="s">
        <v>13</v>
      </c>
      <c r="AH131">
        <v>45.972976469999999</v>
      </c>
    </row>
    <row r="132" spans="1:34" x14ac:dyDescent="0.25">
      <c r="A132" t="s">
        <v>15</v>
      </c>
      <c r="B132">
        <f t="shared" si="27"/>
        <v>40.796680500000001</v>
      </c>
      <c r="D132">
        <v>40.796680500000001</v>
      </c>
      <c r="E132">
        <v>37.688915690000002</v>
      </c>
      <c r="AF132" t="s">
        <v>113</v>
      </c>
      <c r="AG132" t="s">
        <v>18</v>
      </c>
      <c r="AH132">
        <v>140.2829486</v>
      </c>
    </row>
    <row r="133" spans="1:34" x14ac:dyDescent="0.25">
      <c r="A133" t="s">
        <v>15</v>
      </c>
      <c r="B133">
        <f t="shared" si="27"/>
        <v>50.357104790000001</v>
      </c>
      <c r="D133">
        <v>50.357104790000001</v>
      </c>
      <c r="E133">
        <v>35.838692389999999</v>
      </c>
      <c r="AF133" t="s">
        <v>113</v>
      </c>
      <c r="AG133" t="s">
        <v>18</v>
      </c>
      <c r="AH133">
        <v>111.4678899</v>
      </c>
    </row>
    <row r="134" spans="1:34" x14ac:dyDescent="0.25">
      <c r="A134" t="s">
        <v>15</v>
      </c>
      <c r="B134">
        <f t="shared" si="27"/>
        <v>54.192315860000001</v>
      </c>
      <c r="D134">
        <v>54.192315860000001</v>
      </c>
      <c r="E134">
        <v>33.474744800000003</v>
      </c>
      <c r="AF134" t="s">
        <v>113</v>
      </c>
      <c r="AG134" t="s">
        <v>18</v>
      </c>
      <c r="AH134">
        <v>107.5447013</v>
      </c>
    </row>
    <row r="135" spans="1:34" x14ac:dyDescent="0.25">
      <c r="A135" t="s">
        <v>16</v>
      </c>
      <c r="B135">
        <f t="shared" si="27"/>
        <v>66.168371359999995</v>
      </c>
      <c r="D135">
        <v>66.168371359999995</v>
      </c>
      <c r="E135">
        <v>69.477340909999995</v>
      </c>
      <c r="AF135" t="s">
        <v>113</v>
      </c>
      <c r="AG135" t="s">
        <v>18</v>
      </c>
      <c r="AH135">
        <v>129.98405099999999</v>
      </c>
    </row>
    <row r="136" spans="1:34" x14ac:dyDescent="0.25">
      <c r="A136" t="s">
        <v>16</v>
      </c>
      <c r="B136">
        <f t="shared" si="27"/>
        <v>91.990018710000001</v>
      </c>
      <c r="D136">
        <v>91.990018710000001</v>
      </c>
      <c r="E136">
        <v>54.273237680000001</v>
      </c>
      <c r="AF136" t="s">
        <v>113</v>
      </c>
      <c r="AG136" t="s">
        <v>18</v>
      </c>
      <c r="AH136">
        <v>118.67339579999999</v>
      </c>
    </row>
    <row r="137" spans="1:34" x14ac:dyDescent="0.25">
      <c r="A137" t="s">
        <v>16</v>
      </c>
      <c r="B137">
        <f t="shared" si="27"/>
        <v>78.393957459999996</v>
      </c>
      <c r="D137">
        <v>78.393957459999996</v>
      </c>
      <c r="E137">
        <v>57.922638919999997</v>
      </c>
      <c r="AF137" t="s">
        <v>113</v>
      </c>
      <c r="AG137" t="s">
        <v>18</v>
      </c>
      <c r="AH137">
        <v>91.726930859999996</v>
      </c>
    </row>
    <row r="138" spans="1:34" x14ac:dyDescent="0.25">
      <c r="A138" t="s">
        <v>16</v>
      </c>
      <c r="B138">
        <f t="shared" si="27"/>
        <v>71.343134809999995</v>
      </c>
      <c r="D138">
        <v>71.343134809999995</v>
      </c>
      <c r="E138">
        <v>58.905663670000003</v>
      </c>
      <c r="AF138" t="s">
        <v>113</v>
      </c>
      <c r="AG138" t="s">
        <v>18</v>
      </c>
      <c r="AH138">
        <v>99.613899610000004</v>
      </c>
    </row>
    <row r="139" spans="1:34" x14ac:dyDescent="0.25">
      <c r="A139" t="s">
        <v>16</v>
      </c>
      <c r="B139">
        <f t="shared" si="27"/>
        <v>75.657686209999994</v>
      </c>
      <c r="D139">
        <v>75.657686209999994</v>
      </c>
      <c r="E139">
        <v>59.21052632</v>
      </c>
      <c r="AF139" t="s">
        <v>113</v>
      </c>
      <c r="AG139" t="s">
        <v>18</v>
      </c>
      <c r="AH139">
        <v>124.6287129</v>
      </c>
    </row>
    <row r="140" spans="1:34" x14ac:dyDescent="0.25">
      <c r="A140" t="s">
        <v>16</v>
      </c>
      <c r="B140">
        <f t="shared" si="27"/>
        <v>77.10455297</v>
      </c>
      <c r="D140">
        <v>77.10455297</v>
      </c>
      <c r="E140">
        <v>75.75040242</v>
      </c>
      <c r="AF140" t="s">
        <v>113</v>
      </c>
      <c r="AG140" t="s">
        <v>18</v>
      </c>
      <c r="AH140">
        <v>115.0943396</v>
      </c>
    </row>
    <row r="141" spans="1:34" x14ac:dyDescent="0.25">
      <c r="A141" t="s">
        <v>16</v>
      </c>
      <c r="B141">
        <f t="shared" si="27"/>
        <v>75.521207759999996</v>
      </c>
      <c r="D141">
        <v>75.521207759999996</v>
      </c>
      <c r="E141">
        <v>56.439942109999997</v>
      </c>
      <c r="AF141" t="s">
        <v>113</v>
      </c>
      <c r="AG141" t="s">
        <v>18</v>
      </c>
      <c r="AH141">
        <v>120.91761219999999</v>
      </c>
    </row>
    <row r="142" spans="1:34" x14ac:dyDescent="0.25">
      <c r="A142" t="s">
        <v>16</v>
      </c>
      <c r="B142">
        <f t="shared" si="27"/>
        <v>68.213795469999994</v>
      </c>
      <c r="D142">
        <v>68.213795469999994</v>
      </c>
      <c r="E142">
        <v>56.813848849999999</v>
      </c>
      <c r="AF142" t="s">
        <v>113</v>
      </c>
      <c r="AG142" t="s">
        <v>17</v>
      </c>
      <c r="AH142">
        <v>160.5944635795382</v>
      </c>
    </row>
    <row r="143" spans="1:34" x14ac:dyDescent="0.25">
      <c r="A143" t="s">
        <v>16</v>
      </c>
      <c r="B143">
        <f t="shared" si="27"/>
        <v>71.413798200000002</v>
      </c>
      <c r="D143">
        <v>71.413798200000002</v>
      </c>
      <c r="E143">
        <v>59.631490790000001</v>
      </c>
      <c r="AF143" t="s">
        <v>113</v>
      </c>
      <c r="AG143" t="s">
        <v>17</v>
      </c>
      <c r="AH143">
        <v>158.41660261337432</v>
      </c>
    </row>
    <row r="144" spans="1:34" x14ac:dyDescent="0.25">
      <c r="A144" t="s">
        <v>16</v>
      </c>
      <c r="B144">
        <f t="shared" si="27"/>
        <v>78.520533749999998</v>
      </c>
      <c r="D144">
        <v>78.520533749999998</v>
      </c>
      <c r="E144">
        <v>71.184995740000005</v>
      </c>
      <c r="AF144" t="s">
        <v>113</v>
      </c>
      <c r="AG144" t="s">
        <v>17</v>
      </c>
      <c r="AH144">
        <v>173.98836286696641</v>
      </c>
    </row>
    <row r="145" spans="1:34" x14ac:dyDescent="0.25">
      <c r="A145" t="s">
        <v>17</v>
      </c>
      <c r="B145">
        <f t="shared" si="27"/>
        <v>160.5944635795382</v>
      </c>
      <c r="D145">
        <v>160.5944635795382</v>
      </c>
      <c r="E145">
        <v>105.4455177</v>
      </c>
      <c r="AF145" t="s">
        <v>113</v>
      </c>
      <c r="AG145" t="s">
        <v>17</v>
      </c>
      <c r="AH145">
        <v>190.2439024390244</v>
      </c>
    </row>
    <row r="146" spans="1:34" x14ac:dyDescent="0.25">
      <c r="A146" t="s">
        <v>17</v>
      </c>
      <c r="B146">
        <f t="shared" si="27"/>
        <v>158.41660261337432</v>
      </c>
      <c r="D146">
        <v>158.41660261337432</v>
      </c>
      <c r="E146">
        <v>117.76517200000001</v>
      </c>
      <c r="AF146" t="s">
        <v>113</v>
      </c>
      <c r="AG146" t="s">
        <v>17</v>
      </c>
      <c r="AH146">
        <v>171.99334698055273</v>
      </c>
    </row>
    <row r="147" spans="1:34" x14ac:dyDescent="0.25">
      <c r="A147" t="s">
        <v>17</v>
      </c>
      <c r="B147">
        <f t="shared" si="27"/>
        <v>173.98836286696641</v>
      </c>
      <c r="D147">
        <v>173.98836286696641</v>
      </c>
      <c r="E147">
        <v>106.30115480000001</v>
      </c>
      <c r="AF147" t="s">
        <v>113</v>
      </c>
      <c r="AG147" t="s">
        <v>17</v>
      </c>
      <c r="AH147">
        <v>180.6905556361526</v>
      </c>
    </row>
    <row r="148" spans="1:34" x14ac:dyDescent="0.25">
      <c r="A148" t="s">
        <v>17</v>
      </c>
      <c r="B148">
        <f t="shared" si="27"/>
        <v>190.2439024390244</v>
      </c>
      <c r="D148">
        <v>190.2439024390244</v>
      </c>
      <c r="E148">
        <v>123.62085879999999</v>
      </c>
      <c r="AF148" t="s">
        <v>113</v>
      </c>
      <c r="AG148" t="s">
        <v>17</v>
      </c>
      <c r="AH148">
        <v>171.95759911894271</v>
      </c>
    </row>
    <row r="149" spans="1:34" x14ac:dyDescent="0.25">
      <c r="A149" t="s">
        <v>17</v>
      </c>
      <c r="B149">
        <f t="shared" si="27"/>
        <v>171.99334698055273</v>
      </c>
      <c r="D149">
        <v>171.99334698055273</v>
      </c>
      <c r="E149">
        <v>143.34419990000001</v>
      </c>
      <c r="AF149" t="s">
        <v>113</v>
      </c>
      <c r="AG149" t="s">
        <v>17</v>
      </c>
      <c r="AH149">
        <v>195.5472190507258</v>
      </c>
    </row>
    <row r="150" spans="1:34" x14ac:dyDescent="0.25">
      <c r="A150" t="s">
        <v>17</v>
      </c>
      <c r="B150">
        <f t="shared" si="27"/>
        <v>180.6905556361526</v>
      </c>
      <c r="D150">
        <v>180.6905556361526</v>
      </c>
      <c r="E150">
        <v>171.06750389999999</v>
      </c>
      <c r="AF150" t="s">
        <v>113</v>
      </c>
      <c r="AG150" t="s">
        <v>17</v>
      </c>
      <c r="AH150">
        <v>189.60985058107357</v>
      </c>
    </row>
    <row r="151" spans="1:34" x14ac:dyDescent="0.25">
      <c r="A151" t="s">
        <v>17</v>
      </c>
      <c r="B151">
        <f t="shared" si="27"/>
        <v>171.95759911894271</v>
      </c>
      <c r="D151">
        <v>171.95759911894271</v>
      </c>
      <c r="E151">
        <v>148.60905349999999</v>
      </c>
      <c r="AF151" t="s">
        <v>113</v>
      </c>
      <c r="AG151" t="s">
        <v>17</v>
      </c>
      <c r="AH151">
        <v>183.71743486973946</v>
      </c>
    </row>
    <row r="152" spans="1:34" x14ac:dyDescent="0.25">
      <c r="A152" t="s">
        <v>17</v>
      </c>
      <c r="B152">
        <f t="shared" si="27"/>
        <v>195.5472190507258</v>
      </c>
      <c r="D152">
        <v>195.5472190507258</v>
      </c>
      <c r="E152">
        <v>133.04702900000001</v>
      </c>
      <c r="AF152" t="s">
        <v>113</v>
      </c>
      <c r="AG152" t="s">
        <v>14</v>
      </c>
      <c r="AH152">
        <v>218.1588903</v>
      </c>
    </row>
    <row r="153" spans="1:34" x14ac:dyDescent="0.25">
      <c r="A153" t="s">
        <v>17</v>
      </c>
      <c r="B153">
        <f t="shared" si="27"/>
        <v>189.60985058107357</v>
      </c>
      <c r="D153">
        <v>189.60985058107357</v>
      </c>
      <c r="E153">
        <v>130.94822569999999</v>
      </c>
      <c r="AF153" t="s">
        <v>113</v>
      </c>
      <c r="AG153" t="s">
        <v>14</v>
      </c>
      <c r="AH153">
        <v>181.67303949999999</v>
      </c>
    </row>
    <row r="154" spans="1:34" x14ac:dyDescent="0.25">
      <c r="A154" t="s">
        <v>17</v>
      </c>
      <c r="B154">
        <f t="shared" si="27"/>
        <v>183.71743486973946</v>
      </c>
      <c r="D154">
        <v>183.71743486973946</v>
      </c>
      <c r="E154">
        <v>166.6155334</v>
      </c>
      <c r="AF154" t="s">
        <v>113</v>
      </c>
      <c r="AG154" t="s">
        <v>14</v>
      </c>
      <c r="AH154">
        <v>215.36107709999999</v>
      </c>
    </row>
    <row r="155" spans="1:34" x14ac:dyDescent="0.25">
      <c r="A155" t="s">
        <v>18</v>
      </c>
      <c r="B155">
        <f t="shared" si="27"/>
        <v>140.2829486</v>
      </c>
      <c r="D155">
        <v>140.2829486</v>
      </c>
      <c r="E155">
        <v>88.872152139999997</v>
      </c>
      <c r="AF155" t="s">
        <v>113</v>
      </c>
      <c r="AG155" t="s">
        <v>14</v>
      </c>
      <c r="AH155">
        <v>223.8214174</v>
      </c>
    </row>
    <row r="156" spans="1:34" x14ac:dyDescent="0.25">
      <c r="A156" t="s">
        <v>18</v>
      </c>
      <c r="B156">
        <f t="shared" si="27"/>
        <v>111.4678899</v>
      </c>
      <c r="D156">
        <v>111.4678899</v>
      </c>
      <c r="E156">
        <v>98.224309770000005</v>
      </c>
      <c r="AF156" t="s">
        <v>113</v>
      </c>
      <c r="AG156" t="s">
        <v>14</v>
      </c>
      <c r="AH156">
        <v>140.77124670000001</v>
      </c>
    </row>
    <row r="157" spans="1:34" x14ac:dyDescent="0.25">
      <c r="A157" t="s">
        <v>18</v>
      </c>
      <c r="B157">
        <f t="shared" si="27"/>
        <v>107.5447013</v>
      </c>
      <c r="D157">
        <v>107.5447013</v>
      </c>
      <c r="E157">
        <v>109.0843082</v>
      </c>
      <c r="AF157" t="s">
        <v>113</v>
      </c>
      <c r="AG157" t="s">
        <v>14</v>
      </c>
      <c r="AH157">
        <v>118.7705163</v>
      </c>
    </row>
    <row r="158" spans="1:34" x14ac:dyDescent="0.25">
      <c r="A158" t="s">
        <v>18</v>
      </c>
      <c r="B158">
        <f t="shared" si="27"/>
        <v>129.98405099999999</v>
      </c>
      <c r="D158">
        <v>129.98405099999999</v>
      </c>
      <c r="E158">
        <v>88.834590460000001</v>
      </c>
      <c r="AF158" t="s">
        <v>113</v>
      </c>
      <c r="AG158" t="s">
        <v>14</v>
      </c>
      <c r="AH158">
        <v>223.8214174</v>
      </c>
    </row>
    <row r="159" spans="1:34" x14ac:dyDescent="0.25">
      <c r="A159" t="s">
        <v>18</v>
      </c>
      <c r="B159">
        <f t="shared" ref="B159:B164" si="28">D159</f>
        <v>118.67339579999999</v>
      </c>
      <c r="D159">
        <v>118.67339579999999</v>
      </c>
      <c r="E159">
        <v>91.489088580000001</v>
      </c>
      <c r="AF159" t="s">
        <v>113</v>
      </c>
      <c r="AG159" t="s">
        <v>14</v>
      </c>
      <c r="AH159">
        <v>218.1588903</v>
      </c>
    </row>
    <row r="160" spans="1:34" x14ac:dyDescent="0.25">
      <c r="A160" t="s">
        <v>18</v>
      </c>
      <c r="B160">
        <f t="shared" si="28"/>
        <v>91.726930859999996</v>
      </c>
      <c r="D160">
        <v>91.726930859999996</v>
      </c>
      <c r="E160">
        <v>101.26059549999999</v>
      </c>
      <c r="AF160" t="s">
        <v>113</v>
      </c>
      <c r="AG160" t="s">
        <v>14</v>
      </c>
      <c r="AH160">
        <v>140.77124670000001</v>
      </c>
    </row>
    <row r="161" spans="1:34" x14ac:dyDescent="0.25">
      <c r="A161" t="s">
        <v>18</v>
      </c>
      <c r="B161">
        <f t="shared" si="28"/>
        <v>99.613899610000004</v>
      </c>
      <c r="D161">
        <v>99.613899610000004</v>
      </c>
      <c r="E161">
        <v>129.35544669999999</v>
      </c>
      <c r="AF161" t="s">
        <v>113</v>
      </c>
      <c r="AG161" t="s">
        <v>14</v>
      </c>
      <c r="AH161">
        <v>215.36107709999999</v>
      </c>
    </row>
    <row r="162" spans="1:34" x14ac:dyDescent="0.25">
      <c r="A162" t="s">
        <v>18</v>
      </c>
      <c r="B162">
        <f t="shared" si="28"/>
        <v>124.6287129</v>
      </c>
      <c r="D162">
        <v>124.6287129</v>
      </c>
      <c r="E162">
        <v>117.48100909999999</v>
      </c>
      <c r="AF162" t="s">
        <v>113</v>
      </c>
      <c r="AG162" t="s">
        <v>8</v>
      </c>
      <c r="AH162">
        <v>399.7724</v>
      </c>
    </row>
    <row r="163" spans="1:34" x14ac:dyDescent="0.25">
      <c r="A163" t="s">
        <v>18</v>
      </c>
      <c r="B163">
        <f t="shared" si="28"/>
        <v>115.0943396</v>
      </c>
      <c r="D163">
        <v>115.0943396</v>
      </c>
      <c r="E163">
        <v>119.5276138</v>
      </c>
      <c r="AF163" t="s">
        <v>113</v>
      </c>
      <c r="AG163" t="s">
        <v>8</v>
      </c>
      <c r="AH163">
        <v>299.64249999999998</v>
      </c>
    </row>
    <row r="164" spans="1:34" x14ac:dyDescent="0.25">
      <c r="A164" t="s">
        <v>18</v>
      </c>
      <c r="B164">
        <f t="shared" si="28"/>
        <v>120.91761219999999</v>
      </c>
      <c r="D164">
        <v>120.91761219999999</v>
      </c>
      <c r="E164">
        <v>116.09050910000001</v>
      </c>
      <c r="AF164" t="s">
        <v>113</v>
      </c>
      <c r="AG164" t="s">
        <v>8</v>
      </c>
      <c r="AH164">
        <v>217.66210000000001</v>
      </c>
    </row>
    <row r="165" spans="1:34" x14ac:dyDescent="0.25">
      <c r="A165" t="s">
        <v>41</v>
      </c>
      <c r="B165">
        <v>33.051389579927502</v>
      </c>
      <c r="D165">
        <v>33.051389579927502</v>
      </c>
      <c r="AF165" t="s">
        <v>114</v>
      </c>
      <c r="AG165" t="s">
        <v>45</v>
      </c>
      <c r="AH165">
        <v>9.8697916666666661</v>
      </c>
    </row>
    <row r="166" spans="1:34" x14ac:dyDescent="0.25">
      <c r="A166" t="s">
        <v>41</v>
      </c>
      <c r="B166">
        <v>46.579696830500687</v>
      </c>
      <c r="D166">
        <v>46.579696830500687</v>
      </c>
      <c r="AF166" t="s">
        <v>114</v>
      </c>
      <c r="AG166" t="s">
        <v>45</v>
      </c>
      <c r="AH166">
        <v>8.8979591836734695</v>
      </c>
    </row>
    <row r="167" spans="1:34" x14ac:dyDescent="0.25">
      <c r="A167" t="s">
        <v>41</v>
      </c>
      <c r="B167">
        <v>34.91452830897547</v>
      </c>
      <c r="D167">
        <v>34.91452830897547</v>
      </c>
      <c r="AF167" t="s">
        <v>114</v>
      </c>
      <c r="AG167" t="s">
        <v>45</v>
      </c>
      <c r="AH167">
        <v>9.2337164750957861</v>
      </c>
    </row>
    <row r="168" spans="1:34" x14ac:dyDescent="0.25">
      <c r="A168" t="s">
        <v>41</v>
      </c>
      <c r="B168">
        <v>31.9409320010611</v>
      </c>
      <c r="D168">
        <v>31.9409320010611</v>
      </c>
      <c r="AF168" t="s">
        <v>114</v>
      </c>
      <c r="AG168" t="s">
        <v>45</v>
      </c>
      <c r="AH168">
        <v>9.3023255813953494</v>
      </c>
    </row>
    <row r="169" spans="1:34" x14ac:dyDescent="0.25">
      <c r="A169" t="s">
        <v>41</v>
      </c>
      <c r="B169">
        <v>35.948905109489047</v>
      </c>
      <c r="D169">
        <v>35.948905109489047</v>
      </c>
      <c r="AF169" t="s">
        <v>114</v>
      </c>
      <c r="AG169" t="s">
        <v>45</v>
      </c>
      <c r="AH169">
        <v>9.8242530755711766</v>
      </c>
    </row>
    <row r="170" spans="1:34" x14ac:dyDescent="0.25">
      <c r="A170" t="s">
        <v>41</v>
      </c>
      <c r="B170">
        <v>73.331898407232032</v>
      </c>
      <c r="D170">
        <v>73.331898407232032</v>
      </c>
      <c r="AF170" t="s">
        <v>114</v>
      </c>
      <c r="AG170" t="s">
        <v>45</v>
      </c>
      <c r="AH170">
        <v>11.134751773049645</v>
      </c>
    </row>
    <row r="171" spans="1:34" x14ac:dyDescent="0.25">
      <c r="A171" t="s">
        <v>41</v>
      </c>
      <c r="B171">
        <v>60.499059989745348</v>
      </c>
      <c r="D171">
        <v>60.499059989745348</v>
      </c>
      <c r="AF171" t="s">
        <v>114</v>
      </c>
      <c r="AG171" t="s">
        <v>45</v>
      </c>
      <c r="AH171">
        <v>9.804347826086957</v>
      </c>
    </row>
    <row r="172" spans="1:34" x14ac:dyDescent="0.25">
      <c r="A172" t="s">
        <v>41</v>
      </c>
      <c r="B172">
        <v>65.376498176133396</v>
      </c>
      <c r="D172">
        <v>65.376498176133396</v>
      </c>
      <c r="AF172" t="s">
        <v>114</v>
      </c>
      <c r="AG172" t="s">
        <v>45</v>
      </c>
      <c r="AH172">
        <v>9.2274678111587978</v>
      </c>
    </row>
    <row r="173" spans="1:34" x14ac:dyDescent="0.25">
      <c r="A173" t="s">
        <v>41</v>
      </c>
      <c r="B173">
        <v>49.608123569794046</v>
      </c>
      <c r="D173">
        <v>49.608123569794046</v>
      </c>
      <c r="AF173" t="s">
        <v>114</v>
      </c>
      <c r="AG173" t="s">
        <v>45</v>
      </c>
      <c r="AH173">
        <v>8.9140271493212673</v>
      </c>
    </row>
    <row r="174" spans="1:34" x14ac:dyDescent="0.25">
      <c r="A174" t="s">
        <v>41</v>
      </c>
      <c r="B174">
        <v>54.69338677354709</v>
      </c>
      <c r="D174">
        <v>54.69338677354709</v>
      </c>
      <c r="AF174" t="s">
        <v>114</v>
      </c>
      <c r="AG174" t="s">
        <v>45</v>
      </c>
      <c r="AH174">
        <v>10.387755102040815</v>
      </c>
    </row>
    <row r="175" spans="1:34" x14ac:dyDescent="0.25">
      <c r="A175" t="s">
        <v>42</v>
      </c>
      <c r="B175">
        <v>41.383275261324044</v>
      </c>
      <c r="D175">
        <v>41.383275261324044</v>
      </c>
      <c r="AF175" t="s">
        <v>114</v>
      </c>
      <c r="AG175" t="s">
        <v>44</v>
      </c>
      <c r="AH175">
        <v>19.50151515151515</v>
      </c>
    </row>
    <row r="176" spans="1:34" x14ac:dyDescent="0.25">
      <c r="A176" t="s">
        <v>42</v>
      </c>
      <c r="B176">
        <v>55.220858895705518</v>
      </c>
      <c r="D176">
        <v>55.220858895705518</v>
      </c>
      <c r="AF176" t="s">
        <v>114</v>
      </c>
      <c r="AG176" t="s">
        <v>44</v>
      </c>
      <c r="AH176">
        <v>21.785827103295777</v>
      </c>
    </row>
    <row r="177" spans="1:34" x14ac:dyDescent="0.25">
      <c r="A177" t="s">
        <v>42</v>
      </c>
      <c r="B177">
        <v>48.188585607940453</v>
      </c>
      <c r="D177">
        <v>48.188585607940453</v>
      </c>
      <c r="AF177" t="s">
        <v>114</v>
      </c>
      <c r="AG177" t="s">
        <v>44</v>
      </c>
      <c r="AH177">
        <v>27.46055882911994</v>
      </c>
    </row>
    <row r="178" spans="1:34" x14ac:dyDescent="0.25">
      <c r="A178" t="s">
        <v>42</v>
      </c>
      <c r="B178">
        <v>49.371610845295052</v>
      </c>
      <c r="D178">
        <v>49.371610845295052</v>
      </c>
      <c r="AF178" t="s">
        <v>114</v>
      </c>
      <c r="AG178" t="s">
        <v>44</v>
      </c>
      <c r="AH178">
        <v>22.895598101783669</v>
      </c>
    </row>
    <row r="179" spans="1:34" x14ac:dyDescent="0.25">
      <c r="A179" t="s">
        <v>42</v>
      </c>
      <c r="B179">
        <v>55.277608297742525</v>
      </c>
      <c r="D179">
        <v>55.277608297742525</v>
      </c>
      <c r="AF179" t="s">
        <v>114</v>
      </c>
      <c r="AG179" t="s">
        <v>44</v>
      </c>
      <c r="AH179">
        <v>21.218443718443716</v>
      </c>
    </row>
    <row r="180" spans="1:34" x14ac:dyDescent="0.25">
      <c r="A180" t="s">
        <v>42</v>
      </c>
      <c r="B180">
        <v>53.008310249307478</v>
      </c>
      <c r="D180">
        <v>53.008310249307478</v>
      </c>
      <c r="AF180" t="s">
        <v>114</v>
      </c>
      <c r="AG180" t="s">
        <v>44</v>
      </c>
      <c r="AH180">
        <v>22.106411344079504</v>
      </c>
    </row>
    <row r="181" spans="1:34" x14ac:dyDescent="0.25">
      <c r="A181" t="s">
        <v>42</v>
      </c>
      <c r="B181">
        <v>54.404040404040401</v>
      </c>
      <c r="D181">
        <v>54.404040404040401</v>
      </c>
      <c r="AF181" t="s">
        <v>114</v>
      </c>
      <c r="AG181" t="s">
        <v>44</v>
      </c>
      <c r="AH181">
        <v>24.82167832167832</v>
      </c>
    </row>
    <row r="182" spans="1:34" x14ac:dyDescent="0.25">
      <c r="A182" t="s">
        <v>42</v>
      </c>
      <c r="B182">
        <v>44.658316853438805</v>
      </c>
      <c r="D182">
        <v>44.658316853438805</v>
      </c>
      <c r="AF182" t="s">
        <v>114</v>
      </c>
      <c r="AG182" t="s">
        <v>44</v>
      </c>
      <c r="AH182">
        <v>24.113114754098362</v>
      </c>
    </row>
    <row r="183" spans="1:34" x14ac:dyDescent="0.25">
      <c r="A183" t="s">
        <v>42</v>
      </c>
      <c r="B183">
        <v>47.399801258694929</v>
      </c>
      <c r="D183">
        <v>47.399801258694929</v>
      </c>
      <c r="AF183" t="s">
        <v>114</v>
      </c>
      <c r="AG183" t="s">
        <v>44</v>
      </c>
      <c r="AH183">
        <v>21.36799108800594</v>
      </c>
    </row>
    <row r="184" spans="1:34" x14ac:dyDescent="0.25">
      <c r="A184" t="s">
        <v>42</v>
      </c>
      <c r="B184">
        <v>43.520891364902511</v>
      </c>
      <c r="D184">
        <v>43.520891364902511</v>
      </c>
      <c r="AF184" t="s">
        <v>114</v>
      </c>
      <c r="AG184" t="s">
        <v>44</v>
      </c>
      <c r="AH184">
        <v>18.735192272644433</v>
      </c>
    </row>
    <row r="185" spans="1:34" x14ac:dyDescent="0.25">
      <c r="A185" t="s">
        <v>43</v>
      </c>
      <c r="B185">
        <v>31.228070175438596</v>
      </c>
      <c r="D185">
        <v>31.228070175438596</v>
      </c>
      <c r="AF185" t="s">
        <v>114</v>
      </c>
      <c r="AG185" t="s">
        <v>43</v>
      </c>
      <c r="AH185">
        <v>31.228070175438596</v>
      </c>
    </row>
    <row r="186" spans="1:34" x14ac:dyDescent="0.25">
      <c r="A186" t="s">
        <v>43</v>
      </c>
      <c r="B186">
        <v>39.056603773584904</v>
      </c>
      <c r="D186">
        <v>39.056603773584904</v>
      </c>
      <c r="AF186" t="s">
        <v>114</v>
      </c>
      <c r="AG186" t="s">
        <v>43</v>
      </c>
      <c r="AH186">
        <v>39.056603773584904</v>
      </c>
    </row>
    <row r="187" spans="1:34" x14ac:dyDescent="0.25">
      <c r="A187" t="s">
        <v>43</v>
      </c>
      <c r="B187">
        <v>35.448717948717949</v>
      </c>
      <c r="D187">
        <v>35.448717948717949</v>
      </c>
      <c r="AF187" t="s">
        <v>114</v>
      </c>
      <c r="AG187" t="s">
        <v>43</v>
      </c>
      <c r="AH187">
        <v>35.448717948717949</v>
      </c>
    </row>
    <row r="188" spans="1:34" x14ac:dyDescent="0.25">
      <c r="A188" t="s">
        <v>43</v>
      </c>
      <c r="B188">
        <v>34.944356120826711</v>
      </c>
      <c r="D188">
        <v>34.944356120826711</v>
      </c>
      <c r="AF188" t="s">
        <v>114</v>
      </c>
      <c r="AG188" t="s">
        <v>43</v>
      </c>
      <c r="AH188">
        <v>34.944356120826711</v>
      </c>
    </row>
    <row r="189" spans="1:34" x14ac:dyDescent="0.25">
      <c r="A189" t="s">
        <v>43</v>
      </c>
      <c r="B189">
        <v>33.378839590443683</v>
      </c>
      <c r="D189">
        <v>33.378839590443683</v>
      </c>
      <c r="AF189" t="s">
        <v>114</v>
      </c>
      <c r="AG189" t="s">
        <v>43</v>
      </c>
      <c r="AH189">
        <v>33.378839590443683</v>
      </c>
    </row>
    <row r="190" spans="1:34" x14ac:dyDescent="0.25">
      <c r="A190" t="s">
        <v>43</v>
      </c>
      <c r="B190">
        <v>34.191489361702125</v>
      </c>
      <c r="D190">
        <v>34.191489361702125</v>
      </c>
      <c r="AF190" t="s">
        <v>114</v>
      </c>
      <c r="AG190" t="s">
        <v>43</v>
      </c>
      <c r="AH190">
        <v>34.191489361702125</v>
      </c>
    </row>
    <row r="191" spans="1:34" x14ac:dyDescent="0.25">
      <c r="A191" t="s">
        <v>43</v>
      </c>
      <c r="B191">
        <v>42.289156626506021</v>
      </c>
      <c r="D191">
        <v>42.289156626506021</v>
      </c>
      <c r="AF191" t="s">
        <v>114</v>
      </c>
      <c r="AG191" t="s">
        <v>43</v>
      </c>
      <c r="AH191">
        <v>42.289156626506021</v>
      </c>
    </row>
    <row r="192" spans="1:34" x14ac:dyDescent="0.25">
      <c r="A192" t="s">
        <v>43</v>
      </c>
      <c r="B192">
        <v>32.778625954198475</v>
      </c>
      <c r="D192">
        <v>32.778625954198475</v>
      </c>
      <c r="AF192" t="s">
        <v>114</v>
      </c>
      <c r="AG192" t="s">
        <v>43</v>
      </c>
      <c r="AH192">
        <v>32.778625954198475</v>
      </c>
    </row>
    <row r="193" spans="1:34" x14ac:dyDescent="0.25">
      <c r="A193" t="s">
        <v>43</v>
      </c>
      <c r="B193">
        <v>34.543795620437955</v>
      </c>
      <c r="D193">
        <v>34.543795620437955</v>
      </c>
      <c r="AF193" t="s">
        <v>114</v>
      </c>
      <c r="AG193" t="s">
        <v>43</v>
      </c>
      <c r="AH193">
        <v>34.543795620437955</v>
      </c>
    </row>
    <row r="194" spans="1:34" x14ac:dyDescent="0.25">
      <c r="A194" t="s">
        <v>43</v>
      </c>
      <c r="B194">
        <v>31.607669616519175</v>
      </c>
      <c r="D194">
        <v>31.607669616519175</v>
      </c>
      <c r="AF194" t="s">
        <v>114</v>
      </c>
      <c r="AG194" t="s">
        <v>43</v>
      </c>
      <c r="AH194">
        <v>31.607669616519175</v>
      </c>
    </row>
    <row r="195" spans="1:34" x14ac:dyDescent="0.25">
      <c r="A195" t="s">
        <v>44</v>
      </c>
      <c r="B195">
        <v>19.50151515151515</v>
      </c>
      <c r="D195">
        <v>19.50151515151515</v>
      </c>
      <c r="AF195" t="s">
        <v>114</v>
      </c>
      <c r="AG195" t="s">
        <v>42</v>
      </c>
      <c r="AH195">
        <v>41.383275261324044</v>
      </c>
    </row>
    <row r="196" spans="1:34" x14ac:dyDescent="0.25">
      <c r="A196" t="s">
        <v>44</v>
      </c>
      <c r="B196">
        <v>21.785827103295777</v>
      </c>
      <c r="D196">
        <v>21.785827103295777</v>
      </c>
      <c r="AF196" t="s">
        <v>114</v>
      </c>
      <c r="AG196" t="s">
        <v>42</v>
      </c>
      <c r="AH196">
        <v>55.220858895705518</v>
      </c>
    </row>
    <row r="197" spans="1:34" x14ac:dyDescent="0.25">
      <c r="A197" t="s">
        <v>44</v>
      </c>
      <c r="B197">
        <v>27.46055882911994</v>
      </c>
      <c r="D197">
        <v>27.46055882911994</v>
      </c>
      <c r="AF197" t="s">
        <v>114</v>
      </c>
      <c r="AG197" t="s">
        <v>42</v>
      </c>
      <c r="AH197">
        <v>48.188585607940453</v>
      </c>
    </row>
    <row r="198" spans="1:34" x14ac:dyDescent="0.25">
      <c r="A198" t="s">
        <v>44</v>
      </c>
      <c r="B198">
        <v>22.895598101783669</v>
      </c>
      <c r="D198">
        <v>22.895598101783669</v>
      </c>
      <c r="AF198" t="s">
        <v>114</v>
      </c>
      <c r="AG198" t="s">
        <v>42</v>
      </c>
      <c r="AH198">
        <v>49.371610845295052</v>
      </c>
    </row>
    <row r="199" spans="1:34" x14ac:dyDescent="0.25">
      <c r="A199" t="s">
        <v>44</v>
      </c>
      <c r="B199">
        <v>21.218443718443716</v>
      </c>
      <c r="D199">
        <v>21.218443718443716</v>
      </c>
      <c r="AF199" t="s">
        <v>114</v>
      </c>
      <c r="AG199" t="s">
        <v>42</v>
      </c>
      <c r="AH199">
        <v>55.277608297742525</v>
      </c>
    </row>
    <row r="200" spans="1:34" x14ac:dyDescent="0.25">
      <c r="A200" t="s">
        <v>44</v>
      </c>
      <c r="B200">
        <v>22.106411344079504</v>
      </c>
      <c r="D200">
        <v>22.106411344079504</v>
      </c>
      <c r="AF200" t="s">
        <v>114</v>
      </c>
      <c r="AG200" t="s">
        <v>42</v>
      </c>
      <c r="AH200">
        <v>53.008310249307478</v>
      </c>
    </row>
    <row r="201" spans="1:34" x14ac:dyDescent="0.25">
      <c r="A201" t="s">
        <v>44</v>
      </c>
      <c r="B201">
        <v>24.82167832167832</v>
      </c>
      <c r="D201">
        <v>24.82167832167832</v>
      </c>
      <c r="AF201" t="s">
        <v>114</v>
      </c>
      <c r="AG201" t="s">
        <v>42</v>
      </c>
      <c r="AH201">
        <v>54.404040404040401</v>
      </c>
    </row>
    <row r="202" spans="1:34" x14ac:dyDescent="0.25">
      <c r="A202" t="s">
        <v>44</v>
      </c>
      <c r="B202">
        <v>24.113114754098362</v>
      </c>
      <c r="D202">
        <v>24.113114754098362</v>
      </c>
      <c r="AF202" t="s">
        <v>114</v>
      </c>
      <c r="AG202" t="s">
        <v>42</v>
      </c>
      <c r="AH202">
        <v>44.658316853438805</v>
      </c>
    </row>
    <row r="203" spans="1:34" x14ac:dyDescent="0.25">
      <c r="A203" t="s">
        <v>44</v>
      </c>
      <c r="B203">
        <v>21.36799108800594</v>
      </c>
      <c r="D203">
        <v>21.36799108800594</v>
      </c>
      <c r="AF203" t="s">
        <v>114</v>
      </c>
      <c r="AG203" t="s">
        <v>42</v>
      </c>
      <c r="AH203">
        <v>47.399801258694929</v>
      </c>
    </row>
    <row r="204" spans="1:34" x14ac:dyDescent="0.25">
      <c r="A204" t="s">
        <v>44</v>
      </c>
      <c r="B204">
        <v>18.735192272644433</v>
      </c>
      <c r="D204">
        <v>18.735192272644433</v>
      </c>
      <c r="AF204" t="s">
        <v>114</v>
      </c>
      <c r="AG204" t="s">
        <v>42</v>
      </c>
      <c r="AH204">
        <v>43.520891364902511</v>
      </c>
    </row>
    <row r="205" spans="1:34" x14ac:dyDescent="0.25">
      <c r="A205" t="s">
        <v>45</v>
      </c>
      <c r="B205">
        <v>9.8697916666666661</v>
      </c>
      <c r="D205">
        <v>9.8697916666666661</v>
      </c>
      <c r="AF205" t="s">
        <v>114</v>
      </c>
      <c r="AG205" t="s">
        <v>41</v>
      </c>
      <c r="AH205">
        <v>33.051389579927502</v>
      </c>
    </row>
    <row r="206" spans="1:34" x14ac:dyDescent="0.25">
      <c r="A206" t="s">
        <v>45</v>
      </c>
      <c r="B206">
        <v>8.8979591836734695</v>
      </c>
      <c r="D206">
        <v>8.8979591836734695</v>
      </c>
      <c r="AF206" t="s">
        <v>114</v>
      </c>
      <c r="AG206" t="s">
        <v>41</v>
      </c>
      <c r="AH206">
        <v>46.579696830500687</v>
      </c>
    </row>
    <row r="207" spans="1:34" x14ac:dyDescent="0.25">
      <c r="A207" t="s">
        <v>45</v>
      </c>
      <c r="B207">
        <v>9.2337164750957861</v>
      </c>
      <c r="D207">
        <v>9.2337164750957861</v>
      </c>
      <c r="AF207" t="s">
        <v>114</v>
      </c>
      <c r="AG207" t="s">
        <v>41</v>
      </c>
      <c r="AH207">
        <v>34.91452830897547</v>
      </c>
    </row>
    <row r="208" spans="1:34" x14ac:dyDescent="0.25">
      <c r="A208" t="s">
        <v>45</v>
      </c>
      <c r="B208">
        <v>9.3023255813953494</v>
      </c>
      <c r="D208">
        <v>9.3023255813953494</v>
      </c>
      <c r="AF208" t="s">
        <v>114</v>
      </c>
      <c r="AG208" t="s">
        <v>41</v>
      </c>
      <c r="AH208">
        <v>31.9409320010611</v>
      </c>
    </row>
    <row r="209" spans="1:34" x14ac:dyDescent="0.25">
      <c r="A209" t="s">
        <v>45</v>
      </c>
      <c r="B209">
        <v>9.8242530755711766</v>
      </c>
      <c r="D209">
        <v>9.8242530755711766</v>
      </c>
      <c r="AF209" t="s">
        <v>114</v>
      </c>
      <c r="AG209" t="s">
        <v>41</v>
      </c>
      <c r="AH209">
        <v>35.948905109489047</v>
      </c>
    </row>
    <row r="210" spans="1:34" x14ac:dyDescent="0.25">
      <c r="A210" t="s">
        <v>45</v>
      </c>
      <c r="B210">
        <v>11.134751773049645</v>
      </c>
      <c r="D210">
        <v>11.134751773049645</v>
      </c>
      <c r="AF210" t="s">
        <v>114</v>
      </c>
      <c r="AG210" t="s">
        <v>41</v>
      </c>
      <c r="AH210">
        <v>73.331898407232032</v>
      </c>
    </row>
    <row r="211" spans="1:34" x14ac:dyDescent="0.25">
      <c r="A211" t="s">
        <v>45</v>
      </c>
      <c r="B211">
        <v>9.804347826086957</v>
      </c>
      <c r="D211">
        <v>9.804347826086957</v>
      </c>
      <c r="AF211" t="s">
        <v>114</v>
      </c>
      <c r="AG211" t="s">
        <v>41</v>
      </c>
      <c r="AH211">
        <v>60.499059989745348</v>
      </c>
    </row>
    <row r="212" spans="1:34" x14ac:dyDescent="0.25">
      <c r="A212" t="s">
        <v>45</v>
      </c>
      <c r="B212">
        <v>9.2274678111587978</v>
      </c>
      <c r="D212">
        <v>9.2274678111587978</v>
      </c>
      <c r="AF212" t="s">
        <v>114</v>
      </c>
      <c r="AG212" t="s">
        <v>41</v>
      </c>
      <c r="AH212">
        <v>65.376498176133396</v>
      </c>
    </row>
    <row r="213" spans="1:34" x14ac:dyDescent="0.25">
      <c r="A213" t="s">
        <v>45</v>
      </c>
      <c r="B213">
        <v>8.9140271493212673</v>
      </c>
      <c r="D213">
        <v>8.9140271493212673</v>
      </c>
      <c r="AF213" t="s">
        <v>114</v>
      </c>
      <c r="AG213" t="s">
        <v>41</v>
      </c>
      <c r="AH213">
        <v>49.608123569794046</v>
      </c>
    </row>
    <row r="214" spans="1:34" x14ac:dyDescent="0.25">
      <c r="A214" t="s">
        <v>45</v>
      </c>
      <c r="B214">
        <v>10.387755102040815</v>
      </c>
      <c r="D214">
        <v>10.387755102040815</v>
      </c>
      <c r="AF214" t="s">
        <v>114</v>
      </c>
      <c r="AG214" t="s">
        <v>41</v>
      </c>
      <c r="AH214">
        <v>54.69338677354709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bryophytes</vt:lpstr>
      <vt:lpstr>abbreviations</vt:lpstr>
      <vt:lpstr>SLA_vascplants</vt:lpstr>
      <vt:lpstr>AreaLeaf_AreaKeyence_foliose</vt:lpstr>
      <vt:lpstr>SLALeaf_SLAShoot</vt:lpstr>
      <vt:lpstr>boxplot SLAleaf_subset</vt:lpstr>
      <vt:lpstr>boxplot SLAleaf_subset (3)</vt:lpstr>
      <vt:lpstr>boxplot SLAleaf_subset (2)</vt:lpstr>
    </vt:vector>
  </TitlesOfParts>
  <Company>UNIS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Lang</dc:creator>
  <cp:lastModifiedBy>Simone Lang</cp:lastModifiedBy>
  <dcterms:created xsi:type="dcterms:W3CDTF">2018-08-23T12:19:57Z</dcterms:created>
  <dcterms:modified xsi:type="dcterms:W3CDTF">2018-11-09T20:52:45Z</dcterms:modified>
</cp:coreProperties>
</file>