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vanheck/Dropbox/PhD_WUR/Projects/2016_11_20_Cryptococcus/Matlab/2017_11_15_Start_Over/Final_functions/Validation/Biomass/"/>
    </mc:Choice>
  </mc:AlternateContent>
  <xr:revisionPtr revIDLastSave="0" documentId="13_ncr:1_{D6160DAB-4D30-8247-A7FC-E5A3739AD643}" xr6:coauthVersionLast="36" xr6:coauthVersionMax="36" xr10:uidLastSave="{00000000-0000-0000-0000-000000000000}"/>
  <bookViews>
    <workbookView xWindow="6160" yWindow="1780" windowWidth="28040" windowHeight="17440" activeTab="2" xr2:uid="{00000000-000D-0000-FFFF-FFFF00000000}"/>
  </bookViews>
  <sheets>
    <sheet name="DNA and RNA" sheetId="4" r:id="rId1"/>
    <sheet name="Fatty acid and Lipid" sheetId="3" r:id="rId2"/>
    <sheet name="Protein" sheetId="2" r:id="rId3"/>
    <sheet name="Biomass reactions" sheetId="1" r:id="rId4"/>
  </sheet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D4" i="1"/>
  <c r="D5" i="1"/>
  <c r="D6" i="1"/>
  <c r="D7" i="1"/>
  <c r="D3" i="1"/>
  <c r="E5" i="2" l="1"/>
  <c r="E6" i="2"/>
  <c r="E7" i="2"/>
  <c r="E8" i="2"/>
  <c r="E9" i="2"/>
  <c r="E13" i="2"/>
  <c r="E14" i="2"/>
  <c r="E15" i="2"/>
  <c r="E16" i="2"/>
  <c r="E17" i="2"/>
  <c r="E21" i="2"/>
  <c r="E22" i="2"/>
  <c r="E2" i="2"/>
  <c r="D3" i="2"/>
  <c r="E3" i="2" s="1"/>
  <c r="D4" i="2"/>
  <c r="E4" i="2" s="1"/>
  <c r="D5" i="2"/>
  <c r="D6" i="2"/>
  <c r="D7" i="2"/>
  <c r="D8" i="2"/>
  <c r="D9" i="2"/>
  <c r="D10" i="2"/>
  <c r="E10" i="2" s="1"/>
  <c r="D11" i="2"/>
  <c r="E11" i="2" s="1"/>
  <c r="D12" i="2"/>
  <c r="E12" i="2" s="1"/>
  <c r="D13" i="2"/>
  <c r="D14" i="2"/>
  <c r="D15" i="2"/>
  <c r="D16" i="2"/>
  <c r="D17" i="2"/>
  <c r="D18" i="2"/>
  <c r="E18" i="2" s="1"/>
  <c r="D19" i="2"/>
  <c r="E19" i="2" s="1"/>
  <c r="D20" i="2"/>
  <c r="E20" i="2" s="1"/>
  <c r="D21" i="2"/>
  <c r="D22" i="2"/>
  <c r="D2" i="2"/>
  <c r="C23" i="2"/>
  <c r="H14" i="3"/>
  <c r="H15" i="3"/>
  <c r="H16" i="3"/>
  <c r="H13" i="3"/>
  <c r="G14" i="3"/>
  <c r="G15" i="3"/>
  <c r="G16" i="3"/>
  <c r="G13" i="3"/>
  <c r="F14" i="3"/>
  <c r="F15" i="3"/>
  <c r="F16" i="3"/>
  <c r="F13" i="3"/>
  <c r="D6" i="3"/>
  <c r="D5" i="3"/>
  <c r="D4" i="3"/>
  <c r="E23" i="2" l="1"/>
</calcChain>
</file>

<file path=xl/sharedStrings.xml><?xml version="1.0" encoding="utf-8"?>
<sst xmlns="http://schemas.openxmlformats.org/spreadsheetml/2006/main" count="107" uniqueCount="97">
  <si>
    <t>In Nitrogen abundant condition</t>
  </si>
  <si>
    <t>In Nitrogen deletion condition</t>
  </si>
  <si>
    <t>Biomass component</t>
  </si>
  <si>
    <t xml:space="preserve">% w/w </t>
  </si>
  <si>
    <t>Molecular weight (g/mole)</t>
  </si>
  <si>
    <t xml:space="preserve">Protein </t>
  </si>
  <si>
    <t>Lipid</t>
  </si>
  <si>
    <t>DNA</t>
  </si>
  <si>
    <t>RNA</t>
  </si>
  <si>
    <t>Carbohydrate</t>
  </si>
  <si>
    <t>Nucleotide composition</t>
  </si>
  <si>
    <t>DNA composition</t>
  </si>
  <si>
    <t>% (mol/mol) [h]</t>
  </si>
  <si>
    <t>MW (g/mol) [g]</t>
  </si>
  <si>
    <t>dAMP</t>
  </si>
  <si>
    <t>dTMP</t>
  </si>
  <si>
    <t>dCMP</t>
  </si>
  <si>
    <t>dGMP</t>
  </si>
  <si>
    <t>[g] Molecular weights of components are from PubChem (https://pubchem.ncbi.nlm.nih.gov/)</t>
  </si>
  <si>
    <t>RNA composition</t>
  </si>
  <si>
    <t>% (mol/mol) [m]</t>
  </si>
  <si>
    <t>MW [g]</t>
  </si>
  <si>
    <t>AMP</t>
  </si>
  <si>
    <t>TMP</t>
  </si>
  <si>
    <t>CMP</t>
  </si>
  <si>
    <t>GMP</t>
  </si>
  <si>
    <t>[m] Based on E. coli</t>
  </si>
  <si>
    <t>Lipid composition</t>
  </si>
  <si>
    <t>% (w/w)</t>
  </si>
  <si>
    <t>Molecular weight (g/mol) **</t>
  </si>
  <si>
    <t>Coeff</t>
  </si>
  <si>
    <r>
      <t>TAG (C6H5O6R3) ( RCO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CH(O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CR′)CH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R″)</t>
    </r>
  </si>
  <si>
    <t xml:space="preserve">PE (C7O8PH12NR2)  (RCO2CH2CH(O2CR′)CH2 PO4CH2CH2NH3  http://www.lipidhome.co.uk/lipids/complex/pe/index.htm  </t>
  </si>
  <si>
    <r>
      <t>PC (C10H12O8NPR2) (RCO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CH(O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CR′)CH</t>
    </r>
    <r>
      <rPr>
        <vertAlign val="subscript"/>
        <sz val="8.4"/>
        <color rgb="FF222222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8.4"/>
        <color rgb="FF222222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8.4"/>
        <color rgb="FF22222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N(CH3)</t>
    </r>
    <r>
      <rPr>
        <vertAlign val="subscript"/>
        <sz val="8.4"/>
        <color rgb="FF222222"/>
        <rFont val="Calibri"/>
        <family val="2"/>
        <scheme val="minor"/>
      </rPr>
      <t xml:space="preserve">3 </t>
    </r>
  </si>
  <si>
    <t>Average MW of lipid (sum/3)</t>
  </si>
  <si>
    <t>**Molecular weight was calculated from the elementary composition. To account for the acyl molecular weight, an average MW of fatty acids was considered: MW(fatty acids without a –COOH group) R = average Mwfa - 45 = 226</t>
  </si>
  <si>
    <t>Lipid fatty acyl-coA composition</t>
  </si>
  <si>
    <t>% w/w [l]</t>
  </si>
  <si>
    <t>MW (g/mol) [f]</t>
  </si>
  <si>
    <t>Coeff [l]</t>
  </si>
  <si>
    <t xml:space="preserve">Hexadecanoic (palmitic) acid (C16:0) coA </t>
  </si>
  <si>
    <t>C18:0 coA stearoyl-CoA</t>
  </si>
  <si>
    <t>Octadecanoic (oleic) acid (C18:1) coA</t>
  </si>
  <si>
    <t>C18:2 coA</t>
  </si>
  <si>
    <t>[d] https://pubchem.ncbi.nlm.nih.gov/compound/Oleoyl-coenzyme_A</t>
  </si>
  <si>
    <t>[f] from pubchem</t>
  </si>
  <si>
    <t>[k] https://pubchem.ncbi.nlm.nih.gov/compound/linoleoyl-CoA#section=Top</t>
  </si>
  <si>
    <t>3.372 ATP + 0.297 dCMP + 0.297 dGMP + 0.203 dAMP + 0.203 dTMP + 3.372 H2O -&gt; 3.372 H + 3.372 ADP + 3.372 Phosphate + DNA</t>
  </si>
  <si>
    <t> 2.4 ATP + 0.2 CMP + 0.262 AMP + 0.216 UMP + 0.322 GMP + 2.4 H2O -&gt; 2.4 H + 2.4 ADP + 2.4 Phosphate + RNA </t>
  </si>
  <si>
    <t xml:space="preserve">Energy requirement for polymerization of macromolecules </t>
  </si>
  <si>
    <t>Process</t>
  </si>
  <si>
    <t>Energy required [o]</t>
  </si>
  <si>
    <t>Protein synthesis and processing</t>
  </si>
  <si>
    <t>4.306 mmol ATP / mmol amino acid</t>
  </si>
  <si>
    <t>RNA synthesis and processing</t>
  </si>
  <si>
    <t>0.4 mmol ATP / mmol RNA [p] (2.4 mmol ATP/ mmol RNA)</t>
  </si>
  <si>
    <t>DNA synthesis and processing</t>
  </si>
  <si>
    <t>1.372 mmol ATP / mmol DNA [p] (3.372 mmol ATP / mmol DNA)</t>
  </si>
  <si>
    <t>[o] Wilkins BM, Pritchard RH. Escherichia coli and Salmonella typhimurium - Cellular and Molecular-Biology, Vol 1-2 - Neidhardt,Fc. Nature. 1987;330(6150):707-8.</t>
  </si>
  <si>
    <t>[p] DNA assembly reaction can be simply described as DNAn + dNMP -&gt; DNAn+1, where dNMP represents a deoxyribonucleotide monophosphate. However, as DNA synthesis takes deoxyribonucleotide triphosphates as precursors, DNA assembly costs an additional 2 mol ATP per mol DNA.</t>
  </si>
  <si>
    <r>
      <t xml:space="preserve">[l] Data from </t>
    </r>
    <r>
      <rPr>
        <sz val="10.199999999999999"/>
        <color theme="1"/>
        <rFont val="Calibri"/>
        <family val="2"/>
        <scheme val="minor"/>
      </rPr>
      <t>Ratledge and Wynn 2002 in Beopoulos et al., 2011 when grow on glucose</t>
    </r>
  </si>
  <si>
    <t>% (w/w) [N deletion [n]]</t>
  </si>
  <si>
    <t xml:space="preserve">% (w/w) [N abundant [n]] </t>
  </si>
  <si>
    <t>Coeff N abundant [n]</t>
  </si>
  <si>
    <t>Coeff N deletion [n]</t>
  </si>
  <si>
    <t>average DNA</t>
  </si>
  <si>
    <t>Ala-tRNA(Ala) [cytoplasm]</t>
  </si>
  <si>
    <t xml:space="preserve"> Arg-tRNA(Arg) [cytoplasm]</t>
  </si>
  <si>
    <t xml:space="preserve"> Asn-tRNA(Asn) [cytoplasm]</t>
  </si>
  <si>
    <t xml:space="preserve"> Asp-tRNA(Asp) [cytoplasm]</t>
  </si>
  <si>
    <t xml:space="preserve"> Cys-tRNA(Cys) [cytoplasm]</t>
  </si>
  <si>
    <t xml:space="preserve"> Gln-tRNA(Gln) [cytoplasm]</t>
  </si>
  <si>
    <t xml:space="preserve"> Glu-tRNA(Glu) [cytoplasm]</t>
  </si>
  <si>
    <t xml:space="preserve"> Gly-tRNA(Gly) [cytoplasm]</t>
  </si>
  <si>
    <t xml:space="preserve"> L-glycine [cytoplasm]</t>
  </si>
  <si>
    <t xml:space="preserve"> His-tRNA(His) [cytoplasm]</t>
  </si>
  <si>
    <t xml:space="preserve"> Leu-tRNA(Leu) [cytoplasm]</t>
  </si>
  <si>
    <t xml:space="preserve"> Lys-tRNA(Lys) [cytoplasm]</t>
  </si>
  <si>
    <t xml:space="preserve"> Met-tRNA(Met) [cytoplasm]</t>
  </si>
  <si>
    <t xml:space="preserve"> Phe-tRNA(Phe) [cytoplasm]</t>
  </si>
  <si>
    <t xml:space="preserve"> Pro-tRNA(Pro) [cytoplasm]</t>
  </si>
  <si>
    <t xml:space="preserve"> Ser-tRNA(Ser) [cytoplasm]</t>
  </si>
  <si>
    <t xml:space="preserve"> Thr-tRNA(Thr) [cytoplasm]</t>
  </si>
  <si>
    <t xml:space="preserve"> Tyr-tRNA(Tyr) [cytoplasm]</t>
  </si>
  <si>
    <t xml:space="preserve"> Val-tRNA(Val) [cytoplasm]</t>
  </si>
  <si>
    <t xml:space="preserve"> Ile-tRNA(Ile) [cytoplasm]</t>
  </si>
  <si>
    <t xml:space="preserve"> Trp-tRNA(Trp) [cytoplasm]</t>
  </si>
  <si>
    <t>Amino acid</t>
  </si>
  <si>
    <t xml:space="preserve">molecular coefficient for 1 mol protein </t>
  </si>
  <si>
    <t>Molecular weight (without tRNA) (from Pubchem)</t>
  </si>
  <si>
    <t>average protein molecular weight</t>
  </si>
  <si>
    <t>mmol component / 1g DCW</t>
  </si>
  <si>
    <t>molecular coefficient (from iNL895)</t>
  </si>
  <si>
    <t>s</t>
  </si>
  <si>
    <t>[n] Experimental data in our study. N+ (N-) when grow on glycerol</t>
  </si>
  <si>
    <t>Require ATP for biomass formation (from iNL895 model which took value from Ecoli)</t>
  </si>
  <si>
    <r>
      <t xml:space="preserve">[h] obtain for a 59.41% GC content in </t>
    </r>
    <r>
      <rPr>
        <i/>
        <sz val="12"/>
        <color theme="1"/>
        <rFont val="Calibri"/>
        <family val="2"/>
        <scheme val="minor"/>
      </rPr>
      <t>C.curvatus</t>
    </r>
    <r>
      <rPr>
        <sz val="12"/>
        <color theme="1"/>
        <rFont val="Calibri"/>
        <family val="2"/>
        <scheme val="minor"/>
      </rPr>
      <t xml:space="preserve"> genome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</si>
</sst>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bscript"/>
      <sz val="8.4"/>
      <color rgb="FF222222"/>
      <name val="Calibri"/>
      <family val="2"/>
      <scheme val="minor"/>
    </font>
    <font>
      <sz val="12"/>
      <color theme="1"/>
      <name val="Consolas"/>
      <family val="2"/>
    </font>
    <font>
      <sz val="10.19999999999999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9" fillId="0" borderId="0" xfId="0" applyFont="1" applyAlignment="1">
      <alignment vertical="center"/>
    </xf>
    <xf numFmtId="0" fontId="16" fillId="0" borderId="10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21" fillId="0" borderId="0" xfId="42" applyAlignment="1">
      <alignment vertical="center"/>
    </xf>
    <xf numFmtId="0" fontId="0" fillId="0" borderId="0" xfId="0" applyAlignment="1"/>
    <xf numFmtId="0" fontId="23" fillId="0" borderId="0" xfId="0" applyFont="1"/>
    <xf numFmtId="0" fontId="20" fillId="0" borderId="10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21" fillId="0" borderId="10" xfId="42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/>
    <xf numFmtId="0" fontId="0" fillId="0" borderId="10" xfId="0" applyFont="1" applyBorder="1" applyAlignment="1">
      <alignment vertical="center" wrapText="1"/>
    </xf>
    <xf numFmtId="0" fontId="21" fillId="0" borderId="0" xfId="42" applyFont="1" applyAlignment="1">
      <alignment vertical="center"/>
    </xf>
    <xf numFmtId="0" fontId="0" fillId="0" borderId="0" xfId="0" applyFont="1" applyAlignment="1"/>
    <xf numFmtId="0" fontId="16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chem.ncbi.nlm.nih.gov/compound/Oleoyl-coenzyme_A" TargetMode="External"/><Relationship Id="rId2" Type="http://schemas.openxmlformats.org/officeDocument/2006/relationships/hyperlink" Target="https://www.ncbi.nlm.nih.gov/pcsubstance/?term=%22stearoyl-CoA%22%5BCompleteSynonym%5D%20AND%2094140%5BStandardizedCID%5D" TargetMode="External"/><Relationship Id="rId1" Type="http://schemas.openxmlformats.org/officeDocument/2006/relationships/hyperlink" Target="http://www.lipidhome.co.uk/lipids/complex/pe/index.htm" TargetMode="External"/><Relationship Id="rId4" Type="http://schemas.openxmlformats.org/officeDocument/2006/relationships/hyperlink" Target="https://pubchem.ncbi.nlm.nih.gov/compound/linoleoyl-C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8FC3-4C25-8F4B-B686-61CF14638113}">
  <dimension ref="A1:I24"/>
  <sheetViews>
    <sheetView workbookViewId="0">
      <selection activeCell="F15" sqref="F15"/>
    </sheetView>
  </sheetViews>
  <sheetFormatPr baseColWidth="10" defaultRowHeight="16" x14ac:dyDescent="0.2"/>
  <cols>
    <col min="1" max="16384" width="10.83203125" style="14"/>
  </cols>
  <sheetData>
    <row r="1" spans="1:9" x14ac:dyDescent="0.2">
      <c r="A1" s="13" t="s">
        <v>10</v>
      </c>
    </row>
    <row r="2" spans="1:9" ht="17" thickBot="1" x14ac:dyDescent="0.25">
      <c r="A2" s="12"/>
    </row>
    <row r="3" spans="1:9" ht="52" thickBot="1" x14ac:dyDescent="0.25">
      <c r="A3" s="3" t="s">
        <v>11</v>
      </c>
      <c r="B3" s="3" t="s">
        <v>12</v>
      </c>
      <c r="C3" s="3" t="s">
        <v>13</v>
      </c>
      <c r="H3" s="7" t="s">
        <v>47</v>
      </c>
    </row>
    <row r="4" spans="1:9" ht="18" thickBot="1" x14ac:dyDescent="0.25">
      <c r="A4" s="15" t="s">
        <v>14</v>
      </c>
      <c r="B4" s="15">
        <v>20.295000000000002</v>
      </c>
      <c r="C4" s="15">
        <v>331.22500000000002</v>
      </c>
    </row>
    <row r="5" spans="1:9" ht="18" thickBot="1" x14ac:dyDescent="0.25">
      <c r="A5" s="15" t="s">
        <v>15</v>
      </c>
      <c r="B5" s="15">
        <v>20.295000000000002</v>
      </c>
      <c r="C5" s="15">
        <v>322.20999999999998</v>
      </c>
    </row>
    <row r="6" spans="1:9" ht="18" thickBot="1" x14ac:dyDescent="0.25">
      <c r="A6" s="15" t="s">
        <v>16</v>
      </c>
      <c r="B6" s="15">
        <v>29.704999999999998</v>
      </c>
      <c r="C6" s="15">
        <v>307.19900000000001</v>
      </c>
    </row>
    <row r="7" spans="1:9" ht="18" thickBot="1" x14ac:dyDescent="0.25">
      <c r="A7" s="15" t="s">
        <v>17</v>
      </c>
      <c r="B7" s="15">
        <v>29.704999999999998</v>
      </c>
      <c r="C7" s="15">
        <v>347.22399999999999</v>
      </c>
    </row>
    <row r="8" spans="1:9" x14ac:dyDescent="0.2">
      <c r="A8" s="12" t="s">
        <v>65</v>
      </c>
      <c r="C8" s="14" t="s">
        <v>93</v>
      </c>
    </row>
    <row r="9" spans="1:9" x14ac:dyDescent="0.2">
      <c r="A9" s="12" t="s">
        <v>96</v>
      </c>
    </row>
    <row r="10" spans="1:9" x14ac:dyDescent="0.2">
      <c r="A10" s="16" t="s">
        <v>18</v>
      </c>
    </row>
    <row r="11" spans="1:9" ht="17" thickBot="1" x14ac:dyDescent="0.25">
      <c r="A11" s="12"/>
    </row>
    <row r="12" spans="1:9" ht="52" thickBot="1" x14ac:dyDescent="0.25">
      <c r="A12" s="3" t="s">
        <v>19</v>
      </c>
      <c r="B12" s="3" t="s">
        <v>20</v>
      </c>
      <c r="C12" s="3" t="s">
        <v>21</v>
      </c>
      <c r="H12" s="7" t="s">
        <v>48</v>
      </c>
    </row>
    <row r="13" spans="1:9" ht="18" thickBot="1" x14ac:dyDescent="0.25">
      <c r="A13" s="15" t="s">
        <v>22</v>
      </c>
      <c r="B13" s="15">
        <v>26.2</v>
      </c>
      <c r="C13" s="15">
        <v>347.22399999999999</v>
      </c>
    </row>
    <row r="14" spans="1:9" ht="18" thickBot="1" x14ac:dyDescent="0.25">
      <c r="A14" s="15" t="s">
        <v>23</v>
      </c>
      <c r="B14" s="15">
        <v>21.6</v>
      </c>
      <c r="C14" s="15">
        <v>324.18200000000002</v>
      </c>
    </row>
    <row r="15" spans="1:9" ht="18" thickBot="1" x14ac:dyDescent="0.25">
      <c r="A15" s="15" t="s">
        <v>24</v>
      </c>
      <c r="B15" s="15">
        <v>20</v>
      </c>
      <c r="C15" s="15">
        <v>323.19799999999998</v>
      </c>
    </row>
    <row r="16" spans="1:9" ht="18" thickBot="1" x14ac:dyDescent="0.25">
      <c r="A16" s="15" t="s">
        <v>25</v>
      </c>
      <c r="B16" s="15">
        <v>32.200000000000003</v>
      </c>
      <c r="C16" s="15">
        <v>363.22300000000001</v>
      </c>
      <c r="H16" s="13" t="s">
        <v>49</v>
      </c>
      <c r="I16" s="17"/>
    </row>
    <row r="17" spans="1:9" ht="17" thickBot="1" x14ac:dyDescent="0.25">
      <c r="A17" s="12"/>
      <c r="H17" s="12"/>
      <c r="I17" s="17"/>
    </row>
    <row r="18" spans="1:9" ht="17" thickBot="1" x14ac:dyDescent="0.25">
      <c r="A18" s="12" t="s">
        <v>26</v>
      </c>
      <c r="H18" s="18" t="s">
        <v>50</v>
      </c>
      <c r="I18" s="18" t="s">
        <v>51</v>
      </c>
    </row>
    <row r="19" spans="1:9" ht="17" thickBot="1" x14ac:dyDescent="0.25">
      <c r="A19" s="12"/>
      <c r="H19" s="19" t="s">
        <v>52</v>
      </c>
      <c r="I19" s="19" t="s">
        <v>53</v>
      </c>
    </row>
    <row r="20" spans="1:9" ht="17" thickBot="1" x14ac:dyDescent="0.25">
      <c r="H20" s="19" t="s">
        <v>54</v>
      </c>
      <c r="I20" s="19" t="s">
        <v>55</v>
      </c>
    </row>
    <row r="21" spans="1:9" ht="17" thickBot="1" x14ac:dyDescent="0.25">
      <c r="H21" s="19" t="s">
        <v>56</v>
      </c>
      <c r="I21" s="19" t="s">
        <v>57</v>
      </c>
    </row>
    <row r="22" spans="1:9" x14ac:dyDescent="0.2">
      <c r="H22" s="12"/>
      <c r="I22" s="17"/>
    </row>
    <row r="23" spans="1:9" x14ac:dyDescent="0.2">
      <c r="H23" s="12" t="s">
        <v>58</v>
      </c>
      <c r="I23" s="17"/>
    </row>
    <row r="24" spans="1:9" x14ac:dyDescent="0.2">
      <c r="H24" s="12" t="s">
        <v>59</v>
      </c>
      <c r="I24" s="17"/>
    </row>
  </sheetData>
  <hyperlinks>
    <hyperlink ref="A10" r:id="rId1" display="https://pubchem.ncbi.nlm.nih.gov/" xr:uid="{8233C14D-B58E-1741-B375-B57971C598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49" zoomScaleNormal="149" workbookViewId="0">
      <selection activeCell="K4" sqref="K4"/>
    </sheetView>
  </sheetViews>
  <sheetFormatPr baseColWidth="10" defaultRowHeight="16" x14ac:dyDescent="0.2"/>
  <cols>
    <col min="1" max="1" width="29.6640625" style="6" customWidth="1"/>
    <col min="2" max="2" width="10.83203125" style="6" customWidth="1"/>
    <col min="3" max="3" width="10.83203125" style="6"/>
    <col min="4" max="4" width="11.6640625" style="6" bestFit="1" customWidth="1"/>
    <col min="5" max="16384" width="10.83203125" style="6"/>
  </cols>
  <sheetData>
    <row r="1" spans="1:8" ht="21" x14ac:dyDescent="0.2">
      <c r="A1" s="2" t="s">
        <v>27</v>
      </c>
    </row>
    <row r="2" spans="1:8" ht="17" thickBot="1" x14ac:dyDescent="0.25">
      <c r="A2" s="4"/>
    </row>
    <row r="3" spans="1:8" ht="17" thickBot="1" x14ac:dyDescent="0.25">
      <c r="A3" s="8" t="s">
        <v>27</v>
      </c>
      <c r="B3" s="8" t="s">
        <v>28</v>
      </c>
      <c r="C3" s="8" t="s">
        <v>29</v>
      </c>
      <c r="D3" s="8" t="s">
        <v>30</v>
      </c>
    </row>
    <row r="4" spans="1:8" ht="44" customHeight="1" thickBot="1" x14ac:dyDescent="0.25">
      <c r="A4" s="9" t="s">
        <v>31</v>
      </c>
      <c r="B4" s="9">
        <v>90</v>
      </c>
      <c r="C4" s="9">
        <v>399.1</v>
      </c>
      <c r="D4" s="9">
        <f xml:space="preserve"> (B4/C4)*10</f>
        <v>2.2550739163117011</v>
      </c>
    </row>
    <row r="5" spans="1:8" ht="24" customHeight="1" thickBot="1" x14ac:dyDescent="0.25">
      <c r="A5" s="10" t="s">
        <v>32</v>
      </c>
      <c r="B5" s="9">
        <v>7</v>
      </c>
      <c r="C5" s="9">
        <v>495.15</v>
      </c>
      <c r="D5" s="9">
        <f xml:space="preserve"> (B5/C5)*10</f>
        <v>0.14137130162577</v>
      </c>
    </row>
    <row r="6" spans="1:8" ht="22" customHeight="1" thickBot="1" x14ac:dyDescent="0.25">
      <c r="A6" s="9" t="s">
        <v>33</v>
      </c>
      <c r="B6" s="9">
        <v>3</v>
      </c>
      <c r="C6" s="9">
        <v>531.17999999999995</v>
      </c>
      <c r="D6" s="9">
        <f xml:space="preserve"> (B6/C6)*10</f>
        <v>5.6478030046311987E-2</v>
      </c>
    </row>
    <row r="7" spans="1:8" ht="17" thickBot="1" x14ac:dyDescent="0.25">
      <c r="A7" s="9" t="s">
        <v>34</v>
      </c>
      <c r="B7" s="9"/>
      <c r="C7" s="9">
        <v>475.14</v>
      </c>
      <c r="D7" s="9"/>
    </row>
    <row r="8" spans="1:8" x14ac:dyDescent="0.2">
      <c r="A8" s="4"/>
    </row>
    <row r="9" spans="1:8" x14ac:dyDescent="0.2">
      <c r="A9" s="4" t="s">
        <v>35</v>
      </c>
    </row>
    <row r="11" spans="1:8" ht="17" thickBot="1" x14ac:dyDescent="0.25"/>
    <row r="12" spans="1:8" ht="17" thickBot="1" x14ac:dyDescent="0.25">
      <c r="A12" s="8" t="s">
        <v>36</v>
      </c>
      <c r="B12" s="8" t="s">
        <v>62</v>
      </c>
      <c r="C12" s="8" t="s">
        <v>61</v>
      </c>
      <c r="D12" s="8" t="s">
        <v>37</v>
      </c>
      <c r="E12" s="8" t="s">
        <v>38</v>
      </c>
      <c r="F12" s="8" t="s">
        <v>63</v>
      </c>
      <c r="G12" s="8" t="s">
        <v>64</v>
      </c>
      <c r="H12" s="8" t="s">
        <v>39</v>
      </c>
    </row>
    <row r="13" spans="1:8" ht="17" thickBot="1" x14ac:dyDescent="0.25">
      <c r="A13" s="9" t="s">
        <v>40</v>
      </c>
      <c r="B13" s="9">
        <v>19.7</v>
      </c>
      <c r="C13" s="9">
        <v>15.2</v>
      </c>
      <c r="D13" s="9">
        <v>25</v>
      </c>
      <c r="E13" s="9">
        <v>1001.9160000000001</v>
      </c>
      <c r="F13" s="9">
        <f xml:space="preserve"> (B13/E13) * 10</f>
        <v>0.19662326981503439</v>
      </c>
      <c r="G13" s="9">
        <f>(C13/E13)*10</f>
        <v>0.15170932493342754</v>
      </c>
      <c r="H13" s="9">
        <f>(D13/E13)*10</f>
        <v>0.24952191600892687</v>
      </c>
    </row>
    <row r="14" spans="1:8" ht="17" thickBot="1" x14ac:dyDescent="0.25">
      <c r="A14" s="10" t="s">
        <v>41</v>
      </c>
      <c r="B14" s="9">
        <v>18.2</v>
      </c>
      <c r="C14" s="11">
        <v>19.7</v>
      </c>
      <c r="D14" s="9">
        <v>10</v>
      </c>
      <c r="E14" s="9">
        <v>1034.002</v>
      </c>
      <c r="F14" s="9">
        <f t="shared" ref="F14:F16" si="0" xml:space="preserve"> (B14/E14) * 10</f>
        <v>0.17601513343301078</v>
      </c>
      <c r="G14" s="9">
        <f t="shared" ref="G14:G16" si="1">(C14/E14)*10</f>
        <v>0.19052187519946773</v>
      </c>
      <c r="H14" s="9">
        <f t="shared" ref="H14:H16" si="2">(D14/E14)*10</f>
        <v>9.6711611776379547E-2</v>
      </c>
    </row>
    <row r="15" spans="1:8" ht="17" thickBot="1" x14ac:dyDescent="0.25">
      <c r="A15" s="9" t="s">
        <v>42</v>
      </c>
      <c r="B15" s="9">
        <v>48.8</v>
      </c>
      <c r="C15" s="9">
        <v>47.2</v>
      </c>
      <c r="D15" s="9">
        <v>57</v>
      </c>
      <c r="E15" s="9">
        <v>1031.9860000000001</v>
      </c>
      <c r="F15" s="9">
        <f t="shared" si="0"/>
        <v>0.47287463202020175</v>
      </c>
      <c r="G15" s="9">
        <f t="shared" si="1"/>
        <v>0.45737054572445751</v>
      </c>
      <c r="H15" s="9">
        <f t="shared" si="2"/>
        <v>0.5523330742858914</v>
      </c>
    </row>
    <row r="16" spans="1:8" ht="17" thickBot="1" x14ac:dyDescent="0.25">
      <c r="A16" s="9" t="s">
        <v>43</v>
      </c>
      <c r="B16" s="9">
        <v>13.3</v>
      </c>
      <c r="C16" s="9">
        <v>17.8</v>
      </c>
      <c r="D16" s="9">
        <v>7</v>
      </c>
      <c r="E16" s="9">
        <v>1029.97</v>
      </c>
      <c r="F16" s="9">
        <f t="shared" si="0"/>
        <v>0.12912997465945611</v>
      </c>
      <c r="G16" s="9">
        <f t="shared" si="1"/>
        <v>0.17282056758934727</v>
      </c>
      <c r="H16" s="9">
        <f t="shared" si="2"/>
        <v>6.7963144557608463E-2</v>
      </c>
    </row>
    <row r="17" spans="1:1" x14ac:dyDescent="0.2">
      <c r="A17" s="5" t="s">
        <v>44</v>
      </c>
    </row>
    <row r="18" spans="1:1" x14ac:dyDescent="0.2">
      <c r="A18" s="4" t="s">
        <v>45</v>
      </c>
    </row>
    <row r="19" spans="1:1" x14ac:dyDescent="0.2">
      <c r="A19" s="5" t="s">
        <v>46</v>
      </c>
    </row>
    <row r="20" spans="1:1" x14ac:dyDescent="0.2">
      <c r="A20" s="4" t="s">
        <v>94</v>
      </c>
    </row>
    <row r="21" spans="1:1" x14ac:dyDescent="0.2">
      <c r="A21" s="4" t="s">
        <v>60</v>
      </c>
    </row>
  </sheetData>
  <hyperlinks>
    <hyperlink ref="A5" r:id="rId1" display="http://www.lipidhome.co.uk/lipids/complex/pe/index.htm" xr:uid="{D77124D5-AFEB-F04D-92B9-1F1E44C7A8D4}"/>
    <hyperlink ref="A14" r:id="rId2" display="https://www.ncbi.nlm.nih.gov/pcsubstance/?term=%22stearoyl-CoA%22%5BCompleteSynonym%5D%20AND%2094140%5BStandardizedCID%5D" xr:uid="{3C41B4D2-478B-5D4E-B70F-6258C118E808}"/>
    <hyperlink ref="A17" r:id="rId3" display="https://pubchem.ncbi.nlm.nih.gov/compound/Oleoyl-coenzyme_A" xr:uid="{F4D7C623-0933-654D-B84C-EAA0B4E231BF}"/>
    <hyperlink ref="A19" r:id="rId4" location="section=Top" display="https://pubchem.ncbi.nlm.nih.gov/compound/linoleoyl-CoA - section=Top" xr:uid="{4C83D405-0684-BA47-8424-F4E9595F76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zoomScale="176" zoomScaleNormal="176" workbookViewId="0">
      <selection activeCell="C1" sqref="C1"/>
    </sheetView>
  </sheetViews>
  <sheetFormatPr baseColWidth="10" defaultRowHeight="16" x14ac:dyDescent="0.2"/>
  <cols>
    <col min="1" max="1" width="25.1640625" bestFit="1" customWidth="1"/>
  </cols>
  <sheetData>
    <row r="1" spans="1:5" s="1" customFormat="1" x14ac:dyDescent="0.2">
      <c r="A1" s="1" t="s">
        <v>87</v>
      </c>
      <c r="B1" s="1" t="s">
        <v>89</v>
      </c>
      <c r="C1" s="1" t="s">
        <v>92</v>
      </c>
      <c r="D1" s="1" t="s">
        <v>88</v>
      </c>
    </row>
    <row r="2" spans="1:5" x14ac:dyDescent="0.2">
      <c r="A2" t="s">
        <v>66</v>
      </c>
      <c r="B2">
        <v>89.1</v>
      </c>
      <c r="C2">
        <v>0.35730000000000001</v>
      </c>
      <c r="D2">
        <f>C2/3.601</f>
        <v>9.9222438211607894E-2</v>
      </c>
      <c r="E2">
        <f>B2*D2</f>
        <v>8.8407192446542631</v>
      </c>
    </row>
    <row r="3" spans="1:5" x14ac:dyDescent="0.2">
      <c r="A3" t="s">
        <v>67</v>
      </c>
      <c r="B3">
        <v>174.2</v>
      </c>
      <c r="C3">
        <v>0.1358</v>
      </c>
      <c r="D3">
        <f t="shared" ref="D3:D22" si="0">C3/3.601</f>
        <v>3.7711746737017493E-2</v>
      </c>
      <c r="E3">
        <f t="shared" ref="E3:E22" si="1">B3*D3</f>
        <v>6.5693862815884465</v>
      </c>
    </row>
    <row r="4" spans="1:5" x14ac:dyDescent="0.2">
      <c r="A4" t="s">
        <v>68</v>
      </c>
      <c r="B4">
        <v>132.1</v>
      </c>
      <c r="C4">
        <v>0.17150000000000001</v>
      </c>
      <c r="D4">
        <f t="shared" si="0"/>
        <v>4.7625659539016943E-2</v>
      </c>
      <c r="E4">
        <f t="shared" si="1"/>
        <v>6.2913496251041376</v>
      </c>
    </row>
    <row r="5" spans="1:5" x14ac:dyDescent="0.2">
      <c r="A5" t="s">
        <v>69</v>
      </c>
      <c r="B5">
        <v>133.1</v>
      </c>
      <c r="C5">
        <v>0.17150000000000001</v>
      </c>
      <c r="D5">
        <f t="shared" si="0"/>
        <v>4.7625659539016943E-2</v>
      </c>
      <c r="E5">
        <f t="shared" si="1"/>
        <v>6.3389752846431549</v>
      </c>
    </row>
    <row r="6" spans="1:5" x14ac:dyDescent="0.2">
      <c r="A6" t="s">
        <v>70</v>
      </c>
      <c r="B6">
        <v>121.2</v>
      </c>
      <c r="C6">
        <v>4.2900000000000001E-2</v>
      </c>
      <c r="D6">
        <f t="shared" si="0"/>
        <v>1.1913357400722023E-2</v>
      </c>
      <c r="E6">
        <f t="shared" si="1"/>
        <v>1.4438989169675092</v>
      </c>
    </row>
    <row r="7" spans="1:5" x14ac:dyDescent="0.2">
      <c r="A7" t="s">
        <v>71</v>
      </c>
      <c r="B7">
        <v>146.1</v>
      </c>
      <c r="C7">
        <v>0.26800000000000002</v>
      </c>
      <c r="D7">
        <f t="shared" si="0"/>
        <v>7.4423771174673706E-2</v>
      </c>
      <c r="E7">
        <f t="shared" si="1"/>
        <v>10.873312968619828</v>
      </c>
    </row>
    <row r="8" spans="1:5" x14ac:dyDescent="0.2">
      <c r="A8" t="s">
        <v>72</v>
      </c>
      <c r="B8">
        <v>147.1</v>
      </c>
      <c r="C8">
        <v>0.26800000000000002</v>
      </c>
      <c r="D8">
        <f t="shared" si="0"/>
        <v>7.4423771174673706E-2</v>
      </c>
      <c r="E8">
        <f t="shared" si="1"/>
        <v>10.947736739794502</v>
      </c>
    </row>
    <row r="9" spans="1:5" x14ac:dyDescent="0.2">
      <c r="A9" t="s">
        <v>73</v>
      </c>
      <c r="B9">
        <v>75.099999999999994</v>
      </c>
      <c r="C9">
        <v>9.9999999999999995E-7</v>
      </c>
      <c r="D9">
        <f t="shared" si="0"/>
        <v>2.7770063871146902E-7</v>
      </c>
      <c r="E9">
        <f t="shared" si="1"/>
        <v>2.085531796723132E-5</v>
      </c>
    </row>
    <row r="10" spans="1:5" x14ac:dyDescent="0.2">
      <c r="A10" t="s">
        <v>74</v>
      </c>
      <c r="B10">
        <v>75.099999999999994</v>
      </c>
      <c r="C10">
        <v>0.32519999999999999</v>
      </c>
      <c r="D10">
        <f t="shared" si="0"/>
        <v>9.0308247708969724E-2</v>
      </c>
      <c r="E10">
        <f t="shared" si="1"/>
        <v>6.7821494029436256</v>
      </c>
    </row>
    <row r="11" spans="1:5" x14ac:dyDescent="0.2">
      <c r="A11" t="s">
        <v>75</v>
      </c>
      <c r="B11">
        <v>155.19999999999999</v>
      </c>
      <c r="C11">
        <v>7.4999999999999997E-2</v>
      </c>
      <c r="D11">
        <f t="shared" si="0"/>
        <v>2.0827547903360177E-2</v>
      </c>
      <c r="E11">
        <f t="shared" si="1"/>
        <v>3.2324354346014994</v>
      </c>
    </row>
    <row r="12" spans="1:5" x14ac:dyDescent="0.2">
      <c r="A12" t="s">
        <v>76</v>
      </c>
      <c r="B12">
        <v>131.19999999999999</v>
      </c>
      <c r="C12">
        <v>0.25009999999999999</v>
      </c>
      <c r="D12">
        <f t="shared" si="0"/>
        <v>6.9452929741738403E-2</v>
      </c>
      <c r="E12">
        <f t="shared" si="1"/>
        <v>9.1122243821160769</v>
      </c>
    </row>
    <row r="13" spans="1:5" x14ac:dyDescent="0.2">
      <c r="A13" t="s">
        <v>77</v>
      </c>
      <c r="B13">
        <v>146.19999999999999</v>
      </c>
      <c r="C13">
        <v>0.2394</v>
      </c>
      <c r="D13">
        <f t="shared" si="0"/>
        <v>6.6481532907525689E-2</v>
      </c>
      <c r="E13">
        <f t="shared" si="1"/>
        <v>9.7196001110802559</v>
      </c>
    </row>
    <row r="14" spans="1:5" x14ac:dyDescent="0.2">
      <c r="A14" t="s">
        <v>78</v>
      </c>
      <c r="B14">
        <v>149.19999999999999</v>
      </c>
      <c r="C14">
        <v>0.05</v>
      </c>
      <c r="D14">
        <f t="shared" si="0"/>
        <v>1.3885031935573453E-2</v>
      </c>
      <c r="E14">
        <f t="shared" si="1"/>
        <v>2.0716467647875589</v>
      </c>
    </row>
    <row r="15" spans="1:5" x14ac:dyDescent="0.2">
      <c r="A15" t="s">
        <v>79</v>
      </c>
      <c r="B15">
        <v>165.2</v>
      </c>
      <c r="C15">
        <v>0.1143</v>
      </c>
      <c r="D15">
        <f t="shared" si="0"/>
        <v>3.174118300472091E-2</v>
      </c>
      <c r="E15">
        <f t="shared" si="1"/>
        <v>5.2436434323798942</v>
      </c>
    </row>
    <row r="16" spans="1:5" x14ac:dyDescent="0.2">
      <c r="A16" t="s">
        <v>80</v>
      </c>
      <c r="B16">
        <v>115.1</v>
      </c>
      <c r="C16">
        <v>0.12859999999999999</v>
      </c>
      <c r="D16">
        <f t="shared" si="0"/>
        <v>3.5712302138294919E-2</v>
      </c>
      <c r="E16">
        <f t="shared" si="1"/>
        <v>4.1104859761177446</v>
      </c>
    </row>
    <row r="17" spans="1:5" x14ac:dyDescent="0.2">
      <c r="A17" t="s">
        <v>81</v>
      </c>
      <c r="B17">
        <v>105.1</v>
      </c>
      <c r="C17">
        <v>0.25369999999999998</v>
      </c>
      <c r="D17">
        <f t="shared" si="0"/>
        <v>7.0452652041099684E-2</v>
      </c>
      <c r="E17">
        <f t="shared" si="1"/>
        <v>7.4045737295195764</v>
      </c>
    </row>
    <row r="18" spans="1:5" x14ac:dyDescent="0.2">
      <c r="A18" t="s">
        <v>82</v>
      </c>
      <c r="B18">
        <v>119.1</v>
      </c>
      <c r="C18">
        <v>0.19650000000000001</v>
      </c>
      <c r="D18">
        <f t="shared" si="0"/>
        <v>5.4568175506803665E-2</v>
      </c>
      <c r="E18">
        <f t="shared" si="1"/>
        <v>6.4990697028603162</v>
      </c>
    </row>
    <row r="19" spans="1:5" x14ac:dyDescent="0.2">
      <c r="A19" t="s">
        <v>83</v>
      </c>
      <c r="B19">
        <v>181.2</v>
      </c>
      <c r="C19">
        <v>9.6500000000000002E-2</v>
      </c>
      <c r="D19">
        <f t="shared" si="0"/>
        <v>2.6798111635656763E-2</v>
      </c>
      <c r="E19">
        <f t="shared" si="1"/>
        <v>4.8558178283810047</v>
      </c>
    </row>
    <row r="20" spans="1:5" x14ac:dyDescent="0.2">
      <c r="A20" t="s">
        <v>84</v>
      </c>
      <c r="B20">
        <v>117.1</v>
      </c>
      <c r="C20">
        <v>0.25729999999999997</v>
      </c>
      <c r="D20">
        <f t="shared" si="0"/>
        <v>7.1452374340460978E-2</v>
      </c>
      <c r="E20">
        <f t="shared" si="1"/>
        <v>8.3670730352679801</v>
      </c>
    </row>
    <row r="21" spans="1:5" x14ac:dyDescent="0.2">
      <c r="A21" t="s">
        <v>85</v>
      </c>
      <c r="B21">
        <v>131.19999999999999</v>
      </c>
      <c r="C21">
        <v>0.17150000000000001</v>
      </c>
      <c r="D21">
        <f t="shared" si="0"/>
        <v>4.7625659539016943E-2</v>
      </c>
      <c r="E21">
        <f t="shared" si="1"/>
        <v>6.2484865315190223</v>
      </c>
    </row>
    <row r="22" spans="1:5" x14ac:dyDescent="0.2">
      <c r="A22" t="s">
        <v>86</v>
      </c>
      <c r="B22">
        <v>204.2</v>
      </c>
      <c r="C22">
        <v>2.8000000000000001E-2</v>
      </c>
      <c r="D22">
        <f t="shared" si="0"/>
        <v>7.7756178839211336E-3</v>
      </c>
      <c r="E22">
        <f t="shared" si="1"/>
        <v>1.5877811718966954</v>
      </c>
    </row>
    <row r="23" spans="1:5" x14ac:dyDescent="0.2">
      <c r="C23">
        <f xml:space="preserve"> SUM(C2:C22)</f>
        <v>3.601100999999999</v>
      </c>
      <c r="D23" t="s">
        <v>90</v>
      </c>
      <c r="E23">
        <f xml:space="preserve"> SUM(E2:E22)</f>
        <v>126.54038742016105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B7" sqref="B7"/>
    </sheetView>
  </sheetViews>
  <sheetFormatPr baseColWidth="10" defaultRowHeight="16" x14ac:dyDescent="0.2"/>
  <cols>
    <col min="3" max="3" width="13.83203125" customWidth="1"/>
    <col min="4" max="4" width="12.1640625" bestFit="1" customWidth="1"/>
  </cols>
  <sheetData>
    <row r="1" spans="1:10" x14ac:dyDescent="0.2">
      <c r="A1" s="1" t="s">
        <v>0</v>
      </c>
      <c r="G1" s="1" t="s">
        <v>1</v>
      </c>
    </row>
    <row r="2" spans="1:10" x14ac:dyDescent="0.2">
      <c r="A2" t="s">
        <v>2</v>
      </c>
      <c r="B2" t="s">
        <v>3</v>
      </c>
      <c r="C2" t="s">
        <v>4</v>
      </c>
      <c r="D2" t="s">
        <v>91</v>
      </c>
      <c r="G2" t="s">
        <v>2</v>
      </c>
      <c r="H2" t="s">
        <v>3</v>
      </c>
      <c r="I2" t="s">
        <v>4</v>
      </c>
      <c r="J2" t="s">
        <v>91</v>
      </c>
    </row>
    <row r="3" spans="1:10" x14ac:dyDescent="0.2">
      <c r="A3" t="s">
        <v>5</v>
      </c>
      <c r="B3">
        <v>38</v>
      </c>
      <c r="C3">
        <v>126</v>
      </c>
      <c r="D3">
        <f>(B3/C3/100)*1000</f>
        <v>3.0158730158730158</v>
      </c>
      <c r="G3" t="s">
        <v>5</v>
      </c>
      <c r="H3">
        <v>20</v>
      </c>
      <c r="I3">
        <v>126</v>
      </c>
      <c r="J3">
        <f xml:space="preserve"> (H3/I3)*10</f>
        <v>1.5873015873015872</v>
      </c>
    </row>
    <row r="4" spans="1:10" x14ac:dyDescent="0.2">
      <c r="A4" t="s">
        <v>6</v>
      </c>
      <c r="B4">
        <v>22</v>
      </c>
      <c r="C4">
        <v>475.14</v>
      </c>
      <c r="D4">
        <f t="shared" ref="D4:D7" si="0">(B4/C4/100)*1000</f>
        <v>0.4630214252641327</v>
      </c>
      <c r="G4" t="s">
        <v>6</v>
      </c>
      <c r="H4">
        <v>60</v>
      </c>
      <c r="I4">
        <v>475.14</v>
      </c>
      <c r="J4">
        <f t="shared" ref="J4:J7" si="1" xml:space="preserve"> (H4/I4)*10</f>
        <v>1.2627857052658165</v>
      </c>
    </row>
    <row r="5" spans="1:10" x14ac:dyDescent="0.2">
      <c r="A5" t="s">
        <v>7</v>
      </c>
      <c r="B5">
        <v>0.3</v>
      </c>
      <c r="C5">
        <v>326.89999999999998</v>
      </c>
      <c r="D5">
        <f t="shared" si="0"/>
        <v>9.1771183848271647E-3</v>
      </c>
      <c r="G5" t="s">
        <v>7</v>
      </c>
      <c r="H5">
        <v>0.3</v>
      </c>
      <c r="I5">
        <v>326.89999999999998</v>
      </c>
      <c r="J5">
        <f t="shared" si="1"/>
        <v>9.1771183848271647E-3</v>
      </c>
    </row>
    <row r="6" spans="1:10" x14ac:dyDescent="0.2">
      <c r="A6" t="s">
        <v>8</v>
      </c>
      <c r="B6">
        <v>2.7</v>
      </c>
      <c r="C6">
        <v>342.59</v>
      </c>
      <c r="D6">
        <f t="shared" si="0"/>
        <v>7.8811407221460059E-2</v>
      </c>
      <c r="G6" t="s">
        <v>8</v>
      </c>
      <c r="H6">
        <v>2.7</v>
      </c>
      <c r="I6">
        <v>342.59</v>
      </c>
      <c r="J6">
        <f t="shared" si="1"/>
        <v>7.8811407221460059E-2</v>
      </c>
    </row>
    <row r="7" spans="1:10" x14ac:dyDescent="0.2">
      <c r="A7" t="s">
        <v>9</v>
      </c>
      <c r="B7">
        <v>34</v>
      </c>
      <c r="C7">
        <v>1465.8</v>
      </c>
      <c r="D7">
        <f t="shared" si="0"/>
        <v>0.23195524628189385</v>
      </c>
      <c r="G7" t="s">
        <v>9</v>
      </c>
      <c r="H7">
        <v>11</v>
      </c>
      <c r="I7">
        <v>1465.8</v>
      </c>
      <c r="J7">
        <f t="shared" si="1"/>
        <v>7.5044344385318595E-2</v>
      </c>
    </row>
    <row r="9" spans="1:10" x14ac:dyDescent="0.2">
      <c r="A9" t="s">
        <v>95</v>
      </c>
      <c r="C9">
        <v>59.276000000000003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DNA and RNA</vt:lpstr>
      <vt:lpstr>Fatty acid and Lipid</vt:lpstr>
      <vt:lpstr>Protein</vt:lpstr>
      <vt:lpstr>Biomass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Nhung</dc:creator>
  <cp:lastModifiedBy>Pham, Nhung</cp:lastModifiedBy>
  <dcterms:created xsi:type="dcterms:W3CDTF">2019-03-04T15:27:03Z</dcterms:created>
  <dcterms:modified xsi:type="dcterms:W3CDTF">2019-05-07T11:18:36Z</dcterms:modified>
</cp:coreProperties>
</file>