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288" yWindow="576" windowWidth="24912" windowHeight="12012"/>
  </bookViews>
  <sheets>
    <sheet name="2013 4-Year Cohort" sheetId="5" r:id="rId1"/>
    <sheet name="2013 5-Year Cohort" sheetId="6" r:id="rId2"/>
  </sheets>
  <calcPr calcId="145621"/>
</workbook>
</file>

<file path=xl/calcChain.xml><?xml version="1.0" encoding="utf-8"?>
<calcChain xmlns="http://schemas.openxmlformats.org/spreadsheetml/2006/main">
  <c r="O20" i="6" l="1"/>
  <c r="N20" i="6"/>
  <c r="M20" i="6"/>
  <c r="O19" i="6"/>
  <c r="N19" i="6"/>
  <c r="M19" i="6"/>
  <c r="N20" i="5"/>
  <c r="M20" i="5"/>
  <c r="L20" i="5"/>
  <c r="N19" i="5"/>
  <c r="M19" i="5"/>
  <c r="L19" i="5"/>
  <c r="N10" i="5" l="1"/>
  <c r="M10" i="5"/>
  <c r="L10" i="5"/>
  <c r="N22" i="6" l="1"/>
  <c r="N21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O22" i="6"/>
  <c r="M22" i="6"/>
  <c r="O21" i="6"/>
  <c r="M21" i="6"/>
  <c r="O18" i="6"/>
  <c r="M18" i="6"/>
  <c r="O17" i="6"/>
  <c r="M17" i="6"/>
  <c r="O16" i="6"/>
  <c r="M16" i="6"/>
  <c r="O15" i="6"/>
  <c r="M15" i="6"/>
  <c r="O14" i="6"/>
  <c r="M14" i="6"/>
  <c r="O13" i="6"/>
  <c r="M13" i="6"/>
  <c r="O12" i="6"/>
  <c r="M12" i="6"/>
  <c r="O11" i="6"/>
  <c r="M11" i="6"/>
  <c r="O10" i="6"/>
  <c r="M10" i="6"/>
  <c r="O9" i="6"/>
  <c r="M9" i="6"/>
  <c r="O8" i="6"/>
  <c r="M8" i="6"/>
  <c r="O7" i="6"/>
  <c r="M7" i="6"/>
  <c r="O6" i="6"/>
  <c r="M6" i="6"/>
  <c r="O5" i="6"/>
  <c r="M5" i="6"/>
  <c r="N22" i="5"/>
  <c r="M22" i="5"/>
  <c r="L22" i="5"/>
  <c r="N21" i="5"/>
  <c r="M21" i="5"/>
  <c r="L21" i="5"/>
  <c r="N18" i="5"/>
  <c r="M18" i="5"/>
  <c r="L18" i="5"/>
  <c r="N17" i="5"/>
  <c r="M17" i="5"/>
  <c r="L17" i="5"/>
  <c r="N16" i="5"/>
  <c r="M16" i="5"/>
  <c r="L16" i="5"/>
  <c r="N15" i="5"/>
  <c r="M15" i="5"/>
  <c r="L15" i="5"/>
  <c r="N14" i="5"/>
  <c r="M14" i="5"/>
  <c r="L14" i="5"/>
  <c r="N13" i="5"/>
  <c r="M13" i="5"/>
  <c r="L13" i="5"/>
  <c r="N12" i="5"/>
  <c r="M12" i="5"/>
  <c r="L12" i="5"/>
  <c r="N11" i="5"/>
  <c r="M11" i="5"/>
  <c r="L11" i="5"/>
  <c r="N9" i="5"/>
  <c r="M9" i="5"/>
  <c r="L9" i="5"/>
  <c r="N8" i="5"/>
  <c r="M8" i="5"/>
  <c r="L8" i="5"/>
  <c r="N7" i="5"/>
  <c r="M7" i="5"/>
  <c r="L7" i="5"/>
  <c r="N6" i="5"/>
  <c r="M6" i="5"/>
  <c r="L6" i="5"/>
  <c r="N5" i="5" l="1"/>
  <c r="M5" i="5"/>
  <c r="L5" i="5"/>
</calcChain>
</file>

<file path=xl/sharedStrings.xml><?xml version="1.0" encoding="utf-8"?>
<sst xmlns="http://schemas.openxmlformats.org/spreadsheetml/2006/main" count="67" uniqueCount="36">
  <si>
    <t>Graduates</t>
  </si>
  <si>
    <t>All Students</t>
  </si>
  <si>
    <t>American Indian</t>
  </si>
  <si>
    <t>Asian/Pacific Islanders</t>
  </si>
  <si>
    <t>Black</t>
  </si>
  <si>
    <t>Hispanic</t>
  </si>
  <si>
    <t>White</t>
  </si>
  <si>
    <t>Special Ed</t>
  </si>
  <si>
    <t>Bilingual</t>
  </si>
  <si>
    <t>Female</t>
  </si>
  <si>
    <t>Male</t>
  </si>
  <si>
    <t>Title I Migrant</t>
  </si>
  <si>
    <t>Asian</t>
  </si>
  <si>
    <t>Pacific Islanders</t>
  </si>
  <si>
    <t>Dropouts</t>
  </si>
  <si>
    <t>Beginning Grade 9 Students</t>
  </si>
  <si>
    <t>Transferred In</t>
  </si>
  <si>
    <t>Year 1</t>
  </si>
  <si>
    <t>Year 2</t>
  </si>
  <si>
    <t>Year 3</t>
  </si>
  <si>
    <t>Year 4</t>
  </si>
  <si>
    <t>Transferred Out</t>
  </si>
  <si>
    <t>Adjusted Cohort</t>
  </si>
  <si>
    <t>Continuing</t>
  </si>
  <si>
    <t>Cohort dropout rate</t>
  </si>
  <si>
    <t>Continuing Rate</t>
  </si>
  <si>
    <t>Student Category</t>
  </si>
  <si>
    <t>Two or More Races</t>
  </si>
  <si>
    <t>Low Income</t>
  </si>
  <si>
    <t>Year 5</t>
  </si>
  <si>
    <t>Adjusted 4-Year Cohort Graduation Rate</t>
  </si>
  <si>
    <t>Adjusted 5-Year Cohort Graduation Rate</t>
  </si>
  <si>
    <t>2012-2013 School Year 4-Year Adjusted Cohort, Class of 2013</t>
  </si>
  <si>
    <t>2012-2013 School Year 5-Year Adjusted Cohort, Class of 2012</t>
  </si>
  <si>
    <t>Homeless</t>
  </si>
  <si>
    <t>Foster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</si>
</sst>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60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11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23" fillId="3" borderId="0" applyNumberFormat="0" applyBorder="0" applyAlignment="0" applyProtection="0"/>
    <xf numFmtId="0" fontId="24" fillId="6" borderId="5" applyNumberFormat="0" applyAlignment="0" applyProtection="0"/>
    <xf numFmtId="0" fontId="25" fillId="7" borderId="8" applyNumberFormat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31" fillId="5" borderId="5" applyNumberFormat="0" applyAlignment="0" applyProtection="0"/>
    <xf numFmtId="0" fontId="32" fillId="0" borderId="7" applyNumberFormat="0" applyFill="0" applyAlignment="0" applyProtection="0"/>
    <xf numFmtId="0" fontId="33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/>
    <xf numFmtId="0" fontId="21" fillId="0" borderId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34" fillId="6" borderId="6" applyNumberFormat="0" applyAlignment="0" applyProtection="0"/>
    <xf numFmtId="9" fontId="1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5" fillId="0" borderId="10" applyNumberFormat="0" applyFill="0" applyAlignment="0" applyProtection="0"/>
    <xf numFmtId="0" fontId="36" fillId="0" borderId="0" applyNumberFormat="0" applyFill="0" applyBorder="0" applyAlignment="0" applyProtection="0"/>
    <xf numFmtId="0" fontId="21" fillId="0" borderId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1" fontId="19" fillId="0" borderId="14" xfId="87" applyNumberFormat="1" applyFont="1" applyBorder="1" applyAlignment="1">
      <alignment horizontal="center" wrapText="1"/>
    </xf>
    <xf numFmtId="1" fontId="19" fillId="0" borderId="13" xfId="87" applyNumberFormat="1" applyFont="1" applyBorder="1" applyAlignment="1">
      <alignment horizontal="center" wrapText="1"/>
    </xf>
    <xf numFmtId="1" fontId="19" fillId="0" borderId="12" xfId="87" applyNumberFormat="1" applyFont="1" applyBorder="1" applyAlignment="1">
      <alignment horizontal="center" wrapText="1"/>
    </xf>
    <xf numFmtId="1" fontId="19" fillId="0" borderId="11" xfId="87" applyNumberFormat="1" applyFont="1" applyBorder="1" applyAlignment="1">
      <alignment horizontal="center" wrapText="1"/>
    </xf>
    <xf numFmtId="49" fontId="37" fillId="0" borderId="0" xfId="87" applyNumberFormat="1" applyFont="1" applyBorder="1" applyAlignment="1" applyProtection="1">
      <alignment horizontal="center"/>
    </xf>
    <xf numFmtId="164" fontId="20" fillId="0" borderId="0" xfId="87" applyNumberFormat="1" applyFont="1"/>
    <xf numFmtId="164" fontId="19" fillId="0" borderId="11" xfId="87" applyNumberFormat="1" applyFont="1" applyBorder="1" applyAlignment="1">
      <alignment horizontal="center" wrapText="1"/>
    </xf>
    <xf numFmtId="1" fontId="20" fillId="0" borderId="0" xfId="87" applyNumberFormat="1" applyFont="1"/>
    <xf numFmtId="0" fontId="38" fillId="0" borderId="1" xfId="0" applyFont="1" applyBorder="1" applyAlignment="1">
      <alignment horizontal="left"/>
    </xf>
    <xf numFmtId="0" fontId="40" fillId="0" borderId="0" xfId="0" applyFont="1"/>
    <xf numFmtId="164" fontId="38" fillId="0" borderId="0" xfId="0" applyNumberFormat="1" applyFont="1" applyAlignment="1">
      <alignment horizontal="right"/>
    </xf>
    <xf numFmtId="164" fontId="20" fillId="0" borderId="0" xfId="87" applyNumberFormat="1" applyFont="1" applyAlignment="1">
      <alignment horizontal="right"/>
    </xf>
    <xf numFmtId="1" fontId="19" fillId="0" borderId="17" xfId="87" applyNumberFormat="1" applyFont="1" applyBorder="1" applyAlignment="1">
      <alignment horizontal="center" wrapText="1"/>
    </xf>
    <xf numFmtId="1" fontId="19" fillId="0" borderId="18" xfId="87" applyNumberFormat="1" applyFont="1" applyBorder="1" applyAlignment="1">
      <alignment horizontal="center" wrapText="1"/>
    </xf>
    <xf numFmtId="1" fontId="19" fillId="0" borderId="15" xfId="87" applyNumberFormat="1" applyFont="1" applyBorder="1" applyAlignment="1">
      <alignment horizontal="center" wrapText="1"/>
    </xf>
    <xf numFmtId="1" fontId="19" fillId="0" borderId="19" xfId="87" applyNumberFormat="1" applyFont="1" applyBorder="1" applyAlignment="1">
      <alignment horizontal="center" wrapText="1"/>
    </xf>
    <xf numFmtId="0" fontId="38" fillId="0" borderId="16" xfId="0" applyFont="1" applyBorder="1" applyAlignment="1">
      <alignment horizontal="left"/>
    </xf>
    <xf numFmtId="0" fontId="38" fillId="0" borderId="16" xfId="0" applyFont="1" applyBorder="1"/>
    <xf numFmtId="0" fontId="38" fillId="0" borderId="11" xfId="0" applyFont="1" applyBorder="1"/>
    <xf numFmtId="165" fontId="40" fillId="0" borderId="0" xfId="359" applyNumberFormat="1" applyFont="1"/>
    <xf numFmtId="0" fontId="40" fillId="0" borderId="0" xfId="0" applyFont="1" applyFill="1"/>
    <xf numFmtId="164" fontId="20" fillId="0" borderId="0" xfId="87" applyNumberFormat="1" applyFont="1" applyFill="1"/>
    <xf numFmtId="164" fontId="19" fillId="0" borderId="11" xfId="87" applyNumberFormat="1" applyFont="1" applyFill="1" applyBorder="1" applyAlignment="1">
      <alignment horizontal="center" wrapText="1"/>
    </xf>
    <xf numFmtId="164" fontId="20" fillId="0" borderId="0" xfId="87" applyNumberFormat="1" applyFont="1" applyFill="1" applyAlignment="1">
      <alignment horizontal="right"/>
    </xf>
    <xf numFmtId="1" fontId="20" fillId="0" borderId="12" xfId="87" applyNumberFormat="1" applyFont="1" applyBorder="1" applyAlignment="1">
      <alignment horizontal="center"/>
    </xf>
    <xf numFmtId="1" fontId="20" fillId="0" borderId="13" xfId="87" applyNumberFormat="1" applyFont="1" applyBorder="1" applyAlignment="1">
      <alignment horizontal="center"/>
    </xf>
    <xf numFmtId="1" fontId="20" fillId="0" borderId="14" xfId="87" applyNumberFormat="1" applyFont="1" applyBorder="1" applyAlignment="1">
      <alignment horizontal="center"/>
    </xf>
    <xf numFmtId="1" fontId="20" fillId="0" borderId="15" xfId="87" applyNumberFormat="1" applyFont="1" applyBorder="1" applyAlignment="1">
      <alignment horizontal="center"/>
    </xf>
    <xf numFmtId="0" fontId="41" fillId="0" borderId="0" xfId="0" applyFont="1" applyAlignment="1">
      <alignment horizontal="left"/>
    </xf>
  </cellXfs>
  <cellStyles count="360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heck Cell" xfId="13" builtinId="23" customBuiltin="1"/>
    <cellStyle name="Check Cell 2" xfId="69"/>
    <cellStyle name="Comma" xfId="359" builtinId="3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Input" xfId="9" builtinId="20" customBuiltin="1"/>
    <cellStyle name="Input 2" xfId="76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19" xfId="79"/>
    <cellStyle name="Normal 119 2" xfId="80"/>
    <cellStyle name="Normal 120" xfId="81"/>
    <cellStyle name="Normal 120 2" xfId="82"/>
    <cellStyle name="Normal 121" xfId="83"/>
    <cellStyle name="Normal 121 2" xfId="84"/>
    <cellStyle name="Normal 122" xfId="85"/>
    <cellStyle name="Normal 122 2" xfId="86"/>
    <cellStyle name="Normal 123" xfId="87"/>
    <cellStyle name="Normal 124" xfId="88"/>
    <cellStyle name="Normal 124 2" xfId="89"/>
    <cellStyle name="Normal 125" xfId="90"/>
    <cellStyle name="Normal 125 2" xfId="91"/>
    <cellStyle name="Normal 126" xfId="92"/>
    <cellStyle name="Normal 126 2" xfId="93"/>
    <cellStyle name="Normal 127" xfId="94"/>
    <cellStyle name="Normal 127 2" xfId="95"/>
    <cellStyle name="Normal 128" xfId="96"/>
    <cellStyle name="Normal 128 2" xfId="97"/>
    <cellStyle name="Normal 129" xfId="98"/>
    <cellStyle name="Normal 129 2" xfId="99"/>
    <cellStyle name="Normal 130" xfId="100"/>
    <cellStyle name="Normal 130 2" xfId="101"/>
    <cellStyle name="Normal 131" xfId="102"/>
    <cellStyle name="Normal 131 2" xfId="103"/>
    <cellStyle name="Normal 132" xfId="104"/>
    <cellStyle name="Normal 132 2" xfId="105"/>
    <cellStyle name="Normal 133" xfId="106"/>
    <cellStyle name="Normal 133 2" xfId="107"/>
    <cellStyle name="Normal 134" xfId="108"/>
    <cellStyle name="Normal 134 2" xfId="109"/>
    <cellStyle name="Normal 135" xfId="110"/>
    <cellStyle name="Normal 135 2" xfId="111"/>
    <cellStyle name="Normal 136" xfId="112"/>
    <cellStyle name="Normal 136 2" xfId="113"/>
    <cellStyle name="Normal 137" xfId="114"/>
    <cellStyle name="Normal 137 2" xfId="115"/>
    <cellStyle name="Normal 138" xfId="116"/>
    <cellStyle name="Normal 138 2" xfId="117"/>
    <cellStyle name="Normal 139" xfId="118"/>
    <cellStyle name="Normal 139 2" xfId="119"/>
    <cellStyle name="Normal 140" xfId="120"/>
    <cellStyle name="Normal 140 2" xfId="121"/>
    <cellStyle name="Normal 141" xfId="122"/>
    <cellStyle name="Normal 141 2" xfId="123"/>
    <cellStyle name="Normal 142" xfId="124"/>
    <cellStyle name="Normal 142 2" xfId="125"/>
    <cellStyle name="Normal 143" xfId="126"/>
    <cellStyle name="Normal 143 2" xfId="127"/>
    <cellStyle name="Normal 144" xfId="128"/>
    <cellStyle name="Normal 144 2" xfId="129"/>
    <cellStyle name="Normal 145" xfId="130"/>
    <cellStyle name="Normal 145 2" xfId="131"/>
    <cellStyle name="Normal 146" xfId="132"/>
    <cellStyle name="Normal 146 2" xfId="133"/>
    <cellStyle name="Normal 147" xfId="134"/>
    <cellStyle name="Normal 147 2" xfId="135"/>
    <cellStyle name="Normal 148" xfId="136"/>
    <cellStyle name="Normal 148 2" xfId="137"/>
    <cellStyle name="Normal 149" xfId="138"/>
    <cellStyle name="Normal 149 2" xfId="139"/>
    <cellStyle name="Normal 150" xfId="140"/>
    <cellStyle name="Normal 150 2" xfId="141"/>
    <cellStyle name="Normal 151" xfId="142"/>
    <cellStyle name="Normal 151 2" xfId="143"/>
    <cellStyle name="Normal 152" xfId="144"/>
    <cellStyle name="Normal 152 2" xfId="145"/>
    <cellStyle name="Normal 153" xfId="146"/>
    <cellStyle name="Normal 153 2" xfId="147"/>
    <cellStyle name="Normal 154" xfId="148"/>
    <cellStyle name="Normal 154 2" xfId="149"/>
    <cellStyle name="Normal 155" xfId="150"/>
    <cellStyle name="Normal 155 2" xfId="151"/>
    <cellStyle name="Normal 156" xfId="152"/>
    <cellStyle name="Normal 156 2" xfId="153"/>
    <cellStyle name="Normal 157" xfId="154"/>
    <cellStyle name="Normal 157 2" xfId="155"/>
    <cellStyle name="Normal 158" xfId="156"/>
    <cellStyle name="Normal 158 2" xfId="157"/>
    <cellStyle name="Normal 159" xfId="158"/>
    <cellStyle name="Normal 159 2" xfId="159"/>
    <cellStyle name="Normal 160" xfId="160"/>
    <cellStyle name="Normal 160 2" xfId="161"/>
    <cellStyle name="Normal 161" xfId="162"/>
    <cellStyle name="Normal 161 2" xfId="163"/>
    <cellStyle name="Normal 162" xfId="164"/>
    <cellStyle name="Normal 162 2" xfId="165"/>
    <cellStyle name="Normal 163" xfId="166"/>
    <cellStyle name="Normal 163 2" xfId="167"/>
    <cellStyle name="Normal 164" xfId="168"/>
    <cellStyle name="Normal 164 2" xfId="169"/>
    <cellStyle name="Normal 165" xfId="170"/>
    <cellStyle name="Normal 165 2" xfId="171"/>
    <cellStyle name="Normal 166" xfId="172"/>
    <cellStyle name="Normal 166 2" xfId="173"/>
    <cellStyle name="Normal 167" xfId="174"/>
    <cellStyle name="Normal 167 2" xfId="175"/>
    <cellStyle name="Normal 168" xfId="176"/>
    <cellStyle name="Normal 168 2" xfId="177"/>
    <cellStyle name="Normal 169" xfId="178"/>
    <cellStyle name="Normal 169 2" xfId="179"/>
    <cellStyle name="Normal 170" xfId="180"/>
    <cellStyle name="Normal 170 2" xfId="181"/>
    <cellStyle name="Normal 171" xfId="182"/>
    <cellStyle name="Normal 171 2" xfId="183"/>
    <cellStyle name="Normal 172" xfId="184"/>
    <cellStyle name="Normal 172 2" xfId="185"/>
    <cellStyle name="Normal 173" xfId="186"/>
    <cellStyle name="Normal 173 2" xfId="187"/>
    <cellStyle name="Normal 174" xfId="188"/>
    <cellStyle name="Normal 174 2" xfId="189"/>
    <cellStyle name="Normal 175" xfId="190"/>
    <cellStyle name="Normal 175 2" xfId="191"/>
    <cellStyle name="Normal 176" xfId="192"/>
    <cellStyle name="Normal 176 2" xfId="193"/>
    <cellStyle name="Normal 177" xfId="194"/>
    <cellStyle name="Normal 177 2" xfId="195"/>
    <cellStyle name="Normal 178" xfId="196"/>
    <cellStyle name="Normal 178 2" xfId="197"/>
    <cellStyle name="Normal 179" xfId="198"/>
    <cellStyle name="Normal 179 2" xfId="199"/>
    <cellStyle name="Normal 180" xfId="200"/>
    <cellStyle name="Normal 180 2" xfId="201"/>
    <cellStyle name="Normal 181" xfId="202"/>
    <cellStyle name="Normal 181 2" xfId="203"/>
    <cellStyle name="Normal 182" xfId="204"/>
    <cellStyle name="Normal 182 2" xfId="205"/>
    <cellStyle name="Normal 183" xfId="206"/>
    <cellStyle name="Normal 183 2" xfId="207"/>
    <cellStyle name="Normal 184" xfId="208"/>
    <cellStyle name="Normal 184 2" xfId="209"/>
    <cellStyle name="Normal 185" xfId="210"/>
    <cellStyle name="Normal 185 2" xfId="211"/>
    <cellStyle name="Normal 186" xfId="212"/>
    <cellStyle name="Normal 186 2" xfId="213"/>
    <cellStyle name="Normal 187" xfId="214"/>
    <cellStyle name="Normal 187 2" xfId="215"/>
    <cellStyle name="Normal 2" xfId="42"/>
    <cellStyle name="Normal 2 2" xfId="216"/>
    <cellStyle name="Normal 3" xfId="355"/>
    <cellStyle name="Normal 3 2" xfId="358"/>
    <cellStyle name="Normal 3 3" xfId="356"/>
    <cellStyle name="Normal 4" xfId="357"/>
    <cellStyle name="Normal 5" xfId="354"/>
    <cellStyle name="Normal 5 2" xfId="217"/>
    <cellStyle name="Note" xfId="15" builtinId="10" customBuiltin="1"/>
    <cellStyle name="Note 2" xfId="218"/>
    <cellStyle name="Note 2 2" xfId="219"/>
    <cellStyle name="Note 3" xfId="220"/>
    <cellStyle name="Note 3 2" xfId="221"/>
    <cellStyle name="Note 4" xfId="222"/>
    <cellStyle name="Note 4 2" xfId="223"/>
    <cellStyle name="Note 5" xfId="224"/>
    <cellStyle name="Note 5 2" xfId="225"/>
    <cellStyle name="Note 6" xfId="226"/>
    <cellStyle name="Note 6 2" xfId="227"/>
    <cellStyle name="Output" xfId="10" builtinId="21" customBuiltin="1"/>
    <cellStyle name="Output 2" xfId="228"/>
    <cellStyle name="Percent 100" xfId="230"/>
    <cellStyle name="Percent 100 2" xfId="231"/>
    <cellStyle name="Percent 101" xfId="232"/>
    <cellStyle name="Percent 101 2" xfId="233"/>
    <cellStyle name="Percent 102" xfId="234"/>
    <cellStyle name="Percent 102 2" xfId="235"/>
    <cellStyle name="Percent 103" xfId="236"/>
    <cellStyle name="Percent 103 2" xfId="237"/>
    <cellStyle name="Percent 104" xfId="238"/>
    <cellStyle name="Percent 104 2" xfId="239"/>
    <cellStyle name="Percent 105" xfId="240"/>
    <cellStyle name="Percent 105 2" xfId="241"/>
    <cellStyle name="Percent 106" xfId="242"/>
    <cellStyle name="Percent 106 2" xfId="243"/>
    <cellStyle name="Percent 107" xfId="244"/>
    <cellStyle name="Percent 107 2" xfId="245"/>
    <cellStyle name="Percent 108" xfId="246"/>
    <cellStyle name="Percent 108 2" xfId="247"/>
    <cellStyle name="Percent 109" xfId="248"/>
    <cellStyle name="Percent 109 2" xfId="249"/>
    <cellStyle name="Percent 110" xfId="250"/>
    <cellStyle name="Percent 110 2" xfId="251"/>
    <cellStyle name="Percent 111" xfId="252"/>
    <cellStyle name="Percent 111 2" xfId="253"/>
    <cellStyle name="Percent 112" xfId="254"/>
    <cellStyle name="Percent 112 2" xfId="255"/>
    <cellStyle name="Percent 113" xfId="256"/>
    <cellStyle name="Percent 113 2" xfId="257"/>
    <cellStyle name="Percent 114" xfId="258"/>
    <cellStyle name="Percent 114 2" xfId="259"/>
    <cellStyle name="Percent 115" xfId="260"/>
    <cellStyle name="Percent 116" xfId="261"/>
    <cellStyle name="Percent 116 2" xfId="262"/>
    <cellStyle name="Percent 117" xfId="263"/>
    <cellStyle name="Percent 2" xfId="229"/>
    <cellStyle name="Percent 56" xfId="264"/>
    <cellStyle name="Percent 56 2" xfId="265"/>
    <cellStyle name="Percent 57" xfId="266"/>
    <cellStyle name="Percent 57 2" xfId="267"/>
    <cellStyle name="Percent 58" xfId="268"/>
    <cellStyle name="Percent 58 2" xfId="269"/>
    <cellStyle name="Percent 59" xfId="270"/>
    <cellStyle name="Percent 59 2" xfId="271"/>
    <cellStyle name="Percent 60" xfId="272"/>
    <cellStyle name="Percent 60 2" xfId="273"/>
    <cellStyle name="Percent 61" xfId="274"/>
    <cellStyle name="Percent 61 2" xfId="275"/>
    <cellStyle name="Percent 62" xfId="276"/>
    <cellStyle name="Percent 62 2" xfId="277"/>
    <cellStyle name="Percent 63" xfId="278"/>
    <cellStyle name="Percent 63 2" xfId="279"/>
    <cellStyle name="Percent 64" xfId="280"/>
    <cellStyle name="Percent 64 2" xfId="281"/>
    <cellStyle name="Percent 65" xfId="282"/>
    <cellStyle name="Percent 65 2" xfId="283"/>
    <cellStyle name="Percent 66" xfId="284"/>
    <cellStyle name="Percent 66 2" xfId="285"/>
    <cellStyle name="Percent 67" xfId="286"/>
    <cellStyle name="Percent 67 2" xfId="287"/>
    <cellStyle name="Percent 68" xfId="288"/>
    <cellStyle name="Percent 68 2" xfId="289"/>
    <cellStyle name="Percent 69" xfId="290"/>
    <cellStyle name="Percent 69 2" xfId="291"/>
    <cellStyle name="Percent 70" xfId="292"/>
    <cellStyle name="Percent 70 2" xfId="293"/>
    <cellStyle name="Percent 71" xfId="294"/>
    <cellStyle name="Percent 71 2" xfId="295"/>
    <cellStyle name="Percent 72" xfId="296"/>
    <cellStyle name="Percent 72 2" xfId="297"/>
    <cellStyle name="Percent 73" xfId="298"/>
    <cellStyle name="Percent 73 2" xfId="299"/>
    <cellStyle name="Percent 74" xfId="300"/>
    <cellStyle name="Percent 74 2" xfId="301"/>
    <cellStyle name="Percent 75" xfId="302"/>
    <cellStyle name="Percent 75 2" xfId="303"/>
    <cellStyle name="Percent 76" xfId="304"/>
    <cellStyle name="Percent 76 2" xfId="305"/>
    <cellStyle name="Percent 77" xfId="306"/>
    <cellStyle name="Percent 77 2" xfId="307"/>
    <cellStyle name="Percent 78" xfId="308"/>
    <cellStyle name="Percent 78 2" xfId="309"/>
    <cellStyle name="Percent 79" xfId="310"/>
    <cellStyle name="Percent 79 2" xfId="311"/>
    <cellStyle name="Percent 80" xfId="312"/>
    <cellStyle name="Percent 80 2" xfId="313"/>
    <cellStyle name="Percent 81" xfId="314"/>
    <cellStyle name="Percent 81 2" xfId="315"/>
    <cellStyle name="Percent 82" xfId="316"/>
    <cellStyle name="Percent 82 2" xfId="317"/>
    <cellStyle name="Percent 83" xfId="318"/>
    <cellStyle name="Percent 83 2" xfId="319"/>
    <cellStyle name="Percent 84" xfId="320"/>
    <cellStyle name="Percent 84 2" xfId="321"/>
    <cellStyle name="Percent 85" xfId="322"/>
    <cellStyle name="Percent 85 2" xfId="323"/>
    <cellStyle name="Percent 86" xfId="324"/>
    <cellStyle name="Percent 86 2" xfId="325"/>
    <cellStyle name="Percent 87" xfId="326"/>
    <cellStyle name="Percent 87 2" xfId="327"/>
    <cellStyle name="Percent 88" xfId="328"/>
    <cellStyle name="Percent 88 2" xfId="329"/>
    <cellStyle name="Percent 89" xfId="330"/>
    <cellStyle name="Percent 89 2" xfId="331"/>
    <cellStyle name="Percent 90" xfId="332"/>
    <cellStyle name="Percent 90 2" xfId="333"/>
    <cellStyle name="Percent 91" xfId="334"/>
    <cellStyle name="Percent 91 2" xfId="335"/>
    <cellStyle name="Percent 92" xfId="336"/>
    <cellStyle name="Percent 92 2" xfId="337"/>
    <cellStyle name="Percent 93" xfId="338"/>
    <cellStyle name="Percent 93 2" xfId="339"/>
    <cellStyle name="Percent 94" xfId="340"/>
    <cellStyle name="Percent 94 2" xfId="341"/>
    <cellStyle name="Percent 95" xfId="342"/>
    <cellStyle name="Percent 95 2" xfId="343"/>
    <cellStyle name="Percent 96" xfId="344"/>
    <cellStyle name="Percent 96 2" xfId="345"/>
    <cellStyle name="Percent 97" xfId="346"/>
    <cellStyle name="Percent 97 2" xfId="347"/>
    <cellStyle name="Percent 98" xfId="348"/>
    <cellStyle name="Percent 98 2" xfId="349"/>
    <cellStyle name="Percent 99" xfId="350"/>
    <cellStyle name="Percent 99 2" xfId="351"/>
    <cellStyle name="Title" xfId="1" builtinId="15" customBuiltin="1"/>
    <cellStyle name="Total" xfId="17" builtinId="25" customBuiltin="1"/>
    <cellStyle name="Total 2" xfId="352"/>
    <cellStyle name="Warning Text" xfId="14" builtinId="11" customBuiltin="1"/>
    <cellStyle name="Warning Text 2" xfId="353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Normal="100" workbookViewId="0">
      <selection activeCell="A2" sqref="A2"/>
    </sheetView>
  </sheetViews>
  <sheetFormatPr defaultColWidth="8.88671875" defaultRowHeight="13.8" x14ac:dyDescent="0.25"/>
  <cols>
    <col min="1" max="1" width="19.33203125" style="10" customWidth="1"/>
    <col min="2" max="12" width="8.88671875" style="10" customWidth="1"/>
    <col min="13" max="13" width="8.88671875" style="21"/>
    <col min="14" max="14" width="8.88671875" style="10" customWidth="1"/>
    <col min="15" max="15" width="11.33203125" style="10" bestFit="1" customWidth="1"/>
    <col min="16" max="16384" width="8.88671875" style="10"/>
  </cols>
  <sheetData>
    <row r="1" spans="1:15" x14ac:dyDescent="0.25">
      <c r="A1" s="29" t="s">
        <v>32</v>
      </c>
    </row>
    <row r="3" spans="1:15" ht="13.95" x14ac:dyDescent="0.25">
      <c r="B3" s="8"/>
      <c r="C3" s="8"/>
      <c r="D3" s="25" t="s">
        <v>14</v>
      </c>
      <c r="E3" s="26"/>
      <c r="F3" s="26"/>
      <c r="G3" s="27"/>
      <c r="H3" s="8"/>
      <c r="I3" s="8"/>
      <c r="J3" s="8"/>
      <c r="K3" s="8"/>
      <c r="L3" s="6"/>
      <c r="M3" s="22"/>
      <c r="N3" s="6"/>
    </row>
    <row r="4" spans="1:15" ht="60" x14ac:dyDescent="0.25">
      <c r="A4" s="5" t="s">
        <v>26</v>
      </c>
      <c r="B4" s="4" t="s">
        <v>15</v>
      </c>
      <c r="C4" s="4" t="s">
        <v>16</v>
      </c>
      <c r="D4" s="3" t="s">
        <v>17</v>
      </c>
      <c r="E4" s="2" t="s">
        <v>18</v>
      </c>
      <c r="F4" s="2" t="s">
        <v>19</v>
      </c>
      <c r="G4" s="1" t="s">
        <v>20</v>
      </c>
      <c r="H4" s="4" t="s">
        <v>21</v>
      </c>
      <c r="I4" s="4" t="s">
        <v>22</v>
      </c>
      <c r="J4" s="4" t="s">
        <v>0</v>
      </c>
      <c r="K4" s="4" t="s">
        <v>23</v>
      </c>
      <c r="L4" s="7" t="s">
        <v>30</v>
      </c>
      <c r="M4" s="23" t="s">
        <v>24</v>
      </c>
      <c r="N4" s="7" t="s">
        <v>25</v>
      </c>
    </row>
    <row r="5" spans="1:15" x14ac:dyDescent="0.25">
      <c r="A5" s="9" t="s">
        <v>1</v>
      </c>
      <c r="B5" s="19">
        <v>78961</v>
      </c>
      <c r="C5" s="19">
        <v>13653</v>
      </c>
      <c r="D5" s="19">
        <v>691</v>
      </c>
      <c r="E5" s="19">
        <v>1106</v>
      </c>
      <c r="F5" s="19">
        <v>2517</v>
      </c>
      <c r="G5" s="19">
        <v>5991</v>
      </c>
      <c r="H5" s="19">
        <v>13086</v>
      </c>
      <c r="I5" s="19">
        <v>79528</v>
      </c>
      <c r="J5" s="19">
        <v>60475</v>
      </c>
      <c r="K5" s="19">
        <v>8748</v>
      </c>
      <c r="L5" s="12">
        <f>IF(I5=0,"n/a",J5/I5*100)</f>
        <v>76.042400160949612</v>
      </c>
      <c r="M5" s="24">
        <f>IF(I5=0,"n/a",(D5+E5+F5+G5)/I5*100)</f>
        <v>12.957700432552057</v>
      </c>
      <c r="N5" s="11">
        <f>IF(I5=0,"n/a",K5/I5*100)</f>
        <v>10.99989940649834</v>
      </c>
      <c r="O5" s="20"/>
    </row>
    <row r="6" spans="1:15" x14ac:dyDescent="0.25">
      <c r="A6" s="9" t="s">
        <v>2</v>
      </c>
      <c r="B6" s="19">
        <v>1277</v>
      </c>
      <c r="C6" s="19">
        <v>259</v>
      </c>
      <c r="D6" s="19">
        <v>24</v>
      </c>
      <c r="E6" s="19">
        <v>42</v>
      </c>
      <c r="F6" s="19">
        <v>87</v>
      </c>
      <c r="G6" s="19">
        <v>171</v>
      </c>
      <c r="H6" s="19">
        <v>266</v>
      </c>
      <c r="I6" s="19">
        <v>1270</v>
      </c>
      <c r="J6" s="19">
        <v>667</v>
      </c>
      <c r="K6" s="19">
        <v>279</v>
      </c>
      <c r="L6" s="12">
        <f t="shared" ref="L6:L22" si="0">IF(I6=0,"n/a",J6/I6*100)</f>
        <v>52.519685039370081</v>
      </c>
      <c r="M6" s="24">
        <f t="shared" ref="M6:M22" si="1">IF(I6=0,"n/a",(D6+E6+F6+G6)/I6*100)</f>
        <v>25.511811023622048</v>
      </c>
      <c r="N6" s="11">
        <f t="shared" ref="N6:N22" si="2">IF(I6=0,"n/a",K6/I6*100)</f>
        <v>21.968503937007874</v>
      </c>
      <c r="O6" s="20"/>
    </row>
    <row r="7" spans="1:15" x14ac:dyDescent="0.25">
      <c r="A7" s="9" t="s">
        <v>3</v>
      </c>
      <c r="B7" s="19">
        <v>6135</v>
      </c>
      <c r="C7" s="19">
        <v>1493</v>
      </c>
      <c r="D7" s="19">
        <v>55</v>
      </c>
      <c r="E7" s="19">
        <v>76</v>
      </c>
      <c r="F7" s="19">
        <v>97</v>
      </c>
      <c r="G7" s="19">
        <v>330</v>
      </c>
      <c r="H7" s="19">
        <v>1047</v>
      </c>
      <c r="I7" s="19">
        <v>6581</v>
      </c>
      <c r="J7" s="19">
        <v>5401</v>
      </c>
      <c r="K7" s="19">
        <v>622</v>
      </c>
      <c r="L7" s="12">
        <f t="shared" si="0"/>
        <v>82.069594286582586</v>
      </c>
      <c r="M7" s="24">
        <f t="shared" si="1"/>
        <v>8.4789545661753536</v>
      </c>
      <c r="N7" s="11">
        <f t="shared" si="2"/>
        <v>9.451451147242059</v>
      </c>
      <c r="O7" s="20"/>
    </row>
    <row r="8" spans="1:15" ht="13.95" customHeight="1" x14ac:dyDescent="0.25">
      <c r="A8" s="9" t="s">
        <v>12</v>
      </c>
      <c r="B8" s="19">
        <v>5562</v>
      </c>
      <c r="C8" s="19">
        <v>1278</v>
      </c>
      <c r="D8" s="19">
        <v>47</v>
      </c>
      <c r="E8" s="19">
        <v>70</v>
      </c>
      <c r="F8" s="19">
        <v>73</v>
      </c>
      <c r="G8" s="19">
        <v>248</v>
      </c>
      <c r="H8" s="19">
        <v>861</v>
      </c>
      <c r="I8" s="19">
        <v>5979</v>
      </c>
      <c r="J8" s="19">
        <v>5026</v>
      </c>
      <c r="K8" s="19">
        <v>515</v>
      </c>
      <c r="L8" s="12">
        <f t="shared" si="0"/>
        <v>84.060879745776887</v>
      </c>
      <c r="M8" s="24">
        <f t="shared" si="1"/>
        <v>7.3256397390868031</v>
      </c>
      <c r="N8" s="11">
        <f t="shared" si="2"/>
        <v>8.6134805151363096</v>
      </c>
      <c r="O8" s="20"/>
    </row>
    <row r="9" spans="1:15" x14ac:dyDescent="0.25">
      <c r="A9" s="9" t="s">
        <v>13</v>
      </c>
      <c r="B9" s="19">
        <v>573</v>
      </c>
      <c r="C9" s="19">
        <v>215</v>
      </c>
      <c r="D9" s="19">
        <v>8</v>
      </c>
      <c r="E9" s="19">
        <v>6</v>
      </c>
      <c r="F9" s="19">
        <v>24</v>
      </c>
      <c r="G9" s="19">
        <v>82</v>
      </c>
      <c r="H9" s="19">
        <v>186</v>
      </c>
      <c r="I9" s="19">
        <v>602</v>
      </c>
      <c r="J9" s="19">
        <v>375</v>
      </c>
      <c r="K9" s="19">
        <v>107</v>
      </c>
      <c r="L9" s="12">
        <f t="shared" si="0"/>
        <v>62.292358803986716</v>
      </c>
      <c r="M9" s="24">
        <f t="shared" si="1"/>
        <v>19.933554817275748</v>
      </c>
      <c r="N9" s="11">
        <f t="shared" si="2"/>
        <v>17.774086378737543</v>
      </c>
      <c r="O9" s="20"/>
    </row>
    <row r="10" spans="1:15" x14ac:dyDescent="0.25">
      <c r="A10" s="9" t="s">
        <v>4</v>
      </c>
      <c r="B10" s="19">
        <v>3718</v>
      </c>
      <c r="C10" s="19">
        <v>987</v>
      </c>
      <c r="D10" s="19">
        <v>53</v>
      </c>
      <c r="E10" s="19">
        <v>72</v>
      </c>
      <c r="F10" s="19">
        <v>142</v>
      </c>
      <c r="G10" s="19">
        <v>427</v>
      </c>
      <c r="H10" s="19">
        <v>886</v>
      </c>
      <c r="I10" s="19">
        <v>3819</v>
      </c>
      <c r="J10" s="19">
        <v>2497</v>
      </c>
      <c r="K10" s="19">
        <v>628</v>
      </c>
      <c r="L10" s="12">
        <f t="shared" ref="L10" si="3">IF(I10=0,"n/a",J10/I10*100)</f>
        <v>65.383608274417384</v>
      </c>
      <c r="M10" s="24">
        <f t="shared" ref="M10" si="4">IF(I10=0,"n/a",(D10+E10+F10+G10)/I10*100)</f>
        <v>18.172296412673475</v>
      </c>
      <c r="N10" s="11">
        <f t="shared" ref="N10" si="5">IF(I10=0,"n/a",K10/I10*100)</f>
        <v>16.444095312909138</v>
      </c>
      <c r="O10" s="20"/>
    </row>
    <row r="11" spans="1:15" x14ac:dyDescent="0.25">
      <c r="A11" s="9" t="s">
        <v>5</v>
      </c>
      <c r="B11" s="19">
        <v>12982</v>
      </c>
      <c r="C11" s="19">
        <v>2981</v>
      </c>
      <c r="D11" s="19">
        <v>211</v>
      </c>
      <c r="E11" s="19">
        <v>273</v>
      </c>
      <c r="F11" s="19">
        <v>580</v>
      </c>
      <c r="G11" s="19">
        <v>1444</v>
      </c>
      <c r="H11" s="19">
        <v>2590</v>
      </c>
      <c r="I11" s="19">
        <v>13373</v>
      </c>
      <c r="J11" s="19">
        <v>8773</v>
      </c>
      <c r="K11" s="19">
        <v>2092</v>
      </c>
      <c r="L11" s="12">
        <f t="shared" si="0"/>
        <v>65.602333059149032</v>
      </c>
      <c r="M11" s="24">
        <f t="shared" si="1"/>
        <v>18.754206236446571</v>
      </c>
      <c r="N11" s="11">
        <f t="shared" si="2"/>
        <v>15.643460704404397</v>
      </c>
      <c r="O11" s="20"/>
    </row>
    <row r="12" spans="1:15" x14ac:dyDescent="0.25">
      <c r="A12" s="9" t="s">
        <v>6</v>
      </c>
      <c r="B12" s="19">
        <v>50845</v>
      </c>
      <c r="C12" s="19">
        <v>7278</v>
      </c>
      <c r="D12" s="19">
        <v>325</v>
      </c>
      <c r="E12" s="19">
        <v>599</v>
      </c>
      <c r="F12" s="19">
        <v>1481</v>
      </c>
      <c r="G12" s="19">
        <v>3297</v>
      </c>
      <c r="H12" s="19">
        <v>7722</v>
      </c>
      <c r="I12" s="19">
        <v>50401</v>
      </c>
      <c r="J12" s="19">
        <v>40029</v>
      </c>
      <c r="K12" s="19">
        <v>4670</v>
      </c>
      <c r="L12" s="12">
        <f t="shared" si="0"/>
        <v>79.421043233269188</v>
      </c>
      <c r="M12" s="24">
        <f t="shared" si="1"/>
        <v>11.313267593896946</v>
      </c>
      <c r="N12" s="11">
        <f t="shared" si="2"/>
        <v>9.2656891728338735</v>
      </c>
      <c r="O12" s="20"/>
    </row>
    <row r="13" spans="1:15" x14ac:dyDescent="0.25">
      <c r="A13" s="9" t="s">
        <v>27</v>
      </c>
      <c r="B13" s="19">
        <v>3988</v>
      </c>
      <c r="C13" s="19">
        <v>646</v>
      </c>
      <c r="D13" s="19">
        <v>19</v>
      </c>
      <c r="E13" s="19">
        <v>44</v>
      </c>
      <c r="F13" s="19">
        <v>130</v>
      </c>
      <c r="G13" s="19">
        <v>322</v>
      </c>
      <c r="H13" s="19">
        <v>554</v>
      </c>
      <c r="I13" s="19">
        <v>4080</v>
      </c>
      <c r="J13" s="19">
        <v>3108</v>
      </c>
      <c r="K13" s="19">
        <v>457</v>
      </c>
      <c r="L13" s="12">
        <f t="shared" si="0"/>
        <v>76.17647058823529</v>
      </c>
      <c r="M13" s="24">
        <f t="shared" si="1"/>
        <v>12.622549019607842</v>
      </c>
      <c r="N13" s="11">
        <f t="shared" si="2"/>
        <v>11.200980392156863</v>
      </c>
      <c r="O13" s="20"/>
    </row>
    <row r="14" spans="1:15" x14ac:dyDescent="0.25">
      <c r="A14" s="9" t="s">
        <v>7</v>
      </c>
      <c r="B14" s="19">
        <v>9103</v>
      </c>
      <c r="C14" s="19">
        <v>1223</v>
      </c>
      <c r="D14" s="19">
        <v>54</v>
      </c>
      <c r="E14" s="19">
        <v>136</v>
      </c>
      <c r="F14" s="19">
        <v>388</v>
      </c>
      <c r="G14" s="19">
        <v>1043</v>
      </c>
      <c r="H14" s="19">
        <v>1522</v>
      </c>
      <c r="I14" s="19">
        <v>8804</v>
      </c>
      <c r="J14" s="19">
        <v>4785</v>
      </c>
      <c r="K14" s="19">
        <v>2398</v>
      </c>
      <c r="L14" s="12">
        <f t="shared" si="0"/>
        <v>54.350295320308952</v>
      </c>
      <c r="M14" s="24">
        <f t="shared" si="1"/>
        <v>18.412085415720128</v>
      </c>
      <c r="N14" s="11">
        <f t="shared" si="2"/>
        <v>27.237619263970924</v>
      </c>
      <c r="O14" s="20"/>
    </row>
    <row r="15" spans="1:15" x14ac:dyDescent="0.25">
      <c r="A15" s="9" t="s">
        <v>8</v>
      </c>
      <c r="B15" s="19">
        <v>3563</v>
      </c>
      <c r="C15" s="19">
        <v>1803</v>
      </c>
      <c r="D15" s="19">
        <v>125</v>
      </c>
      <c r="E15" s="19">
        <v>141</v>
      </c>
      <c r="F15" s="19">
        <v>241</v>
      </c>
      <c r="G15" s="19">
        <v>598</v>
      </c>
      <c r="H15" s="19">
        <v>983</v>
      </c>
      <c r="I15" s="19">
        <v>4383</v>
      </c>
      <c r="J15" s="19">
        <v>2211</v>
      </c>
      <c r="K15" s="19">
        <v>1067</v>
      </c>
      <c r="L15" s="12">
        <f t="shared" si="0"/>
        <v>50.444900752908964</v>
      </c>
      <c r="M15" s="24">
        <f t="shared" si="1"/>
        <v>25.211042664841433</v>
      </c>
      <c r="N15" s="11">
        <f t="shared" si="2"/>
        <v>24.3440565822496</v>
      </c>
      <c r="O15" s="20"/>
    </row>
    <row r="16" spans="1:15" x14ac:dyDescent="0.25">
      <c r="A16" s="9" t="s">
        <v>28</v>
      </c>
      <c r="B16" s="19">
        <v>38628</v>
      </c>
      <c r="C16" s="19">
        <v>6685</v>
      </c>
      <c r="D16" s="19">
        <v>380</v>
      </c>
      <c r="E16" s="19">
        <v>747</v>
      </c>
      <c r="F16" s="19">
        <v>1900</v>
      </c>
      <c r="G16" s="19">
        <v>4447</v>
      </c>
      <c r="H16" s="19">
        <v>6586</v>
      </c>
      <c r="I16" s="19">
        <v>38727</v>
      </c>
      <c r="J16" s="19">
        <v>25031</v>
      </c>
      <c r="K16" s="19">
        <v>6222</v>
      </c>
      <c r="L16" s="12">
        <f t="shared" si="0"/>
        <v>64.634492731169473</v>
      </c>
      <c r="M16" s="24">
        <f t="shared" si="1"/>
        <v>19.299196942701474</v>
      </c>
      <c r="N16" s="11">
        <f t="shared" si="2"/>
        <v>16.066310326129056</v>
      </c>
      <c r="O16" s="20"/>
    </row>
    <row r="17" spans="1:15" x14ac:dyDescent="0.25">
      <c r="A17" s="9" t="s">
        <v>11</v>
      </c>
      <c r="B17" s="19">
        <v>1930</v>
      </c>
      <c r="C17" s="19">
        <v>491</v>
      </c>
      <c r="D17" s="19">
        <v>37</v>
      </c>
      <c r="E17" s="19">
        <v>37</v>
      </c>
      <c r="F17" s="19">
        <v>106</v>
      </c>
      <c r="G17" s="19">
        <v>255</v>
      </c>
      <c r="H17" s="19">
        <v>381</v>
      </c>
      <c r="I17" s="19">
        <v>2040</v>
      </c>
      <c r="J17" s="19">
        <v>1271</v>
      </c>
      <c r="K17" s="19">
        <v>334</v>
      </c>
      <c r="L17" s="12">
        <f t="shared" si="0"/>
        <v>62.303921568627452</v>
      </c>
      <c r="M17" s="24">
        <f t="shared" si="1"/>
        <v>21.323529411764707</v>
      </c>
      <c r="N17" s="11">
        <f t="shared" si="2"/>
        <v>16.372549019607842</v>
      </c>
      <c r="O17" s="20"/>
    </row>
    <row r="18" spans="1:15" x14ac:dyDescent="0.25">
      <c r="A18" s="9">
        <v>504</v>
      </c>
      <c r="B18" s="19">
        <v>3404</v>
      </c>
      <c r="C18" s="19">
        <v>250</v>
      </c>
      <c r="D18" s="19">
        <v>6</v>
      </c>
      <c r="E18" s="19">
        <v>23</v>
      </c>
      <c r="F18" s="19">
        <v>83</v>
      </c>
      <c r="G18" s="19">
        <v>267</v>
      </c>
      <c r="H18" s="19">
        <v>339</v>
      </c>
      <c r="I18" s="19">
        <v>3315</v>
      </c>
      <c r="J18" s="19">
        <v>2490</v>
      </c>
      <c r="K18" s="19">
        <v>446</v>
      </c>
      <c r="L18" s="12">
        <f t="shared" si="0"/>
        <v>75.113122171945705</v>
      </c>
      <c r="M18" s="24">
        <f t="shared" si="1"/>
        <v>11.432880844645551</v>
      </c>
      <c r="N18" s="11">
        <f t="shared" si="2"/>
        <v>13.453996983408748</v>
      </c>
      <c r="O18" s="20"/>
    </row>
    <row r="19" spans="1:15" x14ac:dyDescent="0.25">
      <c r="A19" s="9" t="s">
        <v>34</v>
      </c>
      <c r="B19" s="19">
        <v>3880</v>
      </c>
      <c r="C19" s="19">
        <v>1097</v>
      </c>
      <c r="D19" s="19">
        <v>48</v>
      </c>
      <c r="E19" s="19">
        <v>87</v>
      </c>
      <c r="F19" s="19">
        <v>332</v>
      </c>
      <c r="G19" s="19">
        <v>803</v>
      </c>
      <c r="H19" s="19">
        <v>901</v>
      </c>
      <c r="I19" s="19">
        <v>4076</v>
      </c>
      <c r="J19" s="19">
        <v>1837</v>
      </c>
      <c r="K19" s="19">
        <v>969</v>
      </c>
      <c r="L19" s="12">
        <f t="shared" ref="L19:L20" si="6">IF(I19=0,"n/a",J19/I19*100)</f>
        <v>45.068694798822371</v>
      </c>
      <c r="M19" s="24">
        <f t="shared" ref="M19:M20" si="7">IF(I19=0,"n/a",(D19+E19+F19+G19)/I19*100)</f>
        <v>31.157998037291463</v>
      </c>
      <c r="N19" s="11">
        <f t="shared" ref="N19:N20" si="8">IF(I19=0,"n/a",K19/I19*100)</f>
        <v>23.773307163886162</v>
      </c>
      <c r="O19" s="20"/>
    </row>
    <row r="20" spans="1:15" x14ac:dyDescent="0.25">
      <c r="A20" s="9" t="s">
        <v>35</v>
      </c>
      <c r="B20" s="19">
        <v>723</v>
      </c>
      <c r="C20" s="19">
        <v>114</v>
      </c>
      <c r="D20" s="19">
        <v>11</v>
      </c>
      <c r="E20" s="19">
        <v>22</v>
      </c>
      <c r="F20" s="19">
        <v>81</v>
      </c>
      <c r="G20" s="19">
        <v>161</v>
      </c>
      <c r="H20" s="19">
        <v>176</v>
      </c>
      <c r="I20" s="19">
        <v>661</v>
      </c>
      <c r="J20" s="19">
        <v>242</v>
      </c>
      <c r="K20" s="19">
        <v>144</v>
      </c>
      <c r="L20" s="12">
        <f t="shared" si="6"/>
        <v>36.611195158850229</v>
      </c>
      <c r="M20" s="24">
        <f t="shared" si="7"/>
        <v>41.603630862329801</v>
      </c>
      <c r="N20" s="11">
        <f t="shared" si="8"/>
        <v>21.785173978819969</v>
      </c>
      <c r="O20" s="20"/>
    </row>
    <row r="21" spans="1:15" x14ac:dyDescent="0.25">
      <c r="A21" s="9" t="s">
        <v>9</v>
      </c>
      <c r="B21" s="19">
        <v>38814</v>
      </c>
      <c r="C21" s="19">
        <v>6740</v>
      </c>
      <c r="D21" s="19">
        <v>321</v>
      </c>
      <c r="E21" s="19">
        <v>518</v>
      </c>
      <c r="F21" s="19">
        <v>1106</v>
      </c>
      <c r="G21" s="19">
        <v>2491</v>
      </c>
      <c r="H21" s="19">
        <v>6360</v>
      </c>
      <c r="I21" s="19">
        <v>39194</v>
      </c>
      <c r="J21" s="19">
        <v>31327</v>
      </c>
      <c r="K21" s="19">
        <v>3431</v>
      </c>
      <c r="L21" s="12">
        <f t="shared" si="0"/>
        <v>79.928050211767115</v>
      </c>
      <c r="M21" s="24">
        <f t="shared" si="1"/>
        <v>11.31805888656427</v>
      </c>
      <c r="N21" s="11">
        <f t="shared" si="2"/>
        <v>8.7538909016686226</v>
      </c>
      <c r="O21" s="20"/>
    </row>
    <row r="22" spans="1:15" x14ac:dyDescent="0.25">
      <c r="A22" s="9" t="s">
        <v>10</v>
      </c>
      <c r="B22" s="19">
        <v>40147</v>
      </c>
      <c r="C22" s="19">
        <v>6913</v>
      </c>
      <c r="D22" s="19">
        <v>370</v>
      </c>
      <c r="E22" s="19">
        <v>588</v>
      </c>
      <c r="F22" s="19">
        <v>1411</v>
      </c>
      <c r="G22" s="19">
        <v>3500</v>
      </c>
      <c r="H22" s="19">
        <v>6726</v>
      </c>
      <c r="I22" s="19">
        <v>40334</v>
      </c>
      <c r="J22" s="19">
        <v>29148</v>
      </c>
      <c r="K22" s="19">
        <v>5317</v>
      </c>
      <c r="L22" s="12">
        <f t="shared" si="0"/>
        <v>72.266574106213127</v>
      </c>
      <c r="M22" s="24">
        <f t="shared" si="1"/>
        <v>14.550999157038728</v>
      </c>
      <c r="N22" s="11">
        <f t="shared" si="2"/>
        <v>13.182426736748154</v>
      </c>
      <c r="O22" s="20"/>
    </row>
  </sheetData>
  <mergeCells count="1">
    <mergeCell ref="D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Normal="100" workbookViewId="0">
      <selection activeCell="A2" sqref="A2"/>
    </sheetView>
  </sheetViews>
  <sheetFormatPr defaultColWidth="8.88671875" defaultRowHeight="13.8" x14ac:dyDescent="0.25"/>
  <cols>
    <col min="1" max="1" width="21" style="10" customWidth="1"/>
    <col min="2" max="13" width="8.88671875" style="10" customWidth="1"/>
    <col min="14" max="14" width="8.88671875" style="10"/>
    <col min="15" max="15" width="8.88671875" style="10" customWidth="1"/>
    <col min="16" max="16384" width="8.88671875" style="10"/>
  </cols>
  <sheetData>
    <row r="1" spans="1:15" x14ac:dyDescent="0.25">
      <c r="A1" s="29" t="s">
        <v>33</v>
      </c>
    </row>
    <row r="3" spans="1:15" ht="13.95" x14ac:dyDescent="0.25">
      <c r="B3" s="8"/>
      <c r="C3" s="8"/>
      <c r="D3" s="25" t="s">
        <v>14</v>
      </c>
      <c r="E3" s="26"/>
      <c r="F3" s="26"/>
      <c r="G3" s="28"/>
      <c r="H3" s="27"/>
      <c r="I3" s="8"/>
      <c r="J3" s="8"/>
      <c r="K3" s="8"/>
      <c r="L3" s="8"/>
      <c r="M3" s="6"/>
      <c r="N3" s="6"/>
      <c r="O3" s="6"/>
    </row>
    <row r="4" spans="1:15" ht="72" x14ac:dyDescent="0.25">
      <c r="A4" s="5" t="s">
        <v>26</v>
      </c>
      <c r="B4" s="13" t="s">
        <v>15</v>
      </c>
      <c r="C4" s="13" t="s">
        <v>16</v>
      </c>
      <c r="D4" s="14" t="s">
        <v>17</v>
      </c>
      <c r="E4" s="15" t="s">
        <v>18</v>
      </c>
      <c r="F4" s="15" t="s">
        <v>19</v>
      </c>
      <c r="G4" s="15" t="s">
        <v>20</v>
      </c>
      <c r="H4" s="16" t="s">
        <v>29</v>
      </c>
      <c r="I4" s="13" t="s">
        <v>21</v>
      </c>
      <c r="J4" s="13" t="s">
        <v>22</v>
      </c>
      <c r="K4" s="13" t="s">
        <v>0</v>
      </c>
      <c r="L4" s="13" t="s">
        <v>23</v>
      </c>
      <c r="M4" s="7" t="s">
        <v>31</v>
      </c>
      <c r="N4" s="7" t="s">
        <v>24</v>
      </c>
      <c r="O4" s="7" t="s">
        <v>25</v>
      </c>
    </row>
    <row r="5" spans="1:15" x14ac:dyDescent="0.25">
      <c r="A5" s="17" t="s">
        <v>1</v>
      </c>
      <c r="B5" s="18">
        <v>78429</v>
      </c>
      <c r="C5" s="18">
        <v>15254</v>
      </c>
      <c r="D5" s="18">
        <v>1168</v>
      </c>
      <c r="E5" s="18">
        <v>1400</v>
      </c>
      <c r="F5" s="18">
        <v>2766</v>
      </c>
      <c r="G5" s="18">
        <v>5369</v>
      </c>
      <c r="H5" s="18">
        <v>3772</v>
      </c>
      <c r="I5" s="18">
        <v>12527</v>
      </c>
      <c r="J5" s="18">
        <v>81156</v>
      </c>
      <c r="K5" s="18">
        <v>63955</v>
      </c>
      <c r="L5" s="18">
        <v>2726</v>
      </c>
      <c r="M5" s="12">
        <f>IF(J5=0,"n/a",K5/J5*100)</f>
        <v>78.805017497165949</v>
      </c>
      <c r="N5" s="12">
        <f>IF(J5=0,"n/a",(D5+E5+F5+G5+H5)/J5*100)</f>
        <v>17.836019517965401</v>
      </c>
      <c r="O5" s="11">
        <f>IF(J5=0,"n/a",L5/J5*100)</f>
        <v>3.358962984868648</v>
      </c>
    </row>
    <row r="6" spans="1:15" x14ac:dyDescent="0.25">
      <c r="A6" s="17" t="s">
        <v>2</v>
      </c>
      <c r="B6" s="18">
        <v>1381</v>
      </c>
      <c r="C6" s="18">
        <v>293</v>
      </c>
      <c r="D6" s="18">
        <v>68</v>
      </c>
      <c r="E6" s="18">
        <v>61</v>
      </c>
      <c r="F6" s="18">
        <v>83</v>
      </c>
      <c r="G6" s="18">
        <v>180</v>
      </c>
      <c r="H6" s="18">
        <v>120</v>
      </c>
      <c r="I6" s="18">
        <v>273</v>
      </c>
      <c r="J6" s="18">
        <v>1401</v>
      </c>
      <c r="K6" s="18">
        <v>820</v>
      </c>
      <c r="L6" s="18">
        <v>69</v>
      </c>
      <c r="M6" s="12">
        <f t="shared" ref="M6:M22" si="0">IF(J6=0,"n/a",K6/J6*100)</f>
        <v>58.529621698786585</v>
      </c>
      <c r="N6" s="12">
        <f t="shared" ref="N6:N22" si="1">IF(J6=0,"n/a",(D6+E6+F6+G6+H6)/J6*100)</f>
        <v>36.545324768022844</v>
      </c>
      <c r="O6" s="11">
        <f t="shared" ref="O6:O22" si="2">IF(J6=0,"n/a",L6/J6*100)</f>
        <v>4.925053533190578</v>
      </c>
    </row>
    <row r="7" spans="1:15" x14ac:dyDescent="0.25">
      <c r="A7" s="17" t="s">
        <v>3</v>
      </c>
      <c r="B7" s="18">
        <v>6205</v>
      </c>
      <c r="C7" s="18">
        <v>1605</v>
      </c>
      <c r="D7" s="18">
        <v>93</v>
      </c>
      <c r="E7" s="18">
        <v>114</v>
      </c>
      <c r="F7" s="18">
        <v>141</v>
      </c>
      <c r="G7" s="18">
        <v>310</v>
      </c>
      <c r="H7" s="18">
        <v>215</v>
      </c>
      <c r="I7" s="18">
        <v>1043</v>
      </c>
      <c r="J7" s="18">
        <v>6767</v>
      </c>
      <c r="K7" s="18">
        <v>5696</v>
      </c>
      <c r="L7" s="18">
        <v>198</v>
      </c>
      <c r="M7" s="12">
        <f t="shared" si="0"/>
        <v>84.173193438746864</v>
      </c>
      <c r="N7" s="12">
        <f t="shared" si="1"/>
        <v>12.900842323038276</v>
      </c>
      <c r="O7" s="11">
        <f t="shared" si="2"/>
        <v>2.9259642382148661</v>
      </c>
    </row>
    <row r="8" spans="1:15" x14ac:dyDescent="0.25">
      <c r="A8" s="17" t="s">
        <v>12</v>
      </c>
      <c r="B8" s="18">
        <v>5627</v>
      </c>
      <c r="C8" s="18">
        <v>1373</v>
      </c>
      <c r="D8" s="18">
        <v>79</v>
      </c>
      <c r="E8" s="18">
        <v>101</v>
      </c>
      <c r="F8" s="18">
        <v>109</v>
      </c>
      <c r="G8" s="18">
        <v>238</v>
      </c>
      <c r="H8" s="18">
        <v>171</v>
      </c>
      <c r="I8" s="18">
        <v>904</v>
      </c>
      <c r="J8" s="18">
        <v>6096</v>
      </c>
      <c r="K8" s="18">
        <v>5229</v>
      </c>
      <c r="L8" s="18">
        <v>169</v>
      </c>
      <c r="M8" s="12">
        <f t="shared" si="0"/>
        <v>85.777559055118118</v>
      </c>
      <c r="N8" s="12">
        <f t="shared" si="1"/>
        <v>11.450131233595801</v>
      </c>
      <c r="O8" s="11">
        <f t="shared" si="2"/>
        <v>2.7723097112860895</v>
      </c>
    </row>
    <row r="9" spans="1:15" x14ac:dyDescent="0.25">
      <c r="A9" s="17" t="s">
        <v>13</v>
      </c>
      <c r="B9" s="18">
        <v>578</v>
      </c>
      <c r="C9" s="18">
        <v>232</v>
      </c>
      <c r="D9" s="18">
        <v>14</v>
      </c>
      <c r="E9" s="18">
        <v>13</v>
      </c>
      <c r="F9" s="18">
        <v>32</v>
      </c>
      <c r="G9" s="18">
        <v>72</v>
      </c>
      <c r="H9" s="18">
        <v>44</v>
      </c>
      <c r="I9" s="18">
        <v>139</v>
      </c>
      <c r="J9" s="18">
        <v>671</v>
      </c>
      <c r="K9" s="18">
        <v>467</v>
      </c>
      <c r="L9" s="18">
        <v>29</v>
      </c>
      <c r="M9" s="12">
        <f t="shared" si="0"/>
        <v>69.597615499254843</v>
      </c>
      <c r="N9" s="12">
        <f t="shared" si="1"/>
        <v>26.08047690014903</v>
      </c>
      <c r="O9" s="11">
        <f t="shared" si="2"/>
        <v>4.3219076005961252</v>
      </c>
    </row>
    <row r="10" spans="1:15" x14ac:dyDescent="0.25">
      <c r="A10" s="17" t="s">
        <v>4</v>
      </c>
      <c r="B10" s="18">
        <v>3747</v>
      </c>
      <c r="C10" s="18">
        <v>1142</v>
      </c>
      <c r="D10" s="18">
        <v>113</v>
      </c>
      <c r="E10" s="18">
        <v>114</v>
      </c>
      <c r="F10" s="18">
        <v>157</v>
      </c>
      <c r="G10" s="18">
        <v>361</v>
      </c>
      <c r="H10" s="18">
        <v>303</v>
      </c>
      <c r="I10" s="18">
        <v>877</v>
      </c>
      <c r="J10" s="18">
        <v>4012</v>
      </c>
      <c r="K10" s="18">
        <v>2718</v>
      </c>
      <c r="L10" s="18">
        <v>246</v>
      </c>
      <c r="M10" s="12">
        <f t="shared" si="0"/>
        <v>67.746759720837488</v>
      </c>
      <c r="N10" s="12">
        <f t="shared" si="1"/>
        <v>26.121635094715849</v>
      </c>
      <c r="O10" s="11">
        <f t="shared" si="2"/>
        <v>6.1316051844466601</v>
      </c>
    </row>
    <row r="11" spans="1:15" x14ac:dyDescent="0.25">
      <c r="A11" s="17" t="s">
        <v>5</v>
      </c>
      <c r="B11" s="18">
        <v>12326</v>
      </c>
      <c r="C11" s="18">
        <v>3441</v>
      </c>
      <c r="D11" s="18">
        <v>312</v>
      </c>
      <c r="E11" s="18">
        <v>290</v>
      </c>
      <c r="F11" s="18">
        <v>615</v>
      </c>
      <c r="G11" s="18">
        <v>1212</v>
      </c>
      <c r="H11" s="18">
        <v>950</v>
      </c>
      <c r="I11" s="18">
        <v>2501</v>
      </c>
      <c r="J11" s="18">
        <v>13266</v>
      </c>
      <c r="K11" s="18">
        <v>9286</v>
      </c>
      <c r="L11" s="18">
        <v>601</v>
      </c>
      <c r="M11" s="12">
        <f t="shared" si="0"/>
        <v>69.998492386552087</v>
      </c>
      <c r="N11" s="12">
        <f t="shared" si="1"/>
        <v>25.471129202472486</v>
      </c>
      <c r="O11" s="11">
        <f t="shared" si="2"/>
        <v>4.5303784109754259</v>
      </c>
    </row>
    <row r="12" spans="1:15" x14ac:dyDescent="0.25">
      <c r="A12" s="17" t="s">
        <v>6</v>
      </c>
      <c r="B12" s="18">
        <v>51130</v>
      </c>
      <c r="C12" s="18">
        <v>8110</v>
      </c>
      <c r="D12" s="18">
        <v>536</v>
      </c>
      <c r="E12" s="18">
        <v>763</v>
      </c>
      <c r="F12" s="18">
        <v>1672</v>
      </c>
      <c r="G12" s="18">
        <v>3028</v>
      </c>
      <c r="H12" s="18">
        <v>1980</v>
      </c>
      <c r="I12" s="18">
        <v>7318</v>
      </c>
      <c r="J12" s="18">
        <v>51922</v>
      </c>
      <c r="K12" s="18">
        <v>42485</v>
      </c>
      <c r="L12" s="18">
        <v>1458</v>
      </c>
      <c r="M12" s="12">
        <f t="shared" si="0"/>
        <v>81.824660067023615</v>
      </c>
      <c r="N12" s="12">
        <f t="shared" si="1"/>
        <v>15.367281691768422</v>
      </c>
      <c r="O12" s="11">
        <f t="shared" si="2"/>
        <v>2.808058241207966</v>
      </c>
    </row>
    <row r="13" spans="1:15" x14ac:dyDescent="0.25">
      <c r="A13" s="17" t="s">
        <v>27</v>
      </c>
      <c r="B13" s="18">
        <v>3582</v>
      </c>
      <c r="C13" s="18">
        <v>632</v>
      </c>
      <c r="D13" s="18">
        <v>29</v>
      </c>
      <c r="E13" s="18">
        <v>51</v>
      </c>
      <c r="F13" s="18">
        <v>98</v>
      </c>
      <c r="G13" s="18">
        <v>277</v>
      </c>
      <c r="H13" s="18">
        <v>202</v>
      </c>
      <c r="I13" s="18">
        <v>455</v>
      </c>
      <c r="J13" s="18">
        <v>3759</v>
      </c>
      <c r="K13" s="18">
        <v>2949</v>
      </c>
      <c r="L13" s="18">
        <v>153</v>
      </c>
      <c r="M13" s="12">
        <f t="shared" si="0"/>
        <v>78.451715881883473</v>
      </c>
      <c r="N13" s="12">
        <f t="shared" si="1"/>
        <v>17.478052673583399</v>
      </c>
      <c r="O13" s="11">
        <f t="shared" si="2"/>
        <v>4.0702314445331202</v>
      </c>
    </row>
    <row r="14" spans="1:15" x14ac:dyDescent="0.25">
      <c r="A14" s="17" t="s">
        <v>7</v>
      </c>
      <c r="B14" s="18">
        <v>9144</v>
      </c>
      <c r="C14" s="18">
        <v>1570</v>
      </c>
      <c r="D14" s="18">
        <v>122</v>
      </c>
      <c r="E14" s="18">
        <v>181</v>
      </c>
      <c r="F14" s="18">
        <v>470</v>
      </c>
      <c r="G14" s="18">
        <v>880</v>
      </c>
      <c r="H14" s="18">
        <v>720</v>
      </c>
      <c r="I14" s="18">
        <v>1445</v>
      </c>
      <c r="J14" s="18">
        <v>9269</v>
      </c>
      <c r="K14" s="18">
        <v>5783</v>
      </c>
      <c r="L14" s="18">
        <v>1113</v>
      </c>
      <c r="M14" s="12">
        <f t="shared" si="0"/>
        <v>62.390764915309092</v>
      </c>
      <c r="N14" s="12">
        <f t="shared" si="1"/>
        <v>25.60146725644622</v>
      </c>
      <c r="O14" s="11">
        <f t="shared" si="2"/>
        <v>12.007767828244686</v>
      </c>
    </row>
    <row r="15" spans="1:15" x14ac:dyDescent="0.25">
      <c r="A15" s="17" t="s">
        <v>8</v>
      </c>
      <c r="B15" s="18">
        <v>3775</v>
      </c>
      <c r="C15" s="18">
        <v>2085</v>
      </c>
      <c r="D15" s="18">
        <v>158</v>
      </c>
      <c r="E15" s="18">
        <v>188</v>
      </c>
      <c r="F15" s="18">
        <v>269</v>
      </c>
      <c r="G15" s="18">
        <v>520</v>
      </c>
      <c r="H15" s="18">
        <v>448</v>
      </c>
      <c r="I15" s="18">
        <v>1068</v>
      </c>
      <c r="J15" s="18">
        <v>4792</v>
      </c>
      <c r="K15" s="18">
        <v>2884</v>
      </c>
      <c r="L15" s="18">
        <v>325</v>
      </c>
      <c r="M15" s="12">
        <f t="shared" si="0"/>
        <v>60.183639398998338</v>
      </c>
      <c r="N15" s="12">
        <f t="shared" si="1"/>
        <v>33.034223706176959</v>
      </c>
      <c r="O15" s="11">
        <f t="shared" si="2"/>
        <v>6.7821368948247081</v>
      </c>
    </row>
    <row r="16" spans="1:15" x14ac:dyDescent="0.25">
      <c r="A16" s="17" t="s">
        <v>28</v>
      </c>
      <c r="B16" s="18">
        <v>35742</v>
      </c>
      <c r="C16" s="18">
        <v>7652</v>
      </c>
      <c r="D16" s="18">
        <v>220</v>
      </c>
      <c r="E16" s="18">
        <v>763</v>
      </c>
      <c r="F16" s="18">
        <v>1831</v>
      </c>
      <c r="G16" s="18">
        <v>3760</v>
      </c>
      <c r="H16" s="18">
        <v>2962</v>
      </c>
      <c r="I16" s="18">
        <v>5449</v>
      </c>
      <c r="J16" s="18">
        <v>37945</v>
      </c>
      <c r="K16" s="18">
        <v>26484</v>
      </c>
      <c r="L16" s="18">
        <v>1925</v>
      </c>
      <c r="M16" s="12">
        <f t="shared" si="0"/>
        <v>69.795757016734754</v>
      </c>
      <c r="N16" s="12">
        <f t="shared" si="1"/>
        <v>25.131110818289631</v>
      </c>
      <c r="O16" s="11">
        <f t="shared" si="2"/>
        <v>5.0731321649756227</v>
      </c>
    </row>
    <row r="17" spans="1:15" x14ac:dyDescent="0.25">
      <c r="A17" s="17" t="s">
        <v>11</v>
      </c>
      <c r="B17" s="18">
        <v>2013</v>
      </c>
      <c r="C17" s="18">
        <v>658</v>
      </c>
      <c r="D17" s="18">
        <v>47</v>
      </c>
      <c r="E17" s="18">
        <v>60</v>
      </c>
      <c r="F17" s="18">
        <v>114</v>
      </c>
      <c r="G17" s="18">
        <v>222</v>
      </c>
      <c r="H17" s="18">
        <v>182</v>
      </c>
      <c r="I17" s="18">
        <v>340</v>
      </c>
      <c r="J17" s="18">
        <v>2331</v>
      </c>
      <c r="K17" s="18">
        <v>1598</v>
      </c>
      <c r="L17" s="18">
        <v>108</v>
      </c>
      <c r="M17" s="12">
        <f t="shared" si="0"/>
        <v>68.554268554268546</v>
      </c>
      <c r="N17" s="12">
        <f t="shared" si="1"/>
        <v>26.812526812526809</v>
      </c>
      <c r="O17" s="11">
        <f t="shared" si="2"/>
        <v>4.6332046332046328</v>
      </c>
    </row>
    <row r="18" spans="1:15" x14ac:dyDescent="0.25">
      <c r="A18" s="17">
        <v>504</v>
      </c>
      <c r="B18" s="18">
        <v>2845</v>
      </c>
      <c r="C18" s="18">
        <v>270</v>
      </c>
      <c r="D18" s="18">
        <v>0</v>
      </c>
      <c r="E18" s="18">
        <v>18</v>
      </c>
      <c r="F18" s="18">
        <v>57</v>
      </c>
      <c r="G18" s="18">
        <v>187</v>
      </c>
      <c r="H18" s="18">
        <v>135</v>
      </c>
      <c r="I18" s="18">
        <v>254</v>
      </c>
      <c r="J18" s="18">
        <v>2861</v>
      </c>
      <c r="K18" s="18">
        <v>2325</v>
      </c>
      <c r="L18" s="18">
        <v>139</v>
      </c>
      <c r="M18" s="12">
        <f t="shared" si="0"/>
        <v>81.265291855994406</v>
      </c>
      <c r="N18" s="12">
        <f t="shared" si="1"/>
        <v>13.876267039496678</v>
      </c>
      <c r="O18" s="11">
        <f t="shared" si="2"/>
        <v>4.8584411045089126</v>
      </c>
    </row>
    <row r="19" spans="1:15" x14ac:dyDescent="0.25">
      <c r="A19" s="17" t="s">
        <v>34</v>
      </c>
      <c r="B19" s="18">
        <v>3893</v>
      </c>
      <c r="C19" s="18">
        <v>1293</v>
      </c>
      <c r="D19" s="18">
        <v>64</v>
      </c>
      <c r="E19" s="18">
        <v>89</v>
      </c>
      <c r="F19" s="18">
        <v>301</v>
      </c>
      <c r="G19" s="18">
        <v>666</v>
      </c>
      <c r="H19" s="18">
        <v>630</v>
      </c>
      <c r="I19" s="18">
        <v>765</v>
      </c>
      <c r="J19" s="18">
        <v>4421</v>
      </c>
      <c r="K19" s="18">
        <v>2324</v>
      </c>
      <c r="L19" s="18">
        <v>347</v>
      </c>
      <c r="M19" s="12">
        <f t="shared" ref="M19:M20" si="3">IF(J19=0,"n/a",K19/J19*100)</f>
        <v>52.567292467767466</v>
      </c>
      <c r="N19" s="12">
        <f t="shared" ref="N19:N20" si="4">IF(J19=0,"n/a",(D19+E19+F19+G19+H19)/J19*100)</f>
        <v>39.583804569102014</v>
      </c>
      <c r="O19" s="11">
        <f t="shared" ref="O19:O20" si="5">IF(J19=0,"n/a",L19/J19*100)</f>
        <v>7.8489029631305138</v>
      </c>
    </row>
    <row r="20" spans="1:15" x14ac:dyDescent="0.25">
      <c r="A20" s="17" t="s">
        <v>35</v>
      </c>
      <c r="B20" s="18">
        <v>631</v>
      </c>
      <c r="C20" s="18">
        <v>177</v>
      </c>
      <c r="D20" s="18">
        <v>6</v>
      </c>
      <c r="E20" s="18">
        <v>25</v>
      </c>
      <c r="F20" s="18">
        <v>62</v>
      </c>
      <c r="G20" s="18">
        <v>117</v>
      </c>
      <c r="H20" s="18">
        <v>70</v>
      </c>
      <c r="I20" s="18">
        <v>164</v>
      </c>
      <c r="J20" s="18">
        <v>644</v>
      </c>
      <c r="K20" s="18">
        <v>310</v>
      </c>
      <c r="L20" s="18">
        <v>54</v>
      </c>
      <c r="M20" s="12">
        <f t="shared" si="3"/>
        <v>48.136645962732921</v>
      </c>
      <c r="N20" s="12">
        <f t="shared" si="4"/>
        <v>43.478260869565219</v>
      </c>
      <c r="O20" s="11">
        <f t="shared" si="5"/>
        <v>8.3850931677018643</v>
      </c>
    </row>
    <row r="21" spans="1:15" x14ac:dyDescent="0.25">
      <c r="A21" s="17" t="s">
        <v>9</v>
      </c>
      <c r="B21" s="18">
        <v>38600</v>
      </c>
      <c r="C21" s="18">
        <v>7252</v>
      </c>
      <c r="D21" s="18">
        <v>555</v>
      </c>
      <c r="E21" s="18">
        <v>652</v>
      </c>
      <c r="F21" s="18">
        <v>1231</v>
      </c>
      <c r="G21" s="18">
        <v>2182</v>
      </c>
      <c r="H21" s="18">
        <v>1481</v>
      </c>
      <c r="I21" s="18">
        <v>5953</v>
      </c>
      <c r="J21" s="18">
        <v>39899</v>
      </c>
      <c r="K21" s="18">
        <v>32728</v>
      </c>
      <c r="L21" s="18">
        <v>1070</v>
      </c>
      <c r="M21" s="12">
        <f t="shared" si="0"/>
        <v>82.027118474147215</v>
      </c>
      <c r="N21" s="12">
        <f t="shared" si="1"/>
        <v>15.29111005288353</v>
      </c>
      <c r="O21" s="11">
        <f t="shared" si="2"/>
        <v>2.6817714729692472</v>
      </c>
    </row>
    <row r="22" spans="1:15" x14ac:dyDescent="0.25">
      <c r="A22" s="17" t="s">
        <v>10</v>
      </c>
      <c r="B22" s="18">
        <v>39829</v>
      </c>
      <c r="C22" s="18">
        <v>8002</v>
      </c>
      <c r="D22" s="18">
        <v>613</v>
      </c>
      <c r="E22" s="18">
        <v>748</v>
      </c>
      <c r="F22" s="18">
        <v>1535</v>
      </c>
      <c r="G22" s="18">
        <v>3187</v>
      </c>
      <c r="H22" s="18">
        <v>2291</v>
      </c>
      <c r="I22" s="18">
        <v>6574</v>
      </c>
      <c r="J22" s="18">
        <v>41257</v>
      </c>
      <c r="K22" s="18">
        <v>31227</v>
      </c>
      <c r="L22" s="18">
        <v>1656</v>
      </c>
      <c r="M22" s="12">
        <f t="shared" si="0"/>
        <v>75.688973992292219</v>
      </c>
      <c r="N22" s="12">
        <f t="shared" si="1"/>
        <v>20.297161693773177</v>
      </c>
      <c r="O22" s="11">
        <f t="shared" si="2"/>
        <v>4.0138643139346053</v>
      </c>
    </row>
  </sheetData>
  <mergeCells count="1">
    <mergeCell ref="D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 4-Year Cohort</vt:lpstr>
      <vt:lpstr>2013 5-Year Cohort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Statewide Annual Estimated Graduation and Dropout Results, School Year 2011-12</dc:title>
  <dc:creator>Lisa Ireland</dc:creator>
  <cp:lastModifiedBy>Lisa Ireland</cp:lastModifiedBy>
  <cp:lastPrinted>2012-02-20T17:48:34Z</cp:lastPrinted>
  <dcterms:created xsi:type="dcterms:W3CDTF">2012-02-09T23:04:43Z</dcterms:created>
  <dcterms:modified xsi:type="dcterms:W3CDTF">2014-02-26T19:58:56Z</dcterms:modified>
</cp:coreProperties>
</file>