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516" yWindow="624" windowWidth="15996" windowHeight="6564"/>
  </bookViews>
  <sheets>
    <sheet name="Cover System Test" sheetId="3" r:id="rId1"/>
    <sheet name="Cover API Test" sheetId="2" r:id="rId2"/>
    <sheet name="Cover Mobile Test" sheetId="1" r:id="rId3"/>
    <sheet name="Test Case List System Test" sheetId="6" r:id="rId4"/>
    <sheet name="Test Case List API" sheetId="5" r:id="rId5"/>
    <sheet name="Test Case List Mobile" sheetId="4" r:id="rId6"/>
    <sheet name="Test Report System Test" sheetId="9" r:id="rId7"/>
    <sheet name="Test Report API" sheetId="8" r:id="rId8"/>
    <sheet name="Test Report Mobile" sheetId="7" r:id="rId9"/>
    <sheet name="Authentication &amp; Authorization" sheetId="29" r:id="rId10"/>
    <sheet name="Configurations System Test" sheetId="30" r:id="rId11"/>
    <sheet name="Manage Kitchen Center System Te" sheetId="31" r:id="rId12"/>
    <sheet name="Manage Brands System Test" sheetId="32" r:id="rId13"/>
    <sheet name="Manage Partners System Test" sheetId="33" r:id="rId14"/>
    <sheet name="Manage Stores of MBKC Admin Sys" sheetId="34" r:id="rId15"/>
    <sheet name="Manage Stores of Brand System T" sheetId="35" r:id="rId16"/>
    <sheet name="Manage Stores of Kitchen Center" sheetId="36" r:id="rId17"/>
    <sheet name="Manage Store Partners of Brand " sheetId="41" r:id="rId18"/>
    <sheet name="Manage Normal Categories of Bra" sheetId="37" r:id="rId19"/>
    <sheet name="Manage Extra Categories of Bran" sheetId="38" r:id="rId20"/>
    <sheet name="Manage Products of Brand System" sheetId="39" r:id="rId21"/>
    <sheet name="Manage Partner Products of Bran" sheetId="40" r:id="rId22"/>
    <sheet name="Manage Cashiers System Test" sheetId="42" r:id="rId23"/>
    <sheet name="Manage Orders System Test" sheetId="43" r:id="rId24"/>
    <sheet name="Manage Banking Accounts System " sheetId="44" r:id="rId25"/>
    <sheet name="Manage Wallet System Test" sheetId="45" r:id="rId26"/>
    <sheet name="Transfer Money System Test" sheetId="46" r:id="rId27"/>
    <sheet name="Authenticate API" sheetId="17" r:id="rId28"/>
    <sheet name="Manage Orders API" sheetId="18" r:id="rId29"/>
    <sheet name="Manage Kitchen Center API" sheetId="19" r:id="rId30"/>
    <sheet name="Manage Categories API" sheetId="20" r:id="rId31"/>
    <sheet name="Manage Products API" sheetId="21" r:id="rId32"/>
    <sheet name="Manage Stores API" sheetId="22" r:id="rId33"/>
    <sheet name="Manage Partners API" sheetId="23" r:id="rId34"/>
    <sheet name="Manage Partner Products API" sheetId="24" r:id="rId35"/>
    <sheet name="Manage Store Partners API" sheetId="25" r:id="rId36"/>
    <sheet name="Manage Brands API" sheetId="26" r:id="rId37"/>
    <sheet name="Manage Money Exchanges API" sheetId="27" r:id="rId38"/>
    <sheet name="Manage Shipper Payments API" sheetId="28" r:id="rId39"/>
    <sheet name="Authentications &amp; Authorization" sheetId="10" r:id="rId40"/>
    <sheet name="DashBoards Mobile" sheetId="11" r:id="rId41"/>
    <sheet name="Manage Orders Mobile" sheetId="12" r:id="rId42"/>
    <sheet name="Manage Categories Mobile" sheetId="13" r:id="rId43"/>
    <sheet name="Manage Products Mobile" sheetId="14" r:id="rId44"/>
    <sheet name="Manage Stores Mobile" sheetId="15" r:id="rId45"/>
    <sheet name="Manage Money Exchanges Mobile" sheetId="16" r:id="rId46"/>
  </sheets>
  <definedNames>
    <definedName name="_xlnm._FilterDatabase" localSheetId="36" hidden="1">'Manage Brands API'!$A$10:$O$40</definedName>
    <definedName name="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9" l="1"/>
  <c r="G29" i="9"/>
  <c r="G28" i="9"/>
  <c r="G27" i="9"/>
  <c r="G26" i="9"/>
  <c r="G25" i="9"/>
  <c r="G24" i="9"/>
  <c r="G23" i="9"/>
  <c r="G22" i="9"/>
  <c r="G21" i="9"/>
  <c r="G20" i="9"/>
  <c r="G19" i="9"/>
  <c r="G18" i="9"/>
  <c r="G17" i="9"/>
  <c r="G16" i="9"/>
  <c r="G15" i="9"/>
  <c r="G14" i="9"/>
  <c r="G13" i="9"/>
  <c r="G12" i="9"/>
  <c r="F29" i="9"/>
  <c r="F28" i="9"/>
  <c r="F27" i="9"/>
  <c r="F26" i="9"/>
  <c r="F25" i="9"/>
  <c r="F24" i="9"/>
  <c r="F23" i="9"/>
  <c r="F22" i="9"/>
  <c r="F21" i="9"/>
  <c r="F20" i="9"/>
  <c r="F19" i="9"/>
  <c r="F18" i="9"/>
  <c r="F17" i="9"/>
  <c r="F16" i="9"/>
  <c r="F15" i="9"/>
  <c r="F14" i="9"/>
  <c r="F13" i="9"/>
  <c r="F12" i="9"/>
  <c r="E29" i="9"/>
  <c r="E28" i="9"/>
  <c r="E27" i="9"/>
  <c r="E26" i="9"/>
  <c r="E25" i="9"/>
  <c r="E24" i="9"/>
  <c r="E23" i="9"/>
  <c r="E22" i="9"/>
  <c r="E21" i="9"/>
  <c r="E20" i="9"/>
  <c r="E19" i="9"/>
  <c r="E18" i="9"/>
  <c r="E17" i="9"/>
  <c r="E16" i="9"/>
  <c r="E15" i="9"/>
  <c r="E14" i="9"/>
  <c r="E13" i="9"/>
  <c r="E12" i="9"/>
  <c r="D29" i="9"/>
  <c r="D28" i="9"/>
  <c r="D27" i="9"/>
  <c r="D26" i="9"/>
  <c r="D25" i="9"/>
  <c r="D24" i="9"/>
  <c r="D23" i="9"/>
  <c r="D22" i="9"/>
  <c r="D21" i="9"/>
  <c r="D20" i="9"/>
  <c r="D19" i="9"/>
  <c r="D18" i="9"/>
  <c r="D17" i="9"/>
  <c r="D16" i="9"/>
  <c r="D15" i="9"/>
  <c r="D14" i="9"/>
  <c r="D13" i="9"/>
  <c r="D12" i="9"/>
  <c r="G55" i="9"/>
  <c r="G54" i="9"/>
  <c r="G53" i="9"/>
  <c r="G52" i="9"/>
  <c r="G51" i="9"/>
  <c r="G50" i="9"/>
  <c r="G49" i="9"/>
  <c r="G48" i="9"/>
  <c r="G47" i="9"/>
  <c r="G46" i="9"/>
  <c r="G45" i="9"/>
  <c r="G44" i="9"/>
  <c r="G43" i="9"/>
  <c r="G42" i="9"/>
  <c r="G41" i="9"/>
  <c r="G40" i="9"/>
  <c r="G39" i="9"/>
  <c r="G38" i="9"/>
  <c r="F55" i="9"/>
  <c r="F54" i="9"/>
  <c r="F53" i="9"/>
  <c r="F52" i="9"/>
  <c r="F51" i="9"/>
  <c r="F50" i="9"/>
  <c r="F49" i="9"/>
  <c r="F48" i="9"/>
  <c r="F47" i="9"/>
  <c r="F46" i="9"/>
  <c r="F45" i="9"/>
  <c r="F44" i="9"/>
  <c r="F43" i="9"/>
  <c r="F42" i="9"/>
  <c r="F41" i="9"/>
  <c r="F40" i="9"/>
  <c r="F39" i="9"/>
  <c r="F38" i="9"/>
  <c r="E55" i="9"/>
  <c r="E54" i="9"/>
  <c r="E53" i="9"/>
  <c r="E52" i="9"/>
  <c r="E51" i="9"/>
  <c r="E50" i="9"/>
  <c r="E49" i="9"/>
  <c r="E48" i="9"/>
  <c r="E47" i="9"/>
  <c r="E46" i="9"/>
  <c r="E45" i="9"/>
  <c r="E44" i="9"/>
  <c r="E43" i="9"/>
  <c r="E42" i="9"/>
  <c r="E41" i="9"/>
  <c r="E40" i="9"/>
  <c r="E39" i="9"/>
  <c r="E38" i="9"/>
  <c r="D55" i="9"/>
  <c r="D54" i="9"/>
  <c r="D53" i="9"/>
  <c r="D52" i="9"/>
  <c r="D51" i="9"/>
  <c r="D50" i="9"/>
  <c r="D49" i="9"/>
  <c r="D48" i="9"/>
  <c r="D47" i="9"/>
  <c r="D46" i="9"/>
  <c r="D45" i="9"/>
  <c r="D44" i="9"/>
  <c r="D43" i="9"/>
  <c r="D42" i="9"/>
  <c r="D41" i="9"/>
  <c r="D40" i="9"/>
  <c r="D39" i="9"/>
  <c r="D38" i="9"/>
  <c r="H18" i="8"/>
  <c r="G81" i="9"/>
  <c r="H12" i="8"/>
  <c r="H11" i="8"/>
  <c r="G80" i="9"/>
  <c r="D11" i="8"/>
  <c r="G79" i="9"/>
  <c r="G78" i="9"/>
  <c r="G77" i="9"/>
  <c r="G76" i="9"/>
  <c r="G75" i="9"/>
  <c r="G74" i="9"/>
  <c r="G73" i="9"/>
  <c r="G72" i="9"/>
  <c r="G71" i="9"/>
  <c r="G70" i="9"/>
  <c r="G69" i="9"/>
  <c r="G68" i="9"/>
  <c r="G67" i="9"/>
  <c r="G66" i="9"/>
  <c r="G65" i="9"/>
  <c r="G64" i="9"/>
  <c r="F66" i="9"/>
  <c r="F81" i="9"/>
  <c r="F80" i="9"/>
  <c r="F79" i="9"/>
  <c r="F78" i="9"/>
  <c r="F77" i="9"/>
  <c r="F76" i="9"/>
  <c r="F75" i="9"/>
  <c r="F74" i="9"/>
  <c r="F73" i="9"/>
  <c r="F72" i="9"/>
  <c r="F71" i="9"/>
  <c r="F8" i="17"/>
  <c r="F7" i="17"/>
  <c r="F6" i="17"/>
  <c r="F70" i="9"/>
  <c r="F69" i="9"/>
  <c r="F68" i="9"/>
  <c r="F67" i="9"/>
  <c r="F65" i="9"/>
  <c r="C8" i="17"/>
  <c r="F64" i="9"/>
  <c r="C7" i="17"/>
  <c r="E81" i="9"/>
  <c r="C6" i="17"/>
  <c r="E80" i="9"/>
  <c r="E79" i="9"/>
  <c r="E78" i="9"/>
  <c r="E77" i="9"/>
  <c r="B8" i="17"/>
  <c r="B7" i="17"/>
  <c r="E76" i="9"/>
  <c r="E75" i="9"/>
  <c r="E74" i="9"/>
  <c r="E73" i="9"/>
  <c r="B6" i="17"/>
  <c r="E72" i="9"/>
  <c r="E71" i="9"/>
  <c r="E70" i="9"/>
  <c r="E69" i="9"/>
  <c r="E68" i="9"/>
  <c r="E67" i="9"/>
  <c r="E66" i="9"/>
  <c r="E65" i="9"/>
  <c r="E64" i="9"/>
  <c r="D81" i="9"/>
  <c r="D80" i="9"/>
  <c r="D79" i="9"/>
  <c r="D78" i="9"/>
  <c r="D77" i="9"/>
  <c r="D76" i="9"/>
  <c r="D75" i="9"/>
  <c r="D74" i="9"/>
  <c r="D73" i="9"/>
  <c r="D72" i="9"/>
  <c r="D71" i="9"/>
  <c r="D70" i="9"/>
  <c r="D69" i="9"/>
  <c r="D68" i="9"/>
  <c r="D67" i="9"/>
  <c r="D66" i="9"/>
  <c r="C8" i="28"/>
  <c r="D65" i="9"/>
  <c r="B8" i="28"/>
  <c r="D64" i="9"/>
  <c r="C7" i="28"/>
  <c r="B7" i="28"/>
  <c r="C6" i="28"/>
  <c r="B6" i="28"/>
  <c r="C81" i="9"/>
  <c r="C80" i="9"/>
  <c r="C79" i="9"/>
  <c r="C78" i="9"/>
  <c r="C77" i="9"/>
  <c r="C76" i="9"/>
  <c r="C75" i="9"/>
  <c r="C74" i="9"/>
  <c r="C73" i="9"/>
  <c r="C72" i="9"/>
  <c r="C71" i="9"/>
  <c r="C70" i="9"/>
  <c r="C69" i="9"/>
  <c r="C68" i="9"/>
  <c r="C67" i="9"/>
  <c r="C66" i="9"/>
  <c r="C65" i="9"/>
  <c r="C64" i="9"/>
  <c r="H81" i="9"/>
  <c r="H80" i="9"/>
  <c r="H79" i="9"/>
  <c r="H78" i="9"/>
  <c r="H77" i="9"/>
  <c r="H76" i="9"/>
  <c r="H75" i="9"/>
  <c r="H74" i="9"/>
  <c r="H73" i="9"/>
  <c r="H72" i="9"/>
  <c r="H71" i="9"/>
  <c r="H70" i="9"/>
  <c r="H69" i="9"/>
  <c r="H68" i="9"/>
  <c r="H67" i="9"/>
  <c r="H66" i="9"/>
  <c r="H65" i="9"/>
  <c r="H64" i="9"/>
  <c r="H55" i="9"/>
  <c r="H54" i="9"/>
  <c r="H53" i="9"/>
  <c r="H52" i="9"/>
  <c r="H51" i="9"/>
  <c r="H50" i="9"/>
  <c r="H49" i="9"/>
  <c r="H48" i="9"/>
  <c r="H47" i="9"/>
  <c r="H46" i="9"/>
  <c r="H45" i="9"/>
  <c r="H44" i="9"/>
  <c r="H43" i="9"/>
  <c r="H42" i="9"/>
  <c r="H41" i="9"/>
  <c r="H40" i="9"/>
  <c r="H39" i="9"/>
  <c r="H38" i="9"/>
  <c r="C8" i="27"/>
  <c r="C7" i="27"/>
  <c r="C6" i="27"/>
  <c r="C55" i="9"/>
  <c r="B8" i="27"/>
  <c r="C54" i="9"/>
  <c r="B7" i="27"/>
  <c r="C53" i="9"/>
  <c r="C52" i="9"/>
  <c r="B6" i="27"/>
  <c r="C51" i="9"/>
  <c r="C50" i="9"/>
  <c r="C49" i="9"/>
  <c r="C48" i="9"/>
  <c r="C47" i="9"/>
  <c r="C46" i="9"/>
  <c r="C45" i="9"/>
  <c r="C44" i="9"/>
  <c r="C43" i="9"/>
  <c r="C42" i="9"/>
  <c r="C41" i="9"/>
  <c r="C40" i="9"/>
  <c r="C39" i="9"/>
  <c r="C38" i="9"/>
  <c r="G82" i="9"/>
  <c r="F82" i="9"/>
  <c r="H82" i="9"/>
  <c r="E82" i="9"/>
  <c r="D82" i="9"/>
  <c r="G56" i="9"/>
  <c r="F56" i="9"/>
  <c r="H56" i="9"/>
  <c r="E56" i="9"/>
  <c r="D56" i="9"/>
  <c r="C7" i="34"/>
  <c r="C8" i="34"/>
  <c r="B6" i="26"/>
  <c r="G4" i="9"/>
  <c r="C8" i="26"/>
  <c r="C7" i="26"/>
  <c r="C6" i="26"/>
  <c r="B8" i="26"/>
  <c r="B7" i="26"/>
  <c r="B8" i="25"/>
  <c r="C7" i="25"/>
  <c r="B7" i="25"/>
  <c r="C6" i="25"/>
  <c r="B6" i="25"/>
  <c r="C8" i="24"/>
  <c r="C7" i="24"/>
  <c r="C6" i="24"/>
  <c r="B8" i="24"/>
  <c r="B7" i="24"/>
  <c r="B6" i="24"/>
  <c r="E6" i="23"/>
  <c r="C8" i="23"/>
  <c r="C7" i="23"/>
  <c r="C6" i="23"/>
  <c r="B8" i="23"/>
  <c r="B7" i="23"/>
  <c r="B6" i="23"/>
  <c r="C7" i="22"/>
  <c r="C8" i="22"/>
  <c r="C6" i="22"/>
  <c r="B6" i="22"/>
  <c r="B8" i="22"/>
  <c r="B7" i="22"/>
  <c r="C8" i="21"/>
  <c r="C7" i="21"/>
  <c r="C6" i="21"/>
  <c r="B8" i="21"/>
  <c r="B7" i="21"/>
  <c r="B6" i="21"/>
  <c r="C8" i="20"/>
  <c r="C7" i="20"/>
  <c r="C6" i="20"/>
  <c r="B8" i="20"/>
  <c r="B7" i="20"/>
  <c r="B6" i="20"/>
  <c r="C8" i="19"/>
  <c r="C7" i="19"/>
  <c r="C6" i="19"/>
  <c r="B8" i="19"/>
  <c r="B7" i="19"/>
  <c r="B6" i="19"/>
  <c r="F8" i="18"/>
  <c r="C8" i="18"/>
  <c r="B8" i="18"/>
  <c r="C6" i="18"/>
  <c r="B6" i="18"/>
  <c r="C7" i="18"/>
  <c r="B7" i="18"/>
  <c r="E6" i="18"/>
  <c r="E15" i="8"/>
  <c r="E11" i="8"/>
  <c r="F8" i="28"/>
  <c r="F7" i="28"/>
  <c r="F8" i="27"/>
  <c r="F7" i="27"/>
  <c r="F8" i="26"/>
  <c r="F7" i="26"/>
  <c r="F8" i="25"/>
  <c r="F7" i="25"/>
  <c r="C8" i="25"/>
  <c r="F8" i="24"/>
  <c r="F7" i="24"/>
  <c r="F6" i="24"/>
  <c r="A55" i="24"/>
  <c r="A54" i="24"/>
  <c r="A53" i="24"/>
  <c r="A52" i="24"/>
  <c r="A37" i="24"/>
  <c r="A50" i="24"/>
  <c r="A49" i="24"/>
  <c r="A48" i="24"/>
  <c r="A47" i="24"/>
  <c r="A46" i="24"/>
  <c r="A45" i="24"/>
  <c r="F8" i="23"/>
  <c r="F7" i="23"/>
  <c r="F7" i="19"/>
  <c r="F6" i="19"/>
  <c r="F8" i="19"/>
  <c r="F7" i="18"/>
  <c r="F8" i="21"/>
  <c r="F7" i="21"/>
  <c r="F8" i="20"/>
  <c r="F6" i="20"/>
  <c r="F7" i="20"/>
  <c r="F8" i="46"/>
  <c r="E8" i="46"/>
  <c r="D8" i="46"/>
  <c r="C8" i="46"/>
  <c r="F7" i="46"/>
  <c r="E7" i="46"/>
  <c r="D7" i="46"/>
  <c r="C7" i="46"/>
  <c r="F6" i="46"/>
  <c r="E6" i="46"/>
  <c r="D6" i="46"/>
  <c r="C6" i="46"/>
  <c r="C4" i="46"/>
  <c r="F8" i="45"/>
  <c r="E8" i="45"/>
  <c r="D8" i="45"/>
  <c r="C8" i="45"/>
  <c r="F7" i="45"/>
  <c r="E7" i="45"/>
  <c r="D7" i="45"/>
  <c r="C7" i="45"/>
  <c r="F6" i="45"/>
  <c r="E6" i="45"/>
  <c r="D6" i="45"/>
  <c r="C6" i="45"/>
  <c r="C4" i="45"/>
  <c r="F8" i="44"/>
  <c r="E8" i="44"/>
  <c r="D8" i="44"/>
  <c r="C8" i="44"/>
  <c r="F7" i="44"/>
  <c r="E7" i="44"/>
  <c r="D7" i="44"/>
  <c r="C7" i="44"/>
  <c r="F6" i="44"/>
  <c r="E6" i="44"/>
  <c r="D6" i="44"/>
  <c r="C6" i="44"/>
  <c r="C4" i="44"/>
  <c r="F8" i="43"/>
  <c r="E8" i="43"/>
  <c r="D8" i="43"/>
  <c r="C8" i="43"/>
  <c r="F7" i="43"/>
  <c r="E7" i="43"/>
  <c r="D7" i="43"/>
  <c r="C7" i="43"/>
  <c r="F6" i="43"/>
  <c r="E6" i="43"/>
  <c r="D6" i="43"/>
  <c r="C6" i="43"/>
  <c r="C4" i="43"/>
  <c r="F8" i="42"/>
  <c r="E8" i="42"/>
  <c r="D8" i="42"/>
  <c r="C8" i="42"/>
  <c r="F7" i="42"/>
  <c r="E7" i="42"/>
  <c r="D7" i="42"/>
  <c r="C7" i="42"/>
  <c r="F6" i="42"/>
  <c r="E6" i="42"/>
  <c r="D6" i="42"/>
  <c r="C6" i="42"/>
  <c r="C4" i="42"/>
  <c r="F8" i="41"/>
  <c r="E8" i="41"/>
  <c r="D8" i="41"/>
  <c r="C8" i="41"/>
  <c r="F7" i="41"/>
  <c r="E7" i="41"/>
  <c r="D7" i="41"/>
  <c r="C7" i="41"/>
  <c r="F6" i="41"/>
  <c r="E6" i="41"/>
  <c r="D6" i="41"/>
  <c r="C6" i="41"/>
  <c r="C4" i="41"/>
  <c r="F8" i="40"/>
  <c r="E8" i="40"/>
  <c r="D8" i="40"/>
  <c r="C8" i="40"/>
  <c r="F7" i="40"/>
  <c r="E7" i="40"/>
  <c r="D7" i="40"/>
  <c r="C7" i="40"/>
  <c r="F6" i="40"/>
  <c r="E6" i="40"/>
  <c r="D6" i="40"/>
  <c r="C6" i="40"/>
  <c r="C4" i="40"/>
  <c r="F8" i="39"/>
  <c r="E8" i="39"/>
  <c r="D8" i="39"/>
  <c r="C8" i="39"/>
  <c r="F7" i="39"/>
  <c r="E7" i="39"/>
  <c r="D7" i="39"/>
  <c r="C7" i="39"/>
  <c r="F6" i="39"/>
  <c r="E6" i="39"/>
  <c r="D6" i="39"/>
  <c r="C6" i="39"/>
  <c r="C4" i="39"/>
  <c r="F8" i="38"/>
  <c r="E8" i="38"/>
  <c r="D8" i="38"/>
  <c r="C8" i="38"/>
  <c r="F7" i="38"/>
  <c r="E7" i="38"/>
  <c r="D7" i="38"/>
  <c r="C7" i="38"/>
  <c r="F6" i="38"/>
  <c r="E6" i="38"/>
  <c r="D6" i="38"/>
  <c r="C6" i="38"/>
  <c r="C4" i="38"/>
  <c r="F8" i="37"/>
  <c r="E8" i="37"/>
  <c r="D8" i="37"/>
  <c r="C8" i="37"/>
  <c r="F7" i="37"/>
  <c r="E7" i="37"/>
  <c r="D7" i="37"/>
  <c r="C7" i="37"/>
  <c r="F6" i="37"/>
  <c r="E6" i="37"/>
  <c r="D6" i="37"/>
  <c r="C6" i="37"/>
  <c r="C4" i="37"/>
  <c r="F8" i="36"/>
  <c r="E8" i="36"/>
  <c r="D8" i="36"/>
  <c r="C8" i="36"/>
  <c r="F7" i="36"/>
  <c r="E7" i="36"/>
  <c r="D7" i="36"/>
  <c r="C7" i="36"/>
  <c r="F6" i="36"/>
  <c r="E6" i="36"/>
  <c r="D6" i="36"/>
  <c r="C6" i="36"/>
  <c r="C4" i="36"/>
  <c r="F8" i="35"/>
  <c r="E8" i="35"/>
  <c r="D8" i="35"/>
  <c r="C8" i="35"/>
  <c r="F7" i="35"/>
  <c r="E7" i="35"/>
  <c r="D7" i="35"/>
  <c r="C7" i="35"/>
  <c r="F6" i="35"/>
  <c r="E6" i="35"/>
  <c r="D6" i="35"/>
  <c r="C6" i="35"/>
  <c r="C4" i="35"/>
  <c r="F8" i="34"/>
  <c r="E8" i="34"/>
  <c r="D8" i="34"/>
  <c r="F7" i="34"/>
  <c r="E7" i="34"/>
  <c r="D7" i="34"/>
  <c r="F6" i="34"/>
  <c r="E6" i="34"/>
  <c r="D6" i="34"/>
  <c r="C6" i="34"/>
  <c r="C4" i="34"/>
  <c r="F8" i="33"/>
  <c r="E8" i="33"/>
  <c r="D8" i="33"/>
  <c r="C8" i="33"/>
  <c r="F7" i="33"/>
  <c r="E7" i="33"/>
  <c r="D7" i="33"/>
  <c r="C7" i="33"/>
  <c r="F6" i="33"/>
  <c r="E6" i="33"/>
  <c r="D6" i="33"/>
  <c r="C6" i="33"/>
  <c r="C4" i="33"/>
  <c r="F8" i="32"/>
  <c r="E8" i="32"/>
  <c r="D8" i="32"/>
  <c r="C8" i="32"/>
  <c r="F7" i="32"/>
  <c r="E7" i="32"/>
  <c r="D7" i="32"/>
  <c r="C7" i="32"/>
  <c r="F6" i="32"/>
  <c r="E6" i="32"/>
  <c r="D6" i="32"/>
  <c r="C6" i="32"/>
  <c r="C4" i="32"/>
  <c r="F8" i="31"/>
  <c r="E8" i="31"/>
  <c r="D8" i="31"/>
  <c r="C8" i="31"/>
  <c r="F7" i="31"/>
  <c r="E7" i="31"/>
  <c r="D7" i="31"/>
  <c r="C7" i="31"/>
  <c r="F6" i="31"/>
  <c r="E6" i="31"/>
  <c r="D6" i="31"/>
  <c r="C6" i="31"/>
  <c r="C4" i="31"/>
  <c r="F8" i="30"/>
  <c r="E8" i="30"/>
  <c r="D8" i="30"/>
  <c r="C8" i="30"/>
  <c r="F7" i="30"/>
  <c r="E7" i="30"/>
  <c r="D7" i="30"/>
  <c r="C7" i="30"/>
  <c r="F6" i="30"/>
  <c r="E6" i="30"/>
  <c r="D6" i="30"/>
  <c r="C6" i="30"/>
  <c r="C4" i="30"/>
  <c r="F8" i="29"/>
  <c r="E8" i="29"/>
  <c r="D8" i="29"/>
  <c r="C8" i="29"/>
  <c r="F7" i="29"/>
  <c r="E7" i="29"/>
  <c r="D7" i="29"/>
  <c r="C7" i="29"/>
  <c r="F6" i="29"/>
  <c r="E6" i="29"/>
  <c r="D6" i="29"/>
  <c r="C6" i="29"/>
  <c r="C4" i="29"/>
  <c r="A12" i="28"/>
  <c r="E7" i="28"/>
  <c r="F6" i="28"/>
  <c r="E6" i="28"/>
  <c r="A24" i="27"/>
  <c r="A22" i="27"/>
  <c r="A20" i="27"/>
  <c r="A19" i="27"/>
  <c r="A18" i="27"/>
  <c r="A17" i="27"/>
  <c r="A16" i="27"/>
  <c r="A14" i="27"/>
  <c r="A13" i="27"/>
  <c r="A12" i="27"/>
  <c r="E7" i="27"/>
  <c r="F6" i="27"/>
  <c r="E6" i="27"/>
  <c r="A40" i="26"/>
  <c r="A39" i="26"/>
  <c r="A38" i="26"/>
  <c r="A36" i="26"/>
  <c r="A35" i="26"/>
  <c r="A34" i="26"/>
  <c r="A33" i="26"/>
  <c r="A31" i="26"/>
  <c r="A29" i="26"/>
  <c r="A28" i="26"/>
  <c r="A27" i="26"/>
  <c r="A25" i="26"/>
  <c r="A24" i="26"/>
  <c r="A23" i="26"/>
  <c r="A22" i="26"/>
  <c r="A21" i="26"/>
  <c r="A19" i="26"/>
  <c r="A18" i="26"/>
  <c r="A17" i="26"/>
  <c r="A15" i="26"/>
  <c r="A13" i="26"/>
  <c r="A12" i="26"/>
  <c r="E7" i="26"/>
  <c r="F6" i="26"/>
  <c r="E6" i="26"/>
  <c r="A47" i="25"/>
  <c r="A46" i="25"/>
  <c r="A45" i="25"/>
  <c r="A44" i="25"/>
  <c r="A43" i="25"/>
  <c r="A41" i="25"/>
  <c r="A40" i="25"/>
  <c r="A39" i="25"/>
  <c r="A38" i="25"/>
  <c r="A37" i="25"/>
  <c r="A36" i="25"/>
  <c r="A34" i="25"/>
  <c r="A33" i="25"/>
  <c r="A32" i="25"/>
  <c r="A31" i="25"/>
  <c r="A30" i="25"/>
  <c r="A29" i="25"/>
  <c r="A27" i="25"/>
  <c r="A26" i="25"/>
  <c r="A25" i="25"/>
  <c r="A24" i="25"/>
  <c r="A23" i="25"/>
  <c r="A21" i="25"/>
  <c r="A19" i="25"/>
  <c r="A18" i="25"/>
  <c r="A17" i="25"/>
  <c r="A16" i="25"/>
  <c r="A15" i="25"/>
  <c r="A14" i="25"/>
  <c r="A13" i="25"/>
  <c r="A12" i="25"/>
  <c r="E7" i="25"/>
  <c r="F6" i="25"/>
  <c r="E6" i="25"/>
  <c r="A73" i="24"/>
  <c r="A72" i="24"/>
  <c r="A71" i="24"/>
  <c r="A70" i="24"/>
  <c r="A69" i="24"/>
  <c r="A68" i="24"/>
  <c r="A67" i="24"/>
  <c r="A66" i="24"/>
  <c r="A65" i="24"/>
  <c r="A64" i="24"/>
  <c r="A63" i="24"/>
  <c r="A62" i="24"/>
  <c r="A60" i="24"/>
  <c r="A59" i="24"/>
  <c r="A58" i="24"/>
  <c r="A57" i="24"/>
  <c r="A56" i="24"/>
  <c r="A44" i="24"/>
  <c r="A43" i="24"/>
  <c r="A42" i="24"/>
  <c r="A41" i="24"/>
  <c r="A40" i="24"/>
  <c r="A39" i="24"/>
  <c r="A36" i="24"/>
  <c r="A35" i="24"/>
  <c r="A34" i="24"/>
  <c r="A33" i="24"/>
  <c r="A32" i="24"/>
  <c r="A31" i="24"/>
  <c r="A30" i="24"/>
  <c r="A29" i="24"/>
  <c r="A27" i="24"/>
  <c r="A26" i="24"/>
  <c r="A25" i="24"/>
  <c r="A24" i="24"/>
  <c r="A23" i="24"/>
  <c r="A22" i="24"/>
  <c r="A21" i="24"/>
  <c r="A20" i="24"/>
  <c r="A19" i="24"/>
  <c r="A18" i="24"/>
  <c r="A17" i="24"/>
  <c r="A16" i="24"/>
  <c r="A15" i="24"/>
  <c r="A14" i="24"/>
  <c r="A12" i="24"/>
  <c r="E6" i="24"/>
  <c r="A32" i="23"/>
  <c r="A31" i="23"/>
  <c r="A30" i="23"/>
  <c r="A29" i="23"/>
  <c r="A27" i="23"/>
  <c r="A26" i="23"/>
  <c r="A25" i="23"/>
  <c r="A24" i="23"/>
  <c r="A22" i="23"/>
  <c r="A21" i="23"/>
  <c r="A20" i="23"/>
  <c r="A19" i="23"/>
  <c r="A18" i="23"/>
  <c r="A16" i="23"/>
  <c r="A15" i="23"/>
  <c r="A14" i="23"/>
  <c r="A12" i="23"/>
  <c r="E7" i="23"/>
  <c r="F6" i="23"/>
  <c r="A54" i="22"/>
  <c r="A52" i="22"/>
  <c r="A51" i="22"/>
  <c r="A50" i="22"/>
  <c r="A49" i="22"/>
  <c r="A48" i="22"/>
  <c r="A46" i="22"/>
  <c r="A45" i="22"/>
  <c r="A44" i="22"/>
  <c r="A43" i="22"/>
  <c r="A41" i="22"/>
  <c r="A40" i="22"/>
  <c r="A39" i="22"/>
  <c r="A38" i="22"/>
  <c r="A36" i="22"/>
  <c r="A34" i="22"/>
  <c r="A33" i="22"/>
  <c r="A32" i="22"/>
  <c r="A31" i="22"/>
  <c r="A29" i="22"/>
  <c r="A28" i="22"/>
  <c r="A27" i="22"/>
  <c r="A26" i="22"/>
  <c r="A24" i="22"/>
  <c r="A23" i="22"/>
  <c r="A22" i="22"/>
  <c r="A21" i="22"/>
  <c r="A20" i="22"/>
  <c r="A18" i="22"/>
  <c r="A17" i="22"/>
  <c r="A16" i="22"/>
  <c r="A15" i="22"/>
  <c r="A14" i="22"/>
  <c r="A13" i="22"/>
  <c r="A12" i="22"/>
  <c r="F7" i="22"/>
  <c r="E7" i="22"/>
  <c r="F6" i="22"/>
  <c r="E6" i="22"/>
  <c r="A60" i="21"/>
  <c r="A59" i="21"/>
  <c r="A58" i="21"/>
  <c r="A56" i="21"/>
  <c r="A55" i="21"/>
  <c r="A54" i="21"/>
  <c r="A52" i="21"/>
  <c r="A51" i="21"/>
  <c r="A50" i="21"/>
  <c r="A49" i="21"/>
  <c r="A48" i="21"/>
  <c r="A47" i="21"/>
  <c r="A46" i="21"/>
  <c r="A45" i="21"/>
  <c r="A44" i="21"/>
  <c r="A43" i="21"/>
  <c r="A42" i="21"/>
  <c r="A40" i="21"/>
  <c r="A39" i="21"/>
  <c r="A38" i="21"/>
  <c r="A37" i="21"/>
  <c r="A36" i="21"/>
  <c r="A34" i="21"/>
  <c r="A33" i="21"/>
  <c r="A32" i="21"/>
  <c r="A30" i="21"/>
  <c r="A29" i="21"/>
  <c r="A28" i="21"/>
  <c r="A27" i="21"/>
  <c r="A26" i="21"/>
  <c r="A25" i="21"/>
  <c r="A24" i="21"/>
  <c r="A23" i="21"/>
  <c r="A22" i="21"/>
  <c r="A20" i="21"/>
  <c r="A19" i="21"/>
  <c r="A18" i="21"/>
  <c r="A17" i="21"/>
  <c r="A16" i="21"/>
  <c r="A15" i="21"/>
  <c r="A14" i="21"/>
  <c r="A13" i="21"/>
  <c r="A12" i="21"/>
  <c r="E7" i="21"/>
  <c r="F6" i="21"/>
  <c r="E6" i="21"/>
  <c r="A40" i="20"/>
  <c r="A39" i="20"/>
  <c r="A38" i="20"/>
  <c r="A37" i="20"/>
  <c r="A36" i="20"/>
  <c r="A35" i="20"/>
  <c r="A34" i="20"/>
  <c r="A33" i="20"/>
  <c r="A31" i="20"/>
  <c r="A30" i="20"/>
  <c r="A29" i="20"/>
  <c r="A27" i="20"/>
  <c r="A26" i="20"/>
  <c r="A24" i="20"/>
  <c r="A23" i="20"/>
  <c r="A22" i="20"/>
  <c r="A20" i="20"/>
  <c r="A19" i="20"/>
  <c r="A18" i="20"/>
  <c r="A17" i="20"/>
  <c r="A15" i="20"/>
  <c r="A14" i="20"/>
  <c r="A12" i="20"/>
  <c r="E6" i="20"/>
  <c r="A33" i="19"/>
  <c r="A32" i="19"/>
  <c r="A30" i="19"/>
  <c r="A29" i="19"/>
  <c r="A28" i="19"/>
  <c r="A26" i="19"/>
  <c r="A24" i="19"/>
  <c r="A23" i="19"/>
  <c r="A22" i="19"/>
  <c r="A20" i="19"/>
  <c r="A19" i="19"/>
  <c r="A18" i="19"/>
  <c r="A17" i="19"/>
  <c r="A15" i="19"/>
  <c r="A14" i="19"/>
  <c r="A12" i="19"/>
  <c r="E7" i="19"/>
  <c r="E6" i="19"/>
  <c r="A74" i="18"/>
  <c r="A73" i="18"/>
  <c r="A71" i="18"/>
  <c r="A70" i="18"/>
  <c r="A69" i="18"/>
  <c r="A68" i="18"/>
  <c r="A67" i="18"/>
  <c r="A66" i="18"/>
  <c r="A65" i="18"/>
  <c r="A64" i="18"/>
  <c r="A63" i="18"/>
  <c r="A62" i="18"/>
  <c r="A61" i="18"/>
  <c r="A59" i="18"/>
  <c r="A58" i="18"/>
  <c r="A57" i="18"/>
  <c r="A56" i="18"/>
  <c r="A55" i="18"/>
  <c r="A54" i="18"/>
  <c r="A53" i="18"/>
  <c r="A52" i="18"/>
  <c r="A51" i="18"/>
  <c r="A49" i="18"/>
  <c r="A48" i="18"/>
  <c r="A47" i="18"/>
  <c r="A46" i="18"/>
  <c r="A44" i="18"/>
  <c r="A43" i="18"/>
  <c r="A42" i="18"/>
  <c r="A40" i="18"/>
  <c r="A39" i="18"/>
  <c r="A38" i="18"/>
  <c r="A37" i="18"/>
  <c r="A36" i="18"/>
  <c r="A35" i="18"/>
  <c r="A33" i="18"/>
  <c r="A32" i="18"/>
  <c r="A31" i="18"/>
  <c r="A30" i="18"/>
  <c r="A29" i="18"/>
  <c r="A28" i="18"/>
  <c r="A27" i="18"/>
  <c r="A26" i="18"/>
  <c r="A24" i="18"/>
  <c r="A23" i="18"/>
  <c r="A22" i="18"/>
  <c r="A21" i="18"/>
  <c r="A20" i="18"/>
  <c r="A19" i="18"/>
  <c r="A18" i="18"/>
  <c r="A17" i="18"/>
  <c r="A16" i="18"/>
  <c r="A15" i="18"/>
  <c r="A14" i="18"/>
  <c r="A13" i="18"/>
  <c r="A12" i="18"/>
  <c r="E7" i="18"/>
  <c r="F6" i="18"/>
  <c r="A17" i="17"/>
  <c r="A16" i="17"/>
  <c r="A15" i="17"/>
  <c r="A14" i="17"/>
  <c r="A13" i="17"/>
  <c r="A12" i="17"/>
  <c r="E6" i="17"/>
  <c r="F8" i="16"/>
  <c r="E8" i="16"/>
  <c r="D8" i="16"/>
  <c r="C8" i="16"/>
  <c r="F7" i="16"/>
  <c r="E7" i="16"/>
  <c r="D7" i="16"/>
  <c r="C7" i="16"/>
  <c r="F6" i="16"/>
  <c r="E6" i="16"/>
  <c r="D6" i="16"/>
  <c r="C6" i="16"/>
  <c r="C4" i="16"/>
  <c r="F8" i="15"/>
  <c r="E8" i="15"/>
  <c r="D8" i="15"/>
  <c r="C8" i="15"/>
  <c r="F7" i="15"/>
  <c r="E7" i="15"/>
  <c r="D7" i="15"/>
  <c r="C7" i="15"/>
  <c r="F6" i="15"/>
  <c r="E6" i="15"/>
  <c r="D6" i="15"/>
  <c r="C6" i="15"/>
  <c r="C4" i="15"/>
  <c r="F8" i="14"/>
  <c r="E8" i="14"/>
  <c r="D8" i="14"/>
  <c r="C8" i="14"/>
  <c r="F7" i="14"/>
  <c r="E7" i="14"/>
  <c r="D7" i="14"/>
  <c r="C7" i="14"/>
  <c r="F6" i="14"/>
  <c r="E6" i="14"/>
  <c r="D6" i="14"/>
  <c r="C6" i="14"/>
  <c r="C4" i="14"/>
  <c r="F8" i="13"/>
  <c r="E8" i="13"/>
  <c r="D8" i="13"/>
  <c r="C8" i="13"/>
  <c r="F7" i="13"/>
  <c r="E7" i="13"/>
  <c r="D7" i="13"/>
  <c r="C7" i="13"/>
  <c r="F6" i="13"/>
  <c r="E6" i="13"/>
  <c r="D6" i="13"/>
  <c r="C6" i="13"/>
  <c r="C4" i="13"/>
  <c r="F8" i="12"/>
  <c r="E8" i="12"/>
  <c r="D8" i="12"/>
  <c r="C8" i="12"/>
  <c r="F7" i="12"/>
  <c r="E7" i="12"/>
  <c r="D7" i="12"/>
  <c r="C7" i="12"/>
  <c r="F6" i="12"/>
  <c r="E6" i="12"/>
  <c r="D6" i="12"/>
  <c r="C6" i="12"/>
  <c r="C4" i="12"/>
  <c r="F8" i="11"/>
  <c r="E8" i="11"/>
  <c r="D8" i="11"/>
  <c r="C8" i="11"/>
  <c r="F7" i="11"/>
  <c r="E7" i="11"/>
  <c r="D7" i="11"/>
  <c r="C7" i="11"/>
  <c r="F6" i="11"/>
  <c r="E6" i="11"/>
  <c r="D6" i="11"/>
  <c r="C6" i="11"/>
  <c r="C4" i="11"/>
  <c r="F8" i="10"/>
  <c r="E8" i="10"/>
  <c r="D8" i="10"/>
  <c r="C8" i="10"/>
  <c r="F7" i="10"/>
  <c r="E7" i="10"/>
  <c r="D7" i="10"/>
  <c r="C7" i="10"/>
  <c r="F6" i="10"/>
  <c r="E6" i="10"/>
  <c r="D6" i="10"/>
  <c r="C6" i="10"/>
  <c r="C4" i="10"/>
  <c r="H29" i="9"/>
  <c r="C29" i="9"/>
  <c r="H28" i="9"/>
  <c r="C28" i="9"/>
  <c r="H27" i="9"/>
  <c r="C27" i="9"/>
  <c r="H26" i="9"/>
  <c r="C26" i="9"/>
  <c r="H25" i="9"/>
  <c r="C25" i="9"/>
  <c r="H24" i="9"/>
  <c r="C24" i="9"/>
  <c r="H23" i="9"/>
  <c r="C23" i="9"/>
  <c r="H22" i="9"/>
  <c r="C22" i="9"/>
  <c r="H21" i="9"/>
  <c r="C21" i="9"/>
  <c r="H20" i="9"/>
  <c r="C20" i="9"/>
  <c r="H19" i="9"/>
  <c r="C19" i="9"/>
  <c r="H18" i="9"/>
  <c r="C18" i="9"/>
  <c r="H17" i="9"/>
  <c r="C17" i="9"/>
  <c r="H16" i="9"/>
  <c r="C16" i="9"/>
  <c r="H15" i="9"/>
  <c r="C15" i="9"/>
  <c r="H14" i="9"/>
  <c r="G30" i="9"/>
  <c r="F30" i="9"/>
  <c r="C14" i="9"/>
  <c r="H13" i="9"/>
  <c r="H30" i="9" s="1"/>
  <c r="E30" i="9"/>
  <c r="D30" i="9"/>
  <c r="C13" i="9"/>
  <c r="H12" i="9"/>
  <c r="C12" i="9"/>
  <c r="G6" i="9"/>
  <c r="C5" i="9"/>
  <c r="C4" i="9"/>
  <c r="H23" i="8"/>
  <c r="G23" i="8"/>
  <c r="F23" i="8"/>
  <c r="E23" i="8"/>
  <c r="D23" i="8"/>
  <c r="H22" i="8"/>
  <c r="G22" i="8"/>
  <c r="F22" i="8"/>
  <c r="E22" i="8"/>
  <c r="D22" i="8"/>
  <c r="H21" i="8"/>
  <c r="G21" i="8"/>
  <c r="F21" i="8"/>
  <c r="E21" i="8"/>
  <c r="D21" i="8"/>
  <c r="H20" i="8"/>
  <c r="G20" i="8"/>
  <c r="F20" i="8"/>
  <c r="E20" i="8"/>
  <c r="D20" i="8"/>
  <c r="H19" i="8"/>
  <c r="G19" i="8"/>
  <c r="F19" i="8"/>
  <c r="E19" i="8"/>
  <c r="D19" i="8"/>
  <c r="G18" i="8"/>
  <c r="F18" i="8"/>
  <c r="E18" i="8"/>
  <c r="D18" i="8"/>
  <c r="H17" i="8"/>
  <c r="G17" i="8"/>
  <c r="F17" i="8"/>
  <c r="E17" i="8"/>
  <c r="D17" i="8"/>
  <c r="H16" i="8"/>
  <c r="G16" i="8"/>
  <c r="F16" i="8"/>
  <c r="E16" i="8"/>
  <c r="D16" i="8"/>
  <c r="H15" i="8"/>
  <c r="G15" i="8"/>
  <c r="F15" i="8"/>
  <c r="D15" i="8"/>
  <c r="H14" i="8"/>
  <c r="G14" i="8"/>
  <c r="F14" i="8"/>
  <c r="E14" i="8"/>
  <c r="D14" i="8"/>
  <c r="H13" i="8"/>
  <c r="G13" i="8"/>
  <c r="F13" i="8"/>
  <c r="E13" i="8"/>
  <c r="D13" i="8"/>
  <c r="G12" i="8"/>
  <c r="F12" i="8"/>
  <c r="E12" i="8"/>
  <c r="D12" i="8"/>
  <c r="H24" i="8"/>
  <c r="G11" i="8"/>
  <c r="G24" i="8" s="1"/>
  <c r="F11" i="8"/>
  <c r="F24" i="8" s="1"/>
  <c r="E24" i="8"/>
  <c r="D24" i="8"/>
  <c r="E26" i="8" s="1"/>
  <c r="C4" i="8"/>
  <c r="C5" i="8" s="1"/>
  <c r="H17" i="7"/>
  <c r="G17" i="7"/>
  <c r="F17" i="7"/>
  <c r="E17" i="7"/>
  <c r="D17" i="7"/>
  <c r="H16" i="7"/>
  <c r="G16" i="7"/>
  <c r="F16" i="7"/>
  <c r="E16" i="7"/>
  <c r="D16" i="7"/>
  <c r="H15" i="7"/>
  <c r="G15" i="7"/>
  <c r="F15" i="7"/>
  <c r="E15" i="7"/>
  <c r="D15" i="7"/>
  <c r="H14" i="7"/>
  <c r="G14" i="7"/>
  <c r="F14" i="7"/>
  <c r="E14" i="7"/>
  <c r="D14" i="7"/>
  <c r="H13" i="7"/>
  <c r="G13" i="7"/>
  <c r="F13" i="7"/>
  <c r="E13" i="7"/>
  <c r="D13" i="7"/>
  <c r="H12" i="7"/>
  <c r="G12" i="7"/>
  <c r="F12" i="7"/>
  <c r="E12" i="7"/>
  <c r="D12" i="7"/>
  <c r="H11" i="7"/>
  <c r="H18" i="7" s="1"/>
  <c r="G11" i="7"/>
  <c r="F11" i="7"/>
  <c r="E11" i="7"/>
  <c r="E18" i="7" s="1"/>
  <c r="D11" i="7"/>
  <c r="D18" i="7" s="1"/>
  <c r="D4" i="6"/>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D4" i="5"/>
  <c r="D3" i="5"/>
  <c r="C6" i="3"/>
  <c r="C6" i="9" s="1"/>
  <c r="C6" i="2"/>
  <c r="E85" i="9" l="1"/>
  <c r="E84" i="9"/>
  <c r="E59" i="9"/>
  <c r="E58" i="9"/>
  <c r="E32" i="9"/>
  <c r="E33" i="9"/>
  <c r="G18" i="7"/>
  <c r="F18" i="7"/>
  <c r="E27" i="8"/>
  <c r="E21" i="7" l="1"/>
  <c r="E20" i="7"/>
</calcChain>
</file>

<file path=xl/sharedStrings.xml><?xml version="1.0" encoding="utf-8"?>
<sst xmlns="http://schemas.openxmlformats.org/spreadsheetml/2006/main" count="9244" uniqueCount="2373">
  <si>
    <t>TEST REPORT DOCUMENT</t>
  </si>
  <si>
    <t>Project Name</t>
  </si>
  <si>
    <t>Order Management System for Multi-Brand Kitchen Center - MBKC</t>
  </si>
  <si>
    <t>Creator</t>
  </si>
  <si>
    <t>Trần Phú Sơn</t>
  </si>
  <si>
    <t>Project Code</t>
  </si>
  <si>
    <t>GFA23SE12</t>
  </si>
  <si>
    <t>Reviewer/Approver</t>
  </si>
  <si>
    <t>Thái Quốc Toàn (Approver)
Võ Vỹ Khang (Reviewer)
Lê Hồng Thành (Reviewer)
Lê Xuân Bách (Reviewer)</t>
  </si>
  <si>
    <t>Document Code</t>
  </si>
  <si>
    <t>Issue Date</t>
  </si>
  <si>
    <t>Version</t>
  </si>
  <si>
    <t>Record of change</t>
  </si>
  <si>
    <t>Effective Date</t>
  </si>
  <si>
    <t>Change Item</t>
  </si>
  <si>
    <t>*A,D,M</t>
  </si>
  <si>
    <t>Change description</t>
  </si>
  <si>
    <t>Reference</t>
  </si>
  <si>
    <t>0.1</t>
  </si>
  <si>
    <t>Authentication and Authorization</t>
  </si>
  <si>
    <t>A</t>
  </si>
  <si>
    <t xml:space="preserve">Add and test 1 features:
Authentication and Authorization
</t>
  </si>
  <si>
    <t>Configurations
Manage Kitchen Centers
Manage Brands
Manage Cashiers</t>
  </si>
  <si>
    <t xml:space="preserve">Add and test 4 features:
Configurations
Manage Kitchen Centers
Manage Brands
Manage Cashiers
</t>
  </si>
  <si>
    <t>Manage Stores of Kitchen Center
Manage Normal Categories of Brand
Manage Extra Categories of Brand
Manage Products of Brand</t>
  </si>
  <si>
    <t xml:space="preserve">Add and test 4 features:
Manage Stores of Kitchen Center
Manage Normal Categories of Brand
Manage Extra Categories of Brand
Manage Products of Brand
</t>
  </si>
  <si>
    <t>Manage Store Partners of Brands
Manage Partner Product of Brand
Manage Orders
Manage Wallet</t>
  </si>
  <si>
    <t xml:space="preserve">Add and test 4 features:
Manage Store Partners of Brands
Manage Partner Product of Brand
Manage Orders
Manage Wallet
</t>
  </si>
  <si>
    <t>Manage Banking Accounts
Manage Partners
Manage Stores of Brands
Manage Stores of MBKC Admin</t>
  </si>
  <si>
    <t>Add and test 4 features:
Manage Banking Accounts
Manage Partners
Manage Stores of Brands
Manage Stores of MBKC Admin</t>
  </si>
  <si>
    <t>Manage Normal Categories of Brand
Manage Extra Categories of Brand
Manage Products of Brand
Transfer Money</t>
  </si>
  <si>
    <t>Add and test 4 features:
Manage Normal Categories of Brand
Manage Extra Categories of Brand
Manage Products of Brand
Transfer Money</t>
  </si>
  <si>
    <t>API TEST CASE</t>
  </si>
  <si>
    <t>Order Management System for Multi-Brand Kitchen Center</t>
  </si>
  <si>
    <t>Lê Xuân Bách</t>
  </si>
  <si>
    <t>Thái Quốc Toàn(Approver), Trấn Phú Sơn, Lê Hồng Thành, Võ Vỹ Khang (Reviever)</t>
  </si>
  <si>
    <t>1</t>
  </si>
  <si>
    <t>Manage Order API
Manage Kitchen Center API
Manage Categories API
Manage Products API</t>
  </si>
  <si>
    <t>Add and test 4 feature:
Manage Order API
Manage Kitchen Center API
Manage Categories API
Manage Products API</t>
  </si>
  <si>
    <t>Manage Store API
Manage Partner API
Manage Partner Products API
Manage Store Partners API</t>
  </si>
  <si>
    <t>Add and test 4 feature:
Manage Store API
Manage Partner API
Manage Partner Products API
Manage Store Partners API</t>
  </si>
  <si>
    <t xml:space="preserve">Manage Brands API
Manage Money Exchanges API
Manage Shipper Payments API
</t>
  </si>
  <si>
    <t>Add and test 4 feature:
Manage Brands API
Manage Money Exchanges API
Manage Shipper Payments API</t>
  </si>
  <si>
    <t xml:space="preserve">Manage Order API
</t>
  </si>
  <si>
    <t>M</t>
  </si>
  <si>
    <t>Modified some test cases due to new orders approach</t>
  </si>
  <si>
    <t>Lê Hồng Thành</t>
  </si>
  <si>
    <t>Thái Quốc Toàn (Approver)
 Võ Vỹ Khang (Reviewer)
 Trần Phú Sơn (Reviewer)
 Lê Xuân Bách (Reviewer)</t>
  </si>
  <si>
    <t>GFA23SE12_MBKC_Test_Plan_v1.0</t>
  </si>
  <si>
    <t>11/29/2023</t>
  </si>
  <si>
    <t>Manage Authentications and Authorizations Mobile
Manage Dashboards Mobile
Manage Orders Mobile
Manage Categories Mobile
Manage Products Mobile
Manage Stores Mobile
Manage Money Exchanges Mobile</t>
  </si>
  <si>
    <t>Add and test 7 feature:
Manage Authentications and Authorizations Mobile
Manage Dashboards Mobile
Manage Orders Mobile
Manage Categories Mobile
Manage Products Mobile
Manage Stores Mobile
Manage Money Exchanges Mobile</t>
  </si>
  <si>
    <t>TEST CASE LIST</t>
  </si>
  <si>
    <t>`</t>
  </si>
  <si>
    <t>Test Environment Setup Description</t>
  </si>
  <si>
    <r>
      <rPr>
        <i/>
        <sz val="11"/>
        <color rgb="FF008000"/>
        <rFont val="Tahoma, Arial"/>
      </rPr>
      <t xml:space="preserve">1. Server: Deployed Services and Web/Application on AWS
- Web: </t>
    </r>
    <r>
      <rPr>
        <i/>
        <u/>
        <sz val="11"/>
        <color rgb="FF008000"/>
        <rFont val="Tahoma, Arial"/>
      </rPr>
      <t>https://mbkc.vercel.app/</t>
    </r>
    <r>
      <rPr>
        <i/>
        <sz val="11"/>
        <color rgb="FF008000"/>
        <rFont val="Tahoma, Arial"/>
      </rPr>
      <t xml:space="preserve">
- Application: 
- API Service: </t>
    </r>
    <r>
      <rPr>
        <i/>
        <u/>
        <sz val="11"/>
        <color rgb="FF008000"/>
        <rFont val="Tahoma, Arial"/>
      </rPr>
      <t>https://mbkc.azurewebsites.net/swagger/index.html</t>
    </r>
    <r>
      <rPr>
        <i/>
        <sz val="11"/>
        <color rgb="FF008000"/>
        <rFont val="Tahoma, Arial"/>
      </rPr>
      <t xml:space="preserve">
2. Database: Cloud Database deployed on AWS
3. Web Browser 
- Chrome
- Internet Explorer
- Mozilla Firefox</t>
    </r>
  </si>
  <si>
    <t>No</t>
  </si>
  <si>
    <t>Function Name</t>
  </si>
  <si>
    <t>Sheet Name</t>
  </si>
  <si>
    <t>Description</t>
  </si>
  <si>
    <t>Pre-Condition</t>
  </si>
  <si>
    <t>Login</t>
  </si>
  <si>
    <t>Authentication and Authorization System Test</t>
  </si>
  <si>
    <t>For MBKC Admin, Store Manager, Brand Manager, Cashier, Kitchen Center Manager</t>
  </si>
  <si>
    <t>API and design are available</t>
  </si>
  <si>
    <t>Logout</t>
  </si>
  <si>
    <t>Authorization</t>
  </si>
  <si>
    <t>View configurations</t>
  </si>
  <si>
    <t>Configurations System Test</t>
  </si>
  <si>
    <t>For MBKC admin</t>
  </si>
  <si>
    <t>Edit configurations</t>
  </si>
  <si>
    <t>View list kitchen centers</t>
  </si>
  <si>
    <t>Manage Kitchen Center System Test</t>
  </si>
  <si>
    <t>View kitchen center detail</t>
  </si>
  <si>
    <t>Add new kitchen center</t>
  </si>
  <si>
    <t>Edit Kitchen center</t>
  </si>
  <si>
    <t>Delete Kitchen center</t>
  </si>
  <si>
    <t>View list brands</t>
  </si>
  <si>
    <t>Manage Brands System Test</t>
  </si>
  <si>
    <t>View brand detail</t>
  </si>
  <si>
    <t>Add new brand</t>
  </si>
  <si>
    <t>Edit brand</t>
  </si>
  <si>
    <t>Delete brand</t>
  </si>
  <si>
    <t>View list cashiers</t>
  </si>
  <si>
    <t>Manage Cashiers System Test</t>
  </si>
  <si>
    <t>For Kitchen Center Manager</t>
  </si>
  <si>
    <t>View cashier detail</t>
  </si>
  <si>
    <t>Add new cashier</t>
  </si>
  <si>
    <t>Edit cashier</t>
  </si>
  <si>
    <t>Delete cashier</t>
  </si>
  <si>
    <t>View list banking accounts</t>
  </si>
  <si>
    <t>Manage Banking Accounts System Test</t>
  </si>
  <si>
    <t>View banking account detail</t>
  </si>
  <si>
    <t>Add new banking account</t>
  </si>
  <si>
    <t>Edit banking account</t>
  </si>
  <si>
    <t>Delete banking account</t>
  </si>
  <si>
    <t>View list partners</t>
  </si>
  <si>
    <t>Manage Partners System Test</t>
  </si>
  <si>
    <t>View partner detail</t>
  </si>
  <si>
    <t>Edit information/status partner</t>
  </si>
  <si>
    <t>Delete partner</t>
  </si>
  <si>
    <t>View list stores</t>
  </si>
  <si>
    <t>Manage Stores of MBKC Admin System Test</t>
  </si>
  <si>
    <t>View store detail</t>
  </si>
  <si>
    <t>Confirm registration store</t>
  </si>
  <si>
    <t>Manage Stores of Brand System Test</t>
  </si>
  <si>
    <t>For Brand Manager</t>
  </si>
  <si>
    <t>Register store</t>
  </si>
  <si>
    <t>Edit information/status store</t>
  </si>
  <si>
    <t>Delete store</t>
  </si>
  <si>
    <t>Manage Stores of Kitchen Center System Test</t>
  </si>
  <si>
    <t>View list normal categories</t>
  </si>
  <si>
    <t>Manage Normal Categories of Brand System Test</t>
  </si>
  <si>
    <t>View normal category detail</t>
  </si>
  <si>
    <t>Add new normal category</t>
  </si>
  <si>
    <t>Edit information/status normal category</t>
  </si>
  <si>
    <t>Delete normal category</t>
  </si>
  <si>
    <t>View list extra categories</t>
  </si>
  <si>
    <t>Manage Extra Categories of Brand System Test</t>
  </si>
  <si>
    <t>View extra category detail</t>
  </si>
  <si>
    <t>Add new extra category</t>
  </si>
  <si>
    <t>Edit information/status extra category</t>
  </si>
  <si>
    <t>Delete extra category</t>
  </si>
  <si>
    <t>View list products</t>
  </si>
  <si>
    <t>Manage Products of Brand System Test</t>
  </si>
  <si>
    <t>View product detail</t>
  </si>
  <si>
    <t>Add new product</t>
  </si>
  <si>
    <t>Edit information/status product</t>
  </si>
  <si>
    <t>Delete product</t>
  </si>
  <si>
    <t>View list store partners</t>
  </si>
  <si>
    <t>Manage Store Partners of Brand System Test</t>
  </si>
  <si>
    <t>View store partner detail</t>
  </si>
  <si>
    <t>Add new store partner</t>
  </si>
  <si>
    <t>Edit information/status store partner</t>
  </si>
  <si>
    <t>Delete store partner</t>
  </si>
  <si>
    <t>View list partner products</t>
  </si>
  <si>
    <t>Manage Partner Products of Brand System Test</t>
  </si>
  <si>
    <t>View partner product detail</t>
  </si>
  <si>
    <t>Create new partner product</t>
  </si>
  <si>
    <t>Edit information/status partner product</t>
  </si>
  <si>
    <t>Delete partner product</t>
  </si>
  <si>
    <t>View list orders</t>
  </si>
  <si>
    <t>Manage Orders System Test</t>
  </si>
  <si>
    <t>View order detail</t>
  </si>
  <si>
    <t>View wallet page</t>
  </si>
  <si>
    <t>Manage Wallet System Test</t>
  </si>
  <si>
    <t>For Kitchen Center Manager, Cashier</t>
  </si>
  <si>
    <t>View list of shipper payments</t>
  </si>
  <si>
    <t>For Cashier</t>
  </si>
  <si>
    <t>View shipper payment detail</t>
  </si>
  <si>
    <t>View list of transactions</t>
  </si>
  <si>
    <t>View transaction detail</t>
  </si>
  <si>
    <t>View transfer money to kitchen center</t>
  </si>
  <si>
    <t>Transfer Money System Test</t>
  </si>
  <si>
    <t>View detail list total orders of today</t>
  </si>
  <si>
    <t>Confirm transfer money</t>
  </si>
  <si>
    <t>1. Server: Deployed Services and Web/Application on AWS
- API Service: https://mbkc.azurewebsites.net/swagger/index.html
2. Database: Cloud Database deployed on AWS
3. Postman application</t>
  </si>
  <si>
    <t>Authenticate</t>
  </si>
  <si>
    <t>For MBKC Admin, Store Manager, 
Brand Manager, Cashier, 
Kitchen Center Manager</t>
  </si>
  <si>
    <t>Manage Orders</t>
  </si>
  <si>
    <t>For cashier</t>
  </si>
  <si>
    <t>For store manager</t>
  </si>
  <si>
    <t>Cashier, Kitchen Center, Store Manager</t>
  </si>
  <si>
    <t>Manage Kitchen Center</t>
  </si>
  <si>
    <t>For MBKC admin and brand manager</t>
  </si>
  <si>
    <t>For KitchenCenter Manager</t>
  </si>
  <si>
    <t>Manage Categories</t>
  </si>
  <si>
    <t>For Brand Manager and Store Manager</t>
  </si>
  <si>
    <t xml:space="preserve">For Brand Manager </t>
  </si>
  <si>
    <t>Manage Products</t>
  </si>
  <si>
    <t>For Brand Manager,Store Manager, 
MBKC Admin, Kitchen Center Manager</t>
  </si>
  <si>
    <t>Manage Stores</t>
  </si>
  <si>
    <t>For MBKC Admin, Brand Manager, 
Kitchen Center Manager</t>
  </si>
  <si>
    <t>For MBKC Admin</t>
  </si>
  <si>
    <t>For Store Manager</t>
  </si>
  <si>
    <t>For MBKC Admin, Store Manager</t>
  </si>
  <si>
    <t>For MBKC Admin, Brand Manager</t>
  </si>
  <si>
    <t>Manage Partners</t>
  </si>
  <si>
    <t>Manage Partner Products</t>
  </si>
  <si>
    <t>Manage Store Partners</t>
  </si>
  <si>
    <t>Manage Brands</t>
  </si>
  <si>
    <t>MBKC admin</t>
  </si>
  <si>
    <t>Brand manager</t>
  </si>
  <si>
    <t>Manage Money Exchanges</t>
  </si>
  <si>
    <t>Cashier</t>
  </si>
  <si>
    <t>Kitchen center manager</t>
  </si>
  <si>
    <t>Cashier, Kitchen Center Manager, Store Manager</t>
  </si>
  <si>
    <t>Kitchen Center Manager</t>
  </si>
  <si>
    <t>Manage Shipper Payments</t>
  </si>
  <si>
    <t>1. Server: Deployed Services and Web/Application on AWS
 - Web: https://mbkc.vercel.app/
 - Application: 
 - API Service: https://mbkc.azurewebsites.net/swagger/index.html
 2. Database: Cloud Database deployed on AWS
 3. Mobile Application
 - Android Platform</t>
  </si>
  <si>
    <t>Authentications and Authorizations Mobile</t>
  </si>
  <si>
    <t>Confirm email</t>
  </si>
  <si>
    <t>Confirm OTP</t>
  </si>
  <si>
    <t>Change password</t>
  </si>
  <si>
    <t>View detail dashboard</t>
  </si>
  <si>
    <t>DashBoards Mobile</t>
  </si>
  <si>
    <t xml:space="preserve">Manage Orders Mobile </t>
  </si>
  <si>
    <t>View list categories</t>
  </si>
  <si>
    <t>Manage Categories Mobile</t>
  </si>
  <si>
    <t>View detail category</t>
  </si>
  <si>
    <t>Manage Products Mobile</t>
  </si>
  <si>
    <t>View detail product</t>
  </si>
  <si>
    <t>View profile</t>
  </si>
  <si>
    <t>Manage Stores Mobile</t>
  </si>
  <si>
    <t>View detail profile</t>
  </si>
  <si>
    <t>View list money exchanges</t>
  </si>
  <si>
    <t>Manage Money Exchanges Mobile</t>
  </si>
  <si>
    <t>View detail money exchange</t>
  </si>
  <si>
    <t>TEST STATISTICS</t>
  </si>
  <si>
    <t>Notes</t>
  </si>
  <si>
    <t>Round 3</t>
  </si>
  <si>
    <t>Module code</t>
  </si>
  <si>
    <t>Passed</t>
  </si>
  <si>
    <t>Failed</t>
  </si>
  <si>
    <t>Pending</t>
  </si>
  <si>
    <t>N/A</t>
  </si>
  <si>
    <t>Number of  test cases</t>
  </si>
  <si>
    <t>Sub total</t>
  </si>
  <si>
    <t>Test coverage</t>
  </si>
  <si>
    <t>%</t>
  </si>
  <si>
    <t>Test successful coverage</t>
  </si>
  <si>
    <t>Round 2</t>
  </si>
  <si>
    <t>Round 1</t>
  </si>
  <si>
    <t>TEST REPORT</t>
  </si>
  <si>
    <t>Thái Quốc Toàn (Approver)
 Võ Vỹ Khang (Reviewer)
 Trần Phú Sơn (Reviewer)
 Lê Hồng Thành (Reviewer)</t>
  </si>
  <si>
    <t>Untested</t>
  </si>
  <si>
    <t xml:space="preserve">Manage Kitchen Center </t>
  </si>
  <si>
    <t>Number of test cases</t>
  </si>
  <si>
    <t>Authentications and Authorizations (Login, Logout, Confirm email, 
Confirm OTP, Change password)</t>
  </si>
  <si>
    <t>Dashboards (View detail)</t>
  </si>
  <si>
    <t>Manage Orders (View list, View detail)</t>
  </si>
  <si>
    <t>Manage Categories (View list, View detail)</t>
  </si>
  <si>
    <t>Manage Products (View list, View detail)</t>
  </si>
  <si>
    <t>Manage Stores (View detail, View profile)</t>
  </si>
  <si>
    <t>Manager money exchanges(View list, View detail)</t>
  </si>
  <si>
    <t>Feature</t>
  </si>
  <si>
    <t>ToanTQ</t>
  </si>
  <si>
    <t>Test requirement</t>
  </si>
  <si>
    <t>BachLX</t>
  </si>
  <si>
    <t>Number of TCs</t>
  </si>
  <si>
    <t>ThanhLH</t>
  </si>
  <si>
    <t>Testing Round</t>
  </si>
  <si>
    <t>SonTP</t>
  </si>
  <si>
    <t>KhangVV</t>
  </si>
  <si>
    <t>Test Case ID</t>
  </si>
  <si>
    <t>Test Case Description</t>
  </si>
  <si>
    <t>Test Case Procedure</t>
  </si>
  <si>
    <t>Expected Results</t>
  </si>
  <si>
    <t>Pre-conditions</t>
  </si>
  <si>
    <t>Test date</t>
  </si>
  <si>
    <t>Tester</t>
  </si>
  <si>
    <t>Note</t>
  </si>
  <si>
    <t>[Authentication and Authorization - 1]</t>
  </si>
  <si>
    <t>Login sucessfully as a MBKC Admin Account</t>
  </si>
  <si>
    <t>1. Fill in the login form with valid data:
 + Email: "mbkcAd01@gmail.com".
 + Password: "12345678".
2. Click "Đăng nhập" (Login) button.</t>
  </si>
  <si>
    <t>- Login successful.
- After that, the role is admin, the website will navigate to the admin dashboard page.
- The system will display the message "Login Successfully" (Đăng nhập thành công).</t>
  </si>
  <si>
    <t>The account must exist before login</t>
  </si>
  <si>
    <t>[Authentication and Authorization - 2]</t>
  </si>
  <si>
    <t>Login sucessfully as a Brand Manager Account</t>
  </si>
  <si>
    <t>1. Fill in the login form with valid data:
 + Email: "phuson2809@gmail.com".
 + Password: "son28092001".
2. Click "Đăng nhập" (Login) button.</t>
  </si>
  <si>
    <t>- Login successful.
- After that, the role is admin, the website will navigate to the brand dashboard page.
- The system will display the message "Login Successfully" (Đăng nhập thành công).</t>
  </si>
  <si>
    <t>The Brand Manager account must be created by MBKC Admin at the same time when creating information for the brand</t>
  </si>
  <si>
    <t>[Authentication and Authorization - 3]</t>
  </si>
  <si>
    <t>Login sucessfully as a Kitchen Center Manager Account</t>
  </si>
  <si>
    <t>1. Fill in the login form with valid data:
 + Email: "vinhomekitchencenter@gmail.com".
 + Password: "vinhome123456".
2. Click "Đăng nhập" (Login) button.</t>
  </si>
  <si>
    <t>- Login successful.
- After that, the role is admin, the website will navigate to the kitchen center dashboard page.
- The system will display the message "Login Successfully" (Đăng nhập thành công).</t>
  </si>
  <si>
    <t>The Kitchen Center Manager account must be created by MBKC Admin at the same time when creating information for the kitchen center</t>
  </si>
  <si>
    <t>[Authentication and Authorization - 4]</t>
  </si>
  <si>
    <t>Login sucessfully as a Cashier Account</t>
  </si>
  <si>
    <t>1. Fill in the login form with valid data:
 + Email: "tranphuson28@gmail.com".
 + Password: "son28092001".
2. Click "Đăng nhập" (Login) button.</t>
  </si>
  <si>
    <t>- Login successful.
- After that, the role is admin, the website will navigate to the cashier dashboard page.
- The system will display the message "Login Successfully" (Đăng nhập thành công).</t>
  </si>
  <si>
    <t>The Cashier account must be created by Kitchen Center Manager</t>
  </si>
  <si>
    <t>[Authentication and Authorization - 5]</t>
  </si>
  <si>
    <t>Login with both incorrect email and password</t>
  </si>
  <si>
    <t>1. Fill in the login form with valid data:
 + Email: "mbkcAd02@gmail.com".
 + Password: "123456789".
2. Click "Đăng nhập" (Login) button.</t>
  </si>
  <si>
    <t>- Login failed.
- The system will display message:
"Email không tồn tại trong hệ thống" (Email does not exist in the system).</t>
  </si>
  <si>
    <t>[Authentication and Authorization - 6]</t>
  </si>
  <si>
    <t>Login with incorrect email or password</t>
  </si>
  <si>
    <t>1. Fill in the login form with wrong email or password
2. Click "Đăng nhập" (Login) button.</t>
  </si>
  <si>
    <t>- Login failed.
1. If the Email is wrong:
+ The system will display message:
"Email không tồn tại trong hệ thống" (Email does not exist in the system"
2. If the Password is wrong:
+ The system will display message:
"Email hoặc mật khẩu không hợp lệ" (Email or Password is invalid)</t>
  </si>
  <si>
    <t>[Authentication and Authorization - 7]</t>
  </si>
  <si>
    <t>Validation empty place</t>
  </si>
  <si>
    <t>1. Fill in the login form with valid data:
 + Email: " ".
 + Password: " ".
2. Click "Đăng nhập" (Login) button.</t>
  </si>
  <si>
    <t>- Login failed.
1. If the Email is empty:
+ The system will display message:
"Vui lòng nhập email" (Please enter email"
2. If the Password is empty:
+ The system will display message:
"Vui lòng nhập mật khẩu" (Please enter password)</t>
  </si>
  <si>
    <t>Forgot password</t>
  </si>
  <si>
    <t>[Authentication and Authorization - 8]</t>
  </si>
  <si>
    <t>Send email sucessfully to receive OTP to update password</t>
  </si>
  <si>
    <t>1. In Login Page, click "Quên mật khẩu?" (Forgot password?"
2. Fill in the send email form with valid data:
 + Email: "vinhomekitchencenter@gmail.com".
3. Click "Gửi Email" (Send Email) button.</t>
  </si>
  <si>
    <t>- Redirect to Forgot Password Page successful.
- Send email successfully.
- The system will display message:
"Gửi email xác nhận thành công" (Send email confirmation successfully"
- Redirect to Verify OTP Page successful.</t>
  </si>
  <si>
    <t>[Authentication and Authorization - 9]</t>
  </si>
  <si>
    <t>Send email with incorrect email</t>
  </si>
  <si>
    <t>1. Fill in the send email form with wrong email
2. Click "Gửi Email" (Send Email) button.</t>
  </si>
  <si>
    <t>- The system will display message:
"Email không tồn tại trong hệ thống" (Email does not exist in the system)</t>
  </si>
  <si>
    <t>[Authentication and Authorization - 10]</t>
  </si>
  <si>
    <t>1. Fill in the send email form with valid data:
 + Email: " ".
2. Click "Gửi Email" (Send Email) button.</t>
  </si>
  <si>
    <t>- The system will display message:
"Vui lòng nhập email" (Please enter email)</t>
  </si>
  <si>
    <t>[Authentication and Authorization - 11]</t>
  </si>
  <si>
    <t>Return login page successfully</t>
  </si>
  <si>
    <t>In Forgot Password Page, click "Trở lại trang đăng nhập" (Return to login)</t>
  </si>
  <si>
    <t>Redirect to Login Page successful.</t>
  </si>
  <si>
    <t>Verify OTP</t>
  </si>
  <si>
    <t>[Authentication and Authorization - 12]</t>
  </si>
  <si>
    <t>Verify OTP successfully</t>
  </si>
  <si>
    <t>1. Fill in the verify otp form with valid data:
 + Email: "vinhomekitchencenter@gmail.com".
 + OTP: "123456"
2. Click "Xác Minh" (Verify) button.</t>
  </si>
  <si>
    <t>- Verify OTP successfully.
- The system will display message:
"Xác nhận mã OTP thành công" (Confirmed OTP code successfully)
- Redirect to Verify OTP Page successful.</t>
  </si>
  <si>
    <t>[Authentication and Authorization - 13]</t>
  </si>
  <si>
    <t>Verify with incorrect OTP</t>
  </si>
  <si>
    <t>1. Fill in the verify otp form with wrong OTP
2. Click "Xác Minh" (Verify) button.</t>
  </si>
  <si>
    <t>- The system will display message:
"Mã OTP của bạn không khớp với mã OTP đã gửi trước đó" (Your OTP code does not match with the previously sent OTP code)</t>
  </si>
  <si>
    <t>[Authentication and Authorization - 14]</t>
  </si>
  <si>
    <t>1. Fill in the send email form with valid data:
 + Email: "vinhomekitchencenter@gmail.com".
 + OTP: " "
2. Click "Xác Minh" (Verify) button.</t>
  </si>
  <si>
    <t>- The system will display message:
"Vui lòng nhập mã OTP" (Please enter OTP Code)</t>
  </si>
  <si>
    <t>[Authentication and Authorization - 15]</t>
  </si>
  <si>
    <t>Reset Password</t>
  </si>
  <si>
    <t>[Authentication and Authorization - 16]</t>
  </si>
  <si>
    <t>Validation new password not match with confirm password</t>
  </si>
  <si>
    <t>1. Fill update password form with new password not match with confirm password
2. Click "Update Password" (Cập Nhật Mật Khẩu)</t>
  </si>
  <si>
    <t>The system will display message: "Confirm password not match with new password" (Xác nhận mật khẩu không khớp với mật khẩu mới)</t>
  </si>
  <si>
    <t>[Authentication and Authorization - 17]</t>
  </si>
  <si>
    <t>Validation empty value</t>
  </si>
  <si>
    <t>1. Don't fill any data with new password and confirm password
2. Click "Update Password" (Cập Nhật Mật Khẩu)</t>
  </si>
  <si>
    <t>The system will display message: "Please enter New password" (Vui lòng nhập mật khẩu mới) and "Please enter Confirm password" (Vui lòng nhập xác nhận mật khẩu)</t>
  </si>
  <si>
    <t>[Authentication and Authorization - 18]</t>
  </si>
  <si>
    <t>Fill valid value</t>
  </si>
  <si>
    <t>1. Fill update password form with new password match with confirm password
2. Click "Update Password" (Cập Nhật Mật Khẩu)</t>
  </si>
  <si>
    <t>This system will display message: "Reset Password Successfully" (Đặt lại mật khẩu thành công)</t>
  </si>
  <si>
    <t>Configarations</t>
  </si>
  <si>
    <t>[Configarations - 1]</t>
  </si>
  <si>
    <t>1. Login into MBKC Admin Role
2. Click "Cấu Hình Hệ Thống" (System Configuration) tab in the sidebar</t>
  </si>
  <si>
    <t>Configurations loaded successfully</t>
  </si>
  <si>
    <t xml:space="preserve">Edit configurations        </t>
  </si>
  <si>
    <t>[Configarations - 2]</t>
  </si>
  <si>
    <t>Edit configurations "Thời gian lấy đơn hàng"</t>
  </si>
  <si>
    <t>1. Login into MBKC Admin Role
2. Click "Cấu Hình Hệ Thống" (System Configuration) tab in the sidebar
3. Click on the "Arrow Right" icon in box "Thời gian lấy đơn hàng" (Order receiving time)
4. Click on switch button "Chuyển đổi để cấu hình" (Switch to configuration)
5. Click to select hours and minutes for start time on the "Bắt đầu" (Start) clock
6. Click to select hours and minutes for finish time on the "Kết thúc" (Finish) clock after the start time
7. Click "Cập Nhật" (Update) button</t>
  </si>
  <si>
    <t xml:space="preserve">1. Configurations wil be reloaded
2. After edit successfully, the system will popup success message: "Đã cập nhật cấu hình hệ thống thành công." (Updated Configuration Successfully.)
</t>
  </si>
  <si>
    <t>[Configarations - 3]</t>
  </si>
  <si>
    <t>Edit configurations "Thời gian chuyển tiền"</t>
  </si>
  <si>
    <t>1. Login into MBKC Admin Role
2. Click "Cấu Hình Hệ Thống" (System Configuration) tab in the sidebar
3. Click on the "Arrow Right" icon in box "Thời gian chuyển tiền" (Transfer money to kitchen center)
4. Click on switch button "Chuyển đổi để cấu hình" (Switch to configuration)
5. Click to select hours and minutes for start time on the "Thời gian" (Time) clock
3. Click on the "Arrow Right" icon in box "Thời gian chuyển tiền" (Transfer money to store)
4. Click on switch button "Chuyển đổi để cấu hình" (Switch to configuration)
6. Click to select hours and minutes on the "Thời gian" (Time) clock after time transfer money to kitchen center 1 hour
7. Click "Cập Nhật" (Update) button</t>
  </si>
  <si>
    <t>[Configarations - 4]</t>
  </si>
  <si>
    <t>Edit configurations "Thời gian lấy đơn hàng" with finish time before start time</t>
  </si>
  <si>
    <t>1. Login into MBKC Admin Role
2. Click "Cấu Hình Hệ Thống" (System Configuration) tab in the sidebar
3. Click on the "Arrow Right" icon in box "Thời gian lấy đơn hàng" (Order receiving time)
4. Click on switch button "Chuyển đổi để cấu hình" (Switch to configuration)
5. Click to select hours and minutes for start time on the "Bắt đầu" (Start) clock
6. Click to select hours and minutes for finish time on the "Kết thúc" (Finish) clock berfore the start time
7. Click "Cập Nhật" (Update) button</t>
  </si>
  <si>
    <t xml:space="preserve">The system will popup error message: "Thời gian bắt đầu lấy đơn hàng được yêu cầu nhỏ hơn hoặc bằng thời gian kết thúc lấy đơn hàng." (Scrawling order start time is required less than or equal to Scrawling order end time.)
</t>
  </si>
  <si>
    <t>[Configarations - 5]</t>
  </si>
  <si>
    <t>Edit configurations "Thời gian chuyển tiền" with time transfer money to store before time transfer money to kitchen center</t>
  </si>
  <si>
    <t>1. Login into MBKC Admin Role
2. Click "Cấu Hình Hệ Thống" (System Configuration) tab in the sidebar
3. Click on the "Arrow Right" icon in box "Thời gian chuyển tiền" (Transfer money to kitchen center)
4. Click on switch button "Chuyển đổi để cấu hình" (Switch to configuration)
5. Click to select hours and minutes for start time on the "Thời gian" (Time) clock
6. Click on the "Arrow Right" icon in box "Thời gian chuyển tiền" (Transfer money to store)
7. Click on switch button "Chuyển đổi để cấu hình" (Switch to configuration)
8. Click to select hours and minutes on the "Thời gian" (Time) clock after time transfer money to kitchen center 1 hour
9. Click "Cập Nhật" (Update) button</t>
  </si>
  <si>
    <t xml:space="preserve">Manage Kitchen Centers (Create, View list, View detail, Update, Delete) </t>
  </si>
  <si>
    <t>[Manage Kitchen Centers - 1]</t>
  </si>
  <si>
    <t>View list of kitchen centers</t>
  </si>
  <si>
    <t>1. Login into MBKC Admin Role
2. Click "Bếp Trung Tâm" (Kitchen Centers) tab in the sidebar</t>
  </si>
  <si>
    <t>List of kitchen centers loaded successfully</t>
  </si>
  <si>
    <t>[Manage Kitchen Centers - 2]</t>
  </si>
  <si>
    <t>Sort list of kitchen centers</t>
  </si>
  <si>
    <t>1. Login into MBKC Admin Role
2. Click "Bếp Trung Tâm" (Kitchen Centers) tab in the sidebar
3. Click on the item on the table head you want to sort</t>
  </si>
  <si>
    <t>List of kitchen centers will sort as your chosen item</t>
  </si>
  <si>
    <t>[Manage Kitchen Centers - 3]</t>
  </si>
  <si>
    <t>Change number of rows per page of list of kitchen centers</t>
  </si>
  <si>
    <t>1. Login into MBKC Admin Role
2. Click "Bếp Trung Tâm" (Kitchen Centers) tab in the sidebar
3. Choose number of rows per page on the bottom of table that you want to view next kitchen centers</t>
  </si>
  <si>
    <t>List of kitchen centers will change as your chosen number of rows per page</t>
  </si>
  <si>
    <t>[Manage Kitchen Centers - 4]</t>
  </si>
  <si>
    <t>Go to next page or previous page of kitchen center page</t>
  </si>
  <si>
    <t>1. Login into MBKC Admin Role
2. Click "Bếp Trung Tâm" (Kitchen Centers) tab in the sidebar
3. Click on the "Arrow Right" icon (Arrow Left) icon on the bottom of table that you want to go next or go previous page of kitchen center page</t>
  </si>
  <si>
    <t>List of kitchen centers will go to next page or previous page of kitchen center page</t>
  </si>
  <si>
    <t>[Manage Kitchen Centers - 5]</t>
  </si>
  <si>
    <t>Reload list of kitchen centers</t>
  </si>
  <si>
    <t>1. Login into MBKC Admin Role
2. Click "Bếp Trung Tâm" (Kitchen Centers) tab in the sidebar
3. Click on the "Reload" icon on the table head</t>
  </si>
  <si>
    <t>List of kitchen centers will be reloaded</t>
  </si>
  <si>
    <t>[Manage Kitchen Centers - 6]</t>
  </si>
  <si>
    <t>1. Login into MBKC Admin Role
2. Click "Bếp Trung Tâm" (Kitchen Centers) tab in the sidebar
3. Click on the kitchen center row you want to view detail</t>
  </si>
  <si>
    <t>1.Redirect to 'Chi tiết bếp trung tâm' (Kitchen center detail) Page
 2. Kitchen center detail loaded successfully</t>
  </si>
  <si>
    <t>[Manage Kitchen Centers - 7]</t>
  </si>
  <si>
    <t>Validation change a kitchen center id to a negative number on url path</t>
  </si>
  <si>
    <t>1. Login into MBKC Admin Role
2. Click "Bếp Trung Tâm" (Kitchen Centers) tab in the sidebar
3. Click on the kitchen center row you want to view detail
4. At the screen "Chi tiết bếp trung tâm" (Kitchen center detail) change the kitchen center id to a negative number on url path</t>
  </si>
  <si>
    <t>1.Redirect to 'Danh sách bếp trung tâm' (List of kitchen centers) Page
 2. The system displays message: "Kitchen center id không phù hợp với kitchen center id trong hệ thống"(Kitchen center Id is not suitable id in the system)</t>
  </si>
  <si>
    <t>When changing the kitchen center id to a negative number, the application displays a blank kitchen center detail page</t>
  </si>
  <si>
    <t>[Manage Kitchen Centers - 8]</t>
  </si>
  <si>
    <t>Validation change a kitchen center id to a kitchen center id does not exist on url path</t>
  </si>
  <si>
    <t>1. Login into MBKC Admin Role
2. Click "Bếp Trung Tâm" (Kitchen Centers) tab in the sidebar
3. Click on the kitchen center row you want to view detail
4. At the screen "Chi tiết bếp trung tâm" (Kitchen center detail) change the kitchen center id to a kitchen center id does not exist on url path</t>
  </si>
  <si>
    <t>1.Redirect to 'Danh sách bếp trung tâm' (List of kitchen centers) Page
 2. The system displays message: "Kitchen center id không tồn tại trong hệ thống" (Kitchen center id does not exist in the system)</t>
  </si>
  <si>
    <t>[Manage Kitchen Centers - 9]</t>
  </si>
  <si>
    <t>1. Login into MBKC Admin Role
2. Click "Bếp trung tâm" tab in the sidebar
3. On the right, click "Thêm Bếp Trung Tâm" button
4. Fill valid data in "Thêm Bếp Trung Tâm" Page
5. Click "Tạo mới" button</t>
  </si>
  <si>
    <t>1. Redirect to list of kitchen centers Page
 2. After add new successful, the system will display message: "Thêm mới bếp trung tâm thành công"</t>
  </si>
  <si>
    <t>[Manage Kitchen Centers - 10]</t>
  </si>
  <si>
    <t>Validation empty input data</t>
  </si>
  <si>
    <t>1. Login into MBKC Admin Role
2. Click "Bếp Trung Tâm" (Kitchen Centers) tab in the sidebar
3. On the right, click "Thêm Bếp Trung Tâm" (Add Kitchen Center) button 
4. Don't fill any data in "Tạo mới bếp trung tâm" (Create new kitchen center) Page</t>
  </si>
  <si>
    <t>The system sequence displays message in each input:
 "Vui lòng nhập tên bếp trung tâm" (Please enter kitchen center name)
 "Vui lòng nhập email người quản lý" (Please enter manager email)
 "Vui lòng nhập địa chỉ" (Please enter address)
 "Vui lòng chọn tỉnh" (Please select Province)
 "Vui lòng chọn Quận - Huyện" (Please select District)
 "Vui lòng chọn Phường" (Please select Ward)
 "Logo không được để trống" (Logo is not null)</t>
  </si>
  <si>
    <t>[Manage Kitchen Centers - 11]</t>
  </si>
  <si>
    <t>Validation input data "Email người quản lý" with "Email người quản lý" already existed</t>
  </si>
  <si>
    <t>1. Login into MBKC Admin Role
2. Click "Bếp trung tâm" tab in the sidebar
3. On the right, click "Thêm Bếp Trung Tâm" button
4. Fill all valid data in "Tạo mới bếp trung tâm" Page with "Email người quản lý" already existed</t>
  </si>
  <si>
    <t>The system displays error message:
 "Email quản lý bếp trung tâm đã tồn tại trong hệ thống" (Kitchen Center manager email elready existed in the system)</t>
  </si>
  <si>
    <t>[Manage Kitchen Centers - 12]</t>
  </si>
  <si>
    <t>Validation input data "Tên bếp trung tâm" over 100 characters</t>
  </si>
  <si>
    <t>1. Login into MBKC Admin Role
2. Click "Bếp Trung Tâm" tab in the sidebar
3. On the right, click "Thêm Bếp Trung Tâm" button 
4. Fill all valid data in "Tạo mới bếp trung tâm" Page with "Tên bếp trung tâm" over 100 characters</t>
  </si>
  <si>
    <t>The system displays message:
 "Không được vượt quá 100 ký tự" (Must not exceed 100 characters.)</t>
  </si>
  <si>
    <t>[Manage Kitchen Centers - 13]</t>
  </si>
  <si>
    <t>Validation don't choose image</t>
  </si>
  <si>
    <t>1. Login into MBKC Admin Role
2. Click "Bếp trung tâm" tab in the sidebar
3. On the right, click "Thêm Bếp Trung Tâm" button 
4. Fill all valid data in "Thêm Bếp Trung Tâm" Page with Image empty</t>
  </si>
  <si>
    <t>The system displays message:
 "Logo is not null" (Logo không được để trống)</t>
  </si>
  <si>
    <t>[Manage Kitchen Centers - 14]</t>
  </si>
  <si>
    <t>Validation input data "Email người quản lý" with email is not valid</t>
  </si>
  <si>
    <t>1. Login into MBKC Admin Role
2. Click "Bếp trung tâm" tab in the sidebar
3. On the right, click "Thêm Bếp Trung Tâm" button 
4. Fill all valid data in "Thêm Bếp Trung Tâm" Page with "Email người quản lý" not valid</t>
  </si>
  <si>
    <t>The system displays message:
 "Định dạng email không đúng" (Email format is not correct)</t>
  </si>
  <si>
    <t>[Manage Kitchen Centers - 15]</t>
  </si>
  <si>
    <t>Validation wrong type data</t>
  </si>
  <si>
    <t>1. Login into MBKC Admin Role
2. Click "Bếp trung tâm" tab in the sidebar
3. On the right, click "Thêm Bếp Trung Tâm" button 
4. Click 'Tải hình ảnh' but choose others file not image file</t>
  </si>
  <si>
    <t>The system displays message:
 "File type must be image/* "</t>
  </si>
  <si>
    <t>Edit kitchen center</t>
  </si>
  <si>
    <t>[Manage Kitchen Centers - 16]</t>
  </si>
  <si>
    <t>1. Login into MBKC Admin Role
2. Click "Bếp Trung Tâm" (Kitchen Centers) tab in the sidebar
3. Click edit icon and choose "Chỉnh sửa" (Edit) button in the kitchen center you want to edit
4. Fill in the data you want to edit
5. Click "Cập Nhật" (Update)</t>
  </si>
  <si>
    <t>1.Redirect to Kitchen center detail Page
 2. After edit successful, the system will display message: "Cập nhật bếp trung tâm thành công" (Updated Kitchen Center Information Successfully)</t>
  </si>
  <si>
    <t>After click on the button. Then, the data of kitchen centers will change as your edited</t>
  </si>
  <si>
    <t>[Manage Kitchen Centers - 17]</t>
  </si>
  <si>
    <t>1. Login into MBKC Admin Role
2. Click "Bếp Trung Tâm" (Kitchen Centers) tab in the sidebar
3. Click edit icon and choose "Chỉnh sửa" (Edit) button in the kitchen center you want to edit 
4. Don't fill any data in "Cập nhật bếp trung tâm" (Update kitchen center) Page</t>
  </si>
  <si>
    <t>The system sequence displays message in each input:
"Vui lòng nhập tên bếp trung tâm" (Please enter kitchen center name)
"Vui lòng nhập email người quản lý" (Please enter manager email)
"Vui lòng nhập địa chỉ" (Please enter address)
"Vui lòng chọn tỉnh" (Please select Province)
"Vui lòng chọn Quận - Huyện" (Please select District)
"Vui lòng chọn Phường" (Please select Ward)
"Logo không được để trống" (Logo is not null)</t>
  </si>
  <si>
    <t>[Manage Kitchen Centers - 18]</t>
  </si>
  <si>
    <t>1. Login into MBKC Admin Role
2. Click "Bếp trung tâm" (Kitchen Centers) tab in the sidebar
3. Click edit icon and choose "Chỉnh sửa" (Edit) button in the kitchen center you want to edit 
4. Fill all valid data in "Cập nhật bếp trung tâm"(Update kitchen center) Page with "Email người quản lý" already existed</t>
  </si>
  <si>
    <t>The system displays message:
"Email người quản lý đã tồn tại trong hệ thống" (Kitchen Center manager email elready existed in the system)</t>
  </si>
  <si>
    <t>[Manage Kitchen Centers - 19]</t>
  </si>
  <si>
    <t>1. Login into MBKC Admin Role
 2. Click "Bếp Trung Tâm" tab in the sidebar
 3. Click edit icon and choose "Chỉnh sửa" (Edit) button in the kitchen center you want to edit 4. Fill all valid data in "Cập nhật bếp trung tâm" (Update kitchen center) Page with "Tên bếp trung tâm" (Kitchen center name) over 100 characters</t>
  </si>
  <si>
    <t>The system displays message:
"Không được vượt quá 100 ký tự" (Must not exceed 100 characters.)</t>
  </si>
  <si>
    <t>[Manage Kitchen Centers - 20]</t>
  </si>
  <si>
    <t>1. Login into MBKC Admin Role
 2. Click "Bếp Trung Tâm" (Kitchen Centers) tab in the sidebar
 3. Click edit icon and choose "Chỉnh sửa" (Edit) button in the kitchen center you want to edit 
 4. Click 'Tải hình ảnh' (Upload photo) but choose others file not image file</t>
  </si>
  <si>
    <t>The system displays message:
"File type must be image/* "</t>
  </si>
  <si>
    <t>[Manage Kitchen Centers - 21]</t>
  </si>
  <si>
    <t>1. Login into MBKC Admin Role
 2. Click "Bếp Trung Tâm" (Kitchen Centers) tab in the sidebar
 3. Click edit icon and choose "Chỉnh sửa" (Edit) button in the kitchen center you want to edit 
 4. Fill all valid data in "Cập nhật bếp trung tâm" (Update kitchen center) Page with "Email người quản lý" (Manager email) not valid</t>
  </si>
  <si>
    <t>The system displays message:
"Định dạng email không đúng" (Email format is not correct)</t>
  </si>
  <si>
    <t>Delete kitchen center</t>
  </si>
  <si>
    <t>[Manage Kitchen Centers - 22]</t>
  </si>
  <si>
    <t>Delete kitchen center have active stores at list kitchen centers</t>
  </si>
  <si>
    <t>1. Login into MBKC Admin Role
2. Click "Bếp Trung Tâm" (Kitchen Centers) tab in the sidebar
3. Click menu icon and choose "Xóa" (Delete) button on the kitchen center row want to delete but have active stores
4. Click "Confirm" (Xác nhận) button.</t>
  </si>
  <si>
    <t>1. Popup "Xác nhận xóa bếp trung tâm (Confirm delete kitchen center) will be showed
2. The system displays message "The kitchen center has active stores, so this kitchen center cannot be deleted" (Bếp trung tâm có các cửa hàng đang hoạt động nên không thể xóa trung tâm bếp này.)</t>
  </si>
  <si>
    <t>[Manage Kitchen Centers - 23]</t>
  </si>
  <si>
    <t>Delete kitchen center have active stores at kitchen center detail page</t>
  </si>
  <si>
    <t>1. Login into MBKC Admin Role
2. Click "Bếp Trung Tâm" (Kitchen Centers) tab in the sidebar
3. Click on the kitchen center row you want to view detail
4. Click "Thao Tác" (Menu Actions) and choose "Xóa" (Delete) button want to delete but have active stores
5. Click "Confirm" (Xác nhận) button.</t>
  </si>
  <si>
    <t>1. Redirect "Chi tiết bếp trung tâm" (Kitchen center detail page)
2. Popup "Xác nhận xóa bếp trung tâm" (Confirm delete kitchen center) will be showed
3. The system displays message "The kitchen center has active stores, so this kitchen center cannot be deleted" (Bếp trung tâm có các cửa hàng đang hoạt động nên không thể xóa trung tâm bếp này.)</t>
  </si>
  <si>
    <t>Kitchen center detail will be loaded successfully</t>
  </si>
  <si>
    <t>[Manage Kitchen Centers - 24]</t>
  </si>
  <si>
    <t>Delete kitchen center have no active stores at list kitchen centers</t>
  </si>
  <si>
    <t>1. Login into MBKC Admin Role
2. Click "Bếp Trung Tâm" (Kitchen Centers) tab in the sidebar
3. Click menu icon and choose "Xóa" (Delete) button on the kitchen center row want to delete but have no active stores
4. Click "Confirm" (Xác nhận) button.</t>
  </si>
  <si>
    <t>1. Popup "Xác nhận xóa bếp trung tâm" (Confirm delete kitchen center) will be showed
2. List of kitchen centers will be reloaded
3. The system displays message "Deleted kitchen center successfully" (Đã xóa bếp trung tâm thành công)</t>
  </si>
  <si>
    <t>[Manage Kitchen Centers - 25]</t>
  </si>
  <si>
    <t>Delete kitchen center have no active stores at kitchen center detail page</t>
  </si>
  <si>
    <t>1. Login into MBKC Admin Role
2. Click "Bếp Trung Tâm" (Kitchen Centers) tab in the sidebar
3. Click on the kitchen center row you want to view detail
4. Click "Thao Tác" (Menu Actions) and choose "Xóa" (Delete) button want to delete but have no active stores
5. Click "Confirm" (Xác nhận) button.</t>
  </si>
  <si>
    <t>1.Redirect to "Chi tiết bếp trung tâm" (Kitchen center detail) page
2. Popup "Xác nhận xóa bếp trung tâm" (Confirm delete kitchen center) will be showed.
3. After delete successfully, redirect to "Danh sách bếp trung tâm" (List of kitchen centers) page
4. The system will display the success message "Đã xóa bếp trung tâm thành công." (Deleted Kitchen Center Successfully.".</t>
  </si>
  <si>
    <t xml:space="preserve">Manage Brands (Create, View list, View detail, Update, Delete) </t>
  </si>
  <si>
    <t>[Manage Brands - 1]</t>
  </si>
  <si>
    <t>1. Login into MBKC Admin Role
2. Click "Thương Hiệu" (Brands) tab in the sidebar</t>
  </si>
  <si>
    <t>List of brands loaded successfully</t>
  </si>
  <si>
    <t>[Manage Brands - 2]</t>
  </si>
  <si>
    <t>Sort list of brands</t>
  </si>
  <si>
    <t>1. Login into MBKC Admin Role
2. Click "Thương Hiệu" (Brands) tab in the sidebar
3. Click on the item on the table head you want to sort</t>
  </si>
  <si>
    <t>List of brands will sort ascending or decreasing with your chose item</t>
  </si>
  <si>
    <t>[Manage Brands - 3]</t>
  </si>
  <si>
    <t>Change number of rows per page of list of brands</t>
  </si>
  <si>
    <t>1. Login into MBKC Admin Role
 2. Click "Thương Hiệu" (Brands) tab in the sidebar
 3. Choose number of rows per page on the bottom of table you want to view</t>
  </si>
  <si>
    <t>List of brands will change as your chose number of rows per page</t>
  </si>
  <si>
    <t>[Manage Brands - 4]</t>
  </si>
  <si>
    <t>Go to next page or previous page of list of brands</t>
  </si>
  <si>
    <t>1. Login into MBKC Admin Role
 2. Click "Thương Hiệu" (Brands) tab in the sidebar
 3. Click on the "ArrowRight" icon (ArrowLeft) icon on the bottom of table you want to go next or go previous page</t>
  </si>
  <si>
    <t>List of brands will go to next page or previous page of brand page</t>
  </si>
  <si>
    <t>[Manage Brands - 5]</t>
  </si>
  <si>
    <t>Search name of brand does not exists</t>
  </si>
  <si>
    <t xml:space="preserve">1. Login into MBKC Admin Role
2. Click "Thương Hiệu"(Brands) tab in the sidebar
3. Enter name of brand does not exists into search input that you want to search but </t>
  </si>
  <si>
    <t>The system will displays message: "Không tìm thấy" (Not found)</t>
  </si>
  <si>
    <t>[Manage Brands - 6]</t>
  </si>
  <si>
    <t xml:space="preserve">Search name of brand </t>
  </si>
  <si>
    <t>1. Login into MBKC Admin Role
2. Click "Thương Hiệu" (Brands) tab in the sidebar
3. Enter name of brand into search input that you want to search</t>
  </si>
  <si>
    <t>List of brands will change as your name of brand that you type into search input</t>
  </si>
  <si>
    <t>[Manage Brands - 7]</t>
  </si>
  <si>
    <t>Reload list of brands</t>
  </si>
  <si>
    <t>1. Login into MBKC Admin Role
 2. Click "Thương Hiệu" (Brands)  tab in the sidebar
 3. Click on the "Reload" icon on the table head</t>
  </si>
  <si>
    <t>List of brands will be reloaded</t>
  </si>
  <si>
    <t>[Manage Brands - 8]</t>
  </si>
  <si>
    <t>1. Login into MBKC Admin Role
 2. Click "Thương Hiệu" (Brands)  tab in the sidebar
 3. Click on the brand row you want to view detail</t>
  </si>
  <si>
    <t>1.Redirect to 'Chi tiết thương hiệu' Page
2. Brand detail loaded successfully</t>
  </si>
  <si>
    <t>[Manage Brands - 9]</t>
  </si>
  <si>
    <t>Change a brand id that is a negative number on url path</t>
  </si>
  <si>
    <t xml:space="preserve">1. Login into MBKC Admin Role
2. Click "Thương Hiệu" (Brands) tab in the sidebar
3. Click on the brand row you want to view detail
4. At the screen "Chi tiết thương hiệu" (Brand detail) change the brand id that is a negative number on the url path
</t>
  </si>
  <si>
    <t xml:space="preserve">1.Redirect to "Danh sách thương hiệu" (List of brands) Page
2. The system displays message: "Brand id không phù hợp với id trong hệ thống" (Brand id is not suitable id in the system) </t>
  </si>
  <si>
    <t>When changing the brand id to a negative number, the application displays an empty brand detail page</t>
  </si>
  <si>
    <t>[Manage Brands - 10]</t>
  </si>
  <si>
    <t>Change a brand id that is a brand id does not exist in the system on the url path</t>
  </si>
  <si>
    <t xml:space="preserve">1. Login into MBKC Admin Role
2. Click "Thương Hiệu" (Brands) tab in the sidebar
3. Click on the brand row you want to view detail
4. At the screen "Chi tiết thương hiệu" (Brand detail) change the brand id that is a brand id does not exist in the system on url path
</t>
  </si>
  <si>
    <t xml:space="preserve">1.Redirect to "Danh sách thương hiệu" (List of brands) Page
2. The system displays message: "Brand id không tồn tại trong hệ thống" (Brand id does not exist in the system) </t>
  </si>
  <si>
    <t>Add brand</t>
  </si>
  <si>
    <t>[Manage Brands - 11]</t>
  </si>
  <si>
    <t>1. Login into MBKC Admin Role
2. Click "Thương hiệu" (Brands) tab in the sidebar
3. On the right, click "Thêm Thương Hiệu" (Add Brand) button
4. Fill valid data in "Tạo mới thương hiệu" (Create new brand) Page
5. Click "Tạo mới" (Create) button</t>
  </si>
  <si>
    <t>1. Redirect to list of brands Page
2. After add new successful, the system will display message: "Thêm mới thương hiệu thành công" (Created New Brand Successfully)</t>
  </si>
  <si>
    <t>After click "Thêm Thương Hiệu" (Add Brand) button. Redirect to "Tạo mới thương hiệu" (Create new brand) page. Then list of province, district, ward loaded successfully</t>
  </si>
  <si>
    <t>[Manage Brands - 12]</t>
  </si>
  <si>
    <t xml:space="preserve">Validation empty input data </t>
  </si>
  <si>
    <t>1. Login into MBKC Admin Role
2. Click "Thương Hiệu" (Brands) tab in the sidebar
3. On the right, click "Thêm Thương Hiệu" (Add Brand) button                           
4. Don't fill any data in "Tạo mới thương hiệu" (Create new brand) Page 
5. Click "Tạo mới" (Create) button</t>
  </si>
  <si>
    <t xml:space="preserve">The system sequence displays message in each input:
"Vui lòng nhập tên thương hiệu" (Please enter brand name)
"Vui lòng nhập email người quản lý" (Please enter manager email)
"Vui lòng nhập địa chỉ" (Please enter address)
"Vui lòng chọn tỉnh" (Please select Province)
"Vui lòng chọn Quận - Huyện" (Please select District)
"Vui lòng chọn Phường" (Please select Ward)
"Logo không được để trống" (Logo is not null)
</t>
  </si>
  <si>
    <t>After click "Thêm Thương Hiệu" (Add Kitchen Center) button. Redirect to "Tạo mới thương hiệu" (Create new brand) page. Then list of province, district, ward loaded successfully</t>
  </si>
  <si>
    <t>[Manage Brands - 13]</t>
  </si>
  <si>
    <t>Validation input data for "Email người quản lý" with "Email người quản lý" already existed</t>
  </si>
  <si>
    <t>1. Login into MBKC Admin Role
2. Click "Thương Hiệu" (Brands) tab in the sidebar
3. On the right, click "Thêm Thương Hiệu" (Add Brand) button                           
4. Fill all valid data in "Tạo mới thương hiệu" (Create new brand) Page with "Email người quản lý" already existed
5. Click "Tạo mới" (Create) button</t>
  </si>
  <si>
    <t>The system displays message:
"Email đã tồn tại trong hệ thống"(Email already exists in the system)</t>
  </si>
  <si>
    <t>[Manage Brands - 14]</t>
  </si>
  <si>
    <t>Validation input data for "Tên thương hiệu"(Brand name) over 100 characters</t>
  </si>
  <si>
    <t>1. Login into MBKC Admin Role
2. Click "Thương Hiệu" (Brands) tab in the sidebar
3. On the right, click "Thêm Thương Hiệu" (Add Brand) button                           
4. Fill all valid data in "Tạo mới thương hiệu" Page with "Tên thương hiệu" over 100 characters
5. Click "Tạo mới" (Create) button</t>
  </si>
  <si>
    <t>[Manage Brands - 15]</t>
  </si>
  <si>
    <t>Validation input data for "Email người quản lý" (Manager Email) with email is not valid</t>
  </si>
  <si>
    <t>1. Login into MBKC Admin Role
2. Click "Thương Hiệu" (Brands) tab in the sidebar
3. On the right, click "Thêm Thương Hiệu" (Add Brand) button                           
4. Fill all valid data in "Thêm Thương Hiệu" (Add Brand) Page with "Email người quản lý" (Manager Email) not valid
5. Click "Tạo mới" (Create) button</t>
  </si>
  <si>
    <t>[Manage Brands - 16]</t>
  </si>
  <si>
    <t>1. Login into MBKC Admin Role
2. Click "Thương Hiệu" (Brands) tab in the sidebar
3. On the right, click "Thêm Thương Hiệu" (Add Brand) button                           
4. At "Tạo mới thương hiệu" (Create new brand) page, click "Tải hình ảnh" (Upload photo) but choose others file not image file</t>
  </si>
  <si>
    <t>The system displays message:
 "- File type must be image/*"</t>
  </si>
  <si>
    <t>[Manage Brands - 17]</t>
  </si>
  <si>
    <t>1. Login into MBKC Admin Role
2. Click "Thương Hiệu" (Brands) tab in the sidebar
3. Click edit icon and choose "Chỉnh sửa" (Edit) button in the brand you want to edit
4. Fill in the data you want to edit
5. Click "Cập Nhật" (Update)</t>
  </si>
  <si>
    <t>1.Redirect to Brand detail Page
2. After edit successful, the system will display message: "Cập nhật thương hiệu thành công" (Updated Brand Information Successfully)</t>
  </si>
  <si>
    <t>1. After click edit icon and choose "Chỉnh sửa" (Edit) button in the brand that you want to edit. Redirect to "Cập nhật thương hiệu" (Update brand) Page. Then list of province, district, ward loaded successfully
2. After click on the "Cập Nhật" (Update) button. Then, the data of brand will change as your edited</t>
  </si>
  <si>
    <t>[Manage Brands - 18]</t>
  </si>
  <si>
    <t>1. Login into MBKC Admin Role
2. Click "Thương Hiệu" (Brands) tab in the sidebar
3. Click edit icon and choose "Chỉnh sửa" (Edit) button on the brand you want to edit                                                          4. Don't fill any data in "Cập nhật thương hiệu" (Update brand) Page 
5. Click "Cập Nhật" (Update)</t>
  </si>
  <si>
    <t>The system sequence displays message in each input:
"Vui lòng nhập tên thương hiệu" (Please enter brand name)
"Vui lòng nhập email người quản lý" (Please enter manager email)
"Vui lòng nhập địa chỉ" (Please enter address)
"Vui lòng chọn tỉnh" (Please select Province)
"Vui lòng chọn Quận - Huyện" (Please select District)
"Vui lòng chọn Phường" (Please select Ward)
"Logo không được để trống" (Logo is not null)</t>
  </si>
  <si>
    <t>After click edit icon and choose "Chỉnh sửa" (Edit) button in the brand that you want to edit. Redirect to "Cập nhật thương hiệu" (Update brand) Page. Then list of province, district, ward loaded successfully</t>
  </si>
  <si>
    <t>[Manage Brands - 19]</t>
  </si>
  <si>
    <t>Validation input data for "Email người quản lý" (Manager email) with "Email người quản lý" (Manager email) already existed</t>
  </si>
  <si>
    <t>1. Login into MBKC Admin Role
2. Click "Thương Hiệu" (Brands) tab in the sidebar
3. Click edit icon and choose "Chỉnh sửa" (Edit) button on the brand you want to edit                                                          4. Fill all valid data in "Cập nhật bếp trung tâm" (Update brand) Page with "Email người quản lý" (Manager email) already existed
5. Click "Cập Nhật" (Update)</t>
  </si>
  <si>
    <t>The system displays message:
"Email người quản lý đã tồn tại trong hệ thống" (Brand manager email elready existed in the system)</t>
  </si>
  <si>
    <t>[Manage Brands - 20]</t>
  </si>
  <si>
    <t>Validation input data for "Tên thương hiệu" (Brand name) over 100 characters</t>
  </si>
  <si>
    <t>1. Login into MBKC Admin Role
2. Click "Thương Hiệu" (Brands) tab in the sidebar
3. Click edit icon and choose "Chỉnh sửa" (Edit) button on the brand you want to edit                                                               4. Fill all valid data in "Cập nhật thương hiệu" (Update brand) Page with "Tên thương hiệu" (Brand name) over 100 characters
5. Click "Cập Nhật" (Update)</t>
  </si>
  <si>
    <t>[Manage Brands - 21]</t>
  </si>
  <si>
    <t xml:space="preserve">1. Login into MBKC Admin Role
2. Click "Thương Hiệu" (Brands) tab in the sidebar
3. Click edit icon and choose "Chỉnh sửa" button in the kitchen center you want to edit                               4. At "Tạo mới thương hiệu" (Create new brand) page, click "Tải hình ảnh" (Upload photo) but choose others file not image file
</t>
  </si>
  <si>
    <t>[Manage Brands - 22]</t>
  </si>
  <si>
    <t>Validation input data for "Email người quản lý" (Manager email) with email is not valid</t>
  </si>
  <si>
    <t>1. Login into MBKC Admin Role
2. Click "Thương hiệu" (Brands) tab in the sidebar
3. Click edit icon and choose "Chỉnh sửa" (Edit) button on the brand you want to edit                                                         4. Fill all valid data in "Cập nhật thương hiệu" (Update brand) Page with "Email người quản lý" (Manager email) not valid
5. Click "Cập Nhật" (Update)</t>
  </si>
  <si>
    <t>[Manage Brands - 23]</t>
  </si>
  <si>
    <t>Delete brand in list brands</t>
  </si>
  <si>
    <t>1. Login into MBKC Admin Role
2. Click "Thương Hiệu" (Brands) tab in the sidebar
3. Click menu icon and choose "Xóa" (Delete) button on the brand row want to delete
4. Click "Confirm" (Xác nhận) button.</t>
  </si>
  <si>
    <t>1. Popup "Xác nhận xóa thương hiệu" (Confirm delete brand) will be showed.
2. List of brands will be reloaded.
3. After delete successfully, the system will display the success message "Đã xóa thương hiệu thành công." (Deleted Brand Successfully).</t>
  </si>
  <si>
    <t>[Manage Brands - 24]</t>
  </si>
  <si>
    <t>Delete brand in brand detail page</t>
  </si>
  <si>
    <t>1. Login into MBKC Admin Role
2. Click "Thương Hiệu" (Brands) tab in the sidebar
3. Click on the brand row you want to view detail
4. Click "Thao Tác" (Menu Actions) and choose "Xóa" (Delete) button 
5. Click "Confirm" (Xác nhận) button.</t>
  </si>
  <si>
    <t>1.Redirect to "Chi tiết thương hiệu" (Brand detail) page
2. Popup "Xác nhận xóa thương hiệu" (Confirm delete brand) will be showed.
3. After delete successfully, redirect to "Danh sách thương hiệu" (List of brands) page
4. The system will display the success message "Đã xóa thương hiệu thành công." (Deleted Brand Successfully.).</t>
  </si>
  <si>
    <t>Brand detail loaded successfully</t>
  </si>
  <si>
    <t xml:space="preserve">Manage Partners (Create, View list, View detail, Update, Delete) </t>
  </si>
  <si>
    <t>[Manage Partners - 1]</t>
  </si>
  <si>
    <t>1. Login into MBKC Admin Role
2. Click "Đối tác" (Partners) tab in the sidebar</t>
  </si>
  <si>
    <t>List of partners loaded successfully</t>
  </si>
  <si>
    <t>[Manage Partners - 2]</t>
  </si>
  <si>
    <t>Sort list of partners</t>
  </si>
  <si>
    <t>1. Login into MBKC Admin Role
2. Click "Đối tác" (Partners) tab in the sidebar
3. Click on the item on the table head want to sort</t>
  </si>
  <si>
    <t>List of partners will change as expected</t>
  </si>
  <si>
    <t>[Manage Partners - 3]</t>
  </si>
  <si>
    <t>Search partner in list of partners</t>
  </si>
  <si>
    <t>1. Login into MBKC Admin Role
2. Click "Đối tác" (Partners) tab in the sidebar
3. Enter keywords in the input box on the table head want to search</t>
  </si>
  <si>
    <t>The list of partners will change accordingly to the keywords entered in the input box</t>
  </si>
  <si>
    <t>Round 1: Search partner failed due to spaces being entered in the input box but the partner list was still reloaded</t>
  </si>
  <si>
    <t>[Manage Partners - 4]</t>
  </si>
  <si>
    <t>Reload list of partners</t>
  </si>
  <si>
    <t>1. Login into MBKC Admin Role
2. Click "Đối tác" (Partners) tab in the sidebar
3. Click on the "Reload" icon on the table header</t>
  </si>
  <si>
    <t>List of partners will be reloaded</t>
  </si>
  <si>
    <t>[Manage Partners - 5]</t>
  </si>
  <si>
    <t>Hide or show data columns in the table list of partners</t>
  </si>
  <si>
    <t>1. Login into MBKC Admin Role
2. Click "Đối tác" (Partners) tab in the sidebar
3. Click on the "Setting" icon on the table header
4. Click the checkbox item on the menu popup want to hide or show column</t>
  </si>
  <si>
    <t>The table header and partner list will be hidden or displayed columns according to the checked items</t>
  </si>
  <si>
    <t>[Manage Partners - 6]</t>
  </si>
  <si>
    <t>Change rows per page of list of partners</t>
  </si>
  <si>
    <t>1. Login into MBKC Admin Role
2. Click "Đối tác" (Partners) tab in the sidebar
3. Choose number of rows per page on the footer of table you want to view</t>
  </si>
  <si>
    <t>[Manage Partners - 7]</t>
  </si>
  <si>
    <t>Go to next page or previous page of list of partners</t>
  </si>
  <si>
    <t>1. Login into MBKC Admin Role
2. Click "Đối tác" (Partners) tab in the sidebar
3. Click on the "ArrowRight" icon or "ArrowLeft" icon on the footer of table want to go next or go previous page</t>
  </si>
  <si>
    <t>[Manage Partners - 8]</t>
  </si>
  <si>
    <t>1. Login into MBKC Admin Role
2. Click "Đối tác" (Partners) tab in the sidebar
3. Click on the partner row you want to view detail</t>
  </si>
  <si>
    <t>1. Show up "Chi tiết đối tác" (Partner detail) modal
2. Partner detail loaded successfully</t>
  </si>
  <si>
    <t>[Manage Partners - 9]</t>
  </si>
  <si>
    <t>Update the status of partner being used by stores</t>
  </si>
  <si>
    <t>1. Login into MBKC Admin Role
2. Click "Đối tác" (Partners) tab in the sidebar
3. Click switch button on the partner row want to update status</t>
  </si>
  <si>
    <t>1. List of partners will be reloaded
2. The system will display the error message "Đối tác không thể cập nhật trạng thái vì các cửa hàng đang hoạt động đang sử dụng đối tác này." (Partner can not update status because active stores is using this partner.).</t>
  </si>
  <si>
    <t>Round 1: Updating the status failed because when the switch button was clicked, the partner list did not enter the loading state</t>
  </si>
  <si>
    <t>[Manage Partners - 10]</t>
  </si>
  <si>
    <t>Update partner status without stores in use</t>
  </si>
  <si>
    <t>1. List of partners will be reloaded
2. After update status succesfully, the system will display the success message "Đã cập nhật trạng thái đối tác thành công." (Updated Partner Status Successfully.).</t>
  </si>
  <si>
    <t>[Manage Partners - 11]</t>
  </si>
  <si>
    <t>Edit partner</t>
  </si>
  <si>
    <t>1. Login into MBKC Admin Role
2. Click "Đối tác" (Partners) tab in the sidebar
3. Click menu icon and choose "Chỉnh sửa" (Edit) button on the partner row want to edit
4. Fill in the data you want to edit
5. Click "Cập Nhật" (Update) button</t>
  </si>
  <si>
    <t>1. Show up "Cập nhật thông tin đối tác" (Update information partner) modal
2. Partner's detailed data is automatically filled in the form
3. After edit successfully, the system will display message: "Cập nhật thông tin đối tác thành công." (Updated Partner Information Successfully.)</t>
  </si>
  <si>
    <t>Partner detail loaded successfully</t>
  </si>
  <si>
    <t>Edit partner in detail modal</t>
  </si>
  <si>
    <t>1. Login into MBKC Admin Role
2. Click "Đối tác" (Partners) tab in the sidebar
3. Click on the partner row you want to view detail
4. Click menu icon and choose "Chỉnh sửa" (Edit) button on the partner row want to edit
5. Fill in the data you want to edit
6. Click "Cập Nhật" (Update) button</t>
  </si>
  <si>
    <t>1. Show up "Chi tiết đối tác" (Partner detail) modal
2. Show up "Cập nhật thông tin đối tác" (Update information partner) modal
3. Partner's detailed data is automatically filled in the form
4. After edit successfully, the system will display message: "Cập nhật thông tin đối tác thành công." (Updated Partner Information Successfully.)</t>
  </si>
  <si>
    <t>[Manage Partners - 12]</t>
  </si>
  <si>
    <t>1. Login into MBKC Admin Role
2. Click "Đối tác" (Partners) tab in the sidebar
3. Click menu icon and choose "Chỉnh sửa" (Edit) button on the partner row want to edit. 
4. Don't fill any data in "Cập nhật thông tin đối tác" (Update information partner) modal.
5. Click "Cập Nhật" (Update) button</t>
  </si>
  <si>
    <t>The system sequence displays message in each input:
- "Vui lòng nhập web URL" (Please enter web URL)</t>
  </si>
  <si>
    <t>[Manage Partners - 13]</t>
  </si>
  <si>
    <t>Validation input data for "Web URL" with url wrong format</t>
  </si>
  <si>
    <t>1. Login into MBKC Admin Role
2. Click "Đối tác" (Partners) tab in the sidebar
3. Click menu icon and choose "Chỉnh sửa" (Edit) button on the partner row want to edit. 
4. Fill in "Web URL" with wrong format url.
5. Click "Cập Nhật" (Update) button</t>
  </si>
  <si>
    <t>The system sequence displays message in each input:
- "Chưa đúng format của url" (The format of the url is not correct)</t>
  </si>
  <si>
    <t>[Manage Partners - 14]</t>
  </si>
  <si>
    <t>Validation wrong type data of Logo</t>
  </si>
  <si>
    <t>1. Login into MBKC Admin Role
2. Click "Đối tác" (Partners) tab in the sidebar
3. Click menu icon and choose "Chỉnh sửa" (Edit) button on the partner row want to edit
4. Click 'Tải hình ảnh' but choose file word</t>
  </si>
  <si>
    <t>[Manage Partners - 15]</t>
  </si>
  <si>
    <t>Delete partner being used by stores</t>
  </si>
  <si>
    <t>1. Login into MBKC Admin Role
2. Click "Đối tác" (Partners) tab in the sidebar
3. Click menu icon and choose "Xóa" (Delete) button on the partner row want to delete
4. Click "Confirm" (Xác nhận) button.</t>
  </si>
  <si>
    <t>1. Popup "Xác nhận xóa đối tác" (Confirm delete partner) will be showed
2. List of partners will be reloaded
3. The system will display the error message "Không thể xóa đối tác vì các cửa hàng đang hoạt động đang sử dụng đối tác này." (Partner can not delete because active stores is using this partner.).</t>
  </si>
  <si>
    <t>[Manage Partners - 16]</t>
  </si>
  <si>
    <t>Delete partner without stores in use</t>
  </si>
  <si>
    <t>1. Popup "Xác nhận xóa đối tác" (Confirm delete partner) will be showed
2. List of partners will be reloaded
3. The system will display the success message "Đã xóa đối tác thành công." (Deleted Partner Successfully.).</t>
  </si>
  <si>
    <t>Delete partner being used by stores in detail modal</t>
  </si>
  <si>
    <t>1. Login into MBKC Admin Role
2. Click "Đối tác" (Partners) tab in the sidebar
3. Click on the partner row you want to view detail
4. Click menu icon and choose "Xóa" (Delete) button on the partner row want to delete
5. Click "Confirm" (Xác nhận) button.</t>
  </si>
  <si>
    <t>1. Show up "Chi tiết đối tác" (Partner detail) modal
2. Popup "Xác nhận xóa đối tác" (Confirm delete partner) will be showed
3. List of partners will be reloaded
4. The system will display the error message "Không thể xóa đối tác vì các cửa hàng đang hoạt động đang sử dụng đối tác này." (Partner can not delete because active stores is using this partner.).</t>
  </si>
  <si>
    <t>Delete partner without stores in use in detail modal</t>
  </si>
  <si>
    <t xml:space="preserve">Manage Stores of MBKC Admin (View list, View detail, Confirm register, Delete) </t>
  </si>
  <si>
    <t>[Manage Stores of MBKC Admin - 1]</t>
  </si>
  <si>
    <t>1. Login into MBKC Admin Role
2. Click "Cửa Hàng" (Stores) tab in the sidebar</t>
  </si>
  <si>
    <t>List of stores loaded successfully</t>
  </si>
  <si>
    <t>[Manage Stores of MBKC Admin - 2]</t>
  </si>
  <si>
    <t>Sort list of stores</t>
  </si>
  <si>
    <t>1. Login into MBKC Admin Role
2. Click "Cửa Hàng" (Stores) tab in the sidebar
3. Click on the item on the table head want to sort</t>
  </si>
  <si>
    <t>List of stores will change as expected</t>
  </si>
  <si>
    <t>[Manage Stores of MBKC Admin - 3]</t>
  </si>
  <si>
    <t>Search store in list of stores</t>
  </si>
  <si>
    <t>1. Login into MBKC Admin Role
2. Click "Cửa Hàng" (Stores) tab in the sidebar
3. Enter keywords in the input box on the table head want to search</t>
  </si>
  <si>
    <t>The list of stores will change accordingly to the keywords entered in the input box</t>
  </si>
  <si>
    <t>Round 1: Search store failed due to spaces being entered in the input box but the stores list was still reloaded</t>
  </si>
  <si>
    <t>[Manage Stores of MBKC Admin - 4]</t>
  </si>
  <si>
    <t>Filter status in list of stores</t>
  </si>
  <si>
    <t>1. Login into MBKC Admin Role
2. Click "Cửa Hàng" (Stores) tab in the sidebar
3. Choose the status type in the select box on the table head want to filter</t>
  </si>
  <si>
    <t xml:space="preserve">The list of stores will change accordingly to the status type selected in the select box
</t>
  </si>
  <si>
    <t>[Manage Stores of MBKC Admin - 5]</t>
  </si>
  <si>
    <t>Reload list of stores</t>
  </si>
  <si>
    <t>1. Login into MBKC Admin Role
2. Click "Cửa Hàng" (Stores) tab in the sidebar
3. Click on the "Reload" icon on the table header</t>
  </si>
  <si>
    <t>List of stores will be reloaded</t>
  </si>
  <si>
    <t>[Manage Stores of MBKC Admin - 6]</t>
  </si>
  <si>
    <t>Hide or show data columns in the table list of stores</t>
  </si>
  <si>
    <t>1. Login into MBKC Admin Role
2. Click "Cửa Hàng" (Stores) tab in the sidebar
3. Click on the "Setting" icon on the table header
4. Click the checkbox item on the menu popup want to hide or show column</t>
  </si>
  <si>
    <t>The table header and stores list will be hidden or displayed columns according to the checked items</t>
  </si>
  <si>
    <t>[Manage Stores of MBKC Admin - 7]</t>
  </si>
  <si>
    <t>Change rows per page of list of stores</t>
  </si>
  <si>
    <t>1. Login into MBKC Admin Role
2. Click "Cửa Hàng" (Stores) tab in the sidebar
3. Choose number of rows per page on the footer of table you want to view</t>
  </si>
  <si>
    <t>[Manage Stores of MBKC Admin - 8]</t>
  </si>
  <si>
    <t>Go to next page or previous page of list of stores</t>
  </si>
  <si>
    <t>1. Login into MBKC Admin Role
2. Click "Cửa Hàng" (Stores) tab in the sidebar
3. Click on the "ArrowRight" icon or "ArrowLeft" icon on the footer of table want to go next or go previous page</t>
  </si>
  <si>
    <t>[Manage Stores of MBKC Admin - 9]</t>
  </si>
  <si>
    <t>1. Login into MBKC Admin Role
2. Click "Cửa Hàng" (Stores) tab in the sidebar
3. Click on the store row you want to view detail</t>
  </si>
  <si>
    <t>1. Redirect to "Chi tiết cửa hàng" (Store detail) page
2. Store detail loaded successfully</t>
  </si>
  <si>
    <t>[Manage Stores of MBKC Admin - 10]</t>
  </si>
  <si>
    <t>Validation change a store id to a negative number on url path</t>
  </si>
  <si>
    <t>1. Login into MBKC Admin Role
2. Click "Cửa Hàng" (Stores) tab in the sidebar
3. Click on the store row want to view detail
4. At the screen "Chi tiết cửa hàng" (Store detail) change the store id to a negative number on url path</t>
  </si>
  <si>
    <t>1.Redirect to 'Danh sách cửa hàng' (List of stores) page
2. The system displays message: "Id cửa hàng không phù hợp với id trong hệ thống" (Store id is not suitable id in the system)</t>
  </si>
  <si>
    <t>When changing the store id to a negative number, the application displays a blank store detail page</t>
  </si>
  <si>
    <t>[Manage Stores of MBKC Admin - 11]</t>
  </si>
  <si>
    <t>Validation change a store id to a store id does not exist on url path</t>
  </si>
  <si>
    <t>1. Login into MBKC Admin Role
2. Click "Cửa Hàng" (Stores) tab in the sidebar
3. Click on the store row want to view detail
4. At the screen "Chi tiết cửa hàng" (Store detail) change the store id to a store id does not exist on url path</t>
  </si>
  <si>
    <t>Confirm register store</t>
  </si>
  <si>
    <t>[Manage Stores of MBKC Admin - 12]</t>
  </si>
  <si>
    <t>Accept register store</t>
  </si>
  <si>
    <t>1. Login into Brand Manager Role
2. Click "Cửa Hàng" (Stores) tab in the sidebar
3. Click menu icon and choose "Chấp nhận" (Accept) button on the store row want to delete
4. Click "Accept" (Chấp nhận) button.</t>
  </si>
  <si>
    <t>1. Popup "Chấp nhận đăng kí cửa hàng" (Accept registration store) will be showed
2. List of stores will be reloaded
3. The system will display the success message "Xác nhận đăng ký cửa hàng thành công." (Confirmed Store Registration Successfully.).</t>
  </si>
  <si>
    <t>[Manage Stores of MBKC Admin - 13]</t>
  </si>
  <si>
    <t>Accept register store in detail page</t>
  </si>
  <si>
    <t>1. Login into Brand Manager Role
2. Click "Cửa Hàng" (Stores) tab in the sidebar
3. Click on the store row you want to view detail
4. Click "Thao Tác" (Menu Actions) and choose "Chấp nhận" (Accept) button on the store row want to delete
5. Click "Accept" (Chấp nhận) button.</t>
  </si>
  <si>
    <t>1. Redirect to "Chi tiết cửa hàng" (Store detail) page
2. Popup "Chấp nhận đăng kí cửa hàng" (Accept registration store) will be showed
3. Store detail will be reload
4. The system will display the success message "Xác nhận đăng ký cửa hàng thành công." (Confirmed Store Registration Successfully.).</t>
  </si>
  <si>
    <t>Store detail loaded successfully</t>
  </si>
  <si>
    <t>Reject register store</t>
  </si>
  <si>
    <t>1. Login into Brand Manager Role
2. Click "Cửa Hàng" (Stores) tab in the sidebar
3. Click menu icon and choose "Từ chối" (Reject) button on the store row want to delete
4. Fill in content reason to reject
5. Click "Từ chối" (Reject) button.</t>
  </si>
  <si>
    <t>Reject register store in detail page</t>
  </si>
  <si>
    <t>1. Login into Brand Manager Role
2. Click "Cửa Hàng" (Stores) tab in the sidebar
3. Click on the store row you want to view detail
4. Click "Thao Tác" (Menu Actions) and choose "Từ chối" (Reject) button on the store row want to delete
4. Fill in content reason to reject
5. Click "Từ chối" (Reject) button.</t>
  </si>
  <si>
    <t>[Manage Stores of MBKC Admin - 14]</t>
  </si>
  <si>
    <t xml:space="preserve">Reject register store with empty reason </t>
  </si>
  <si>
    <t>1. Login into Brand Manager Role
2. Click "Cửa Hàng" (Stores) tab in the sidebar
3. Click on the store row you want to view detail
4. Click "Thao Tác" (Menu Actions) and choose "Từ chối" (Reject) button on the store row want to delete
4. No fill in content reason to reject
5. Click "Từ chối" (Reject) button.</t>
  </si>
  <si>
    <t xml:space="preserve">1. Redirect to "Chi tiết cửa hàng" (Store detail) page
2. Popup "Chấp nhận đăng kí cửa hàng" (Accept registration store) will be showed
3. The system displays message in the bottom input box:
"Vui lòng nhập nội dung" (Please enter content)
</t>
  </si>
  <si>
    <t>[Manage Stores of Brand - 28]</t>
  </si>
  <si>
    <t>Delete store in list stores</t>
  </si>
  <si>
    <t>1. Login into Brand Manager Role
2. Click "Cửa Hàng" (Stores) tab in the sidebar
3. Click menu icon and choose "Xóa" (Delete) button on the store row want to delete
4. Click "Confirm" (Xác nhận) button.</t>
  </si>
  <si>
    <t>1. Popup "Xác nhận xóa cửa hàng" (Confirm delete store) will be showed
2. List of stores will be reloaded
3. After delete successfully, the system will display the success message "Đã xóa cửa hàng thành công." (Deleted Store Successfully.).</t>
  </si>
  <si>
    <t>[Manage Stores of Brand - 29]</t>
  </si>
  <si>
    <t>Delete store in detail page</t>
  </si>
  <si>
    <t>1. Login into Brand Manager Role
2. Click "Cửa Hàng" (Stores) tab in the sidebar
3. Click on the store row you want to view detail
4. Click "Thao Tác" (Menu Actions) and choose "Xóa" (Delete) button want to delete
5. Click "Confirm" (Xác nhận) button.</t>
  </si>
  <si>
    <t>1. Redirect to "Chi tiết cửa hàng" (Store detail) page
2. Popup "Xác nhận xóa đối tác" (Confirm delete store) will be showed
3. After delete successfully, redirect to "Danh sách cửa hàng" (List of stores) page
4. The system will display the success message "Đã xóa cửa hàng thành công." (Deleted Store Successfully.).</t>
  </si>
  <si>
    <t xml:space="preserve">Manage Stores of Brand (Register, View list, View detail, Update) </t>
  </si>
  <si>
    <t>[Manage Stores of Brand - 1]</t>
  </si>
  <si>
    <t>1. Login into Brand Manager Role
2. Click "Cửa Hàng" (Stores) tab in the sidebar</t>
  </si>
  <si>
    <t>[Manage Stores of Brand - 2]</t>
  </si>
  <si>
    <t>1. Login into Brand Manager Role
2. Click "Cửa Hàng" (Stores) tab in the sidebar
3. Click on the item on the table head want to sort</t>
  </si>
  <si>
    <t>[Manage Stores of Brand - 3]</t>
  </si>
  <si>
    <t>1. Login into Brand Manager Role
2. Click "Cửa Hàng" (Stores) tab in the sidebar
3. Enter keywords in the input box on the table head want to search</t>
  </si>
  <si>
    <t>[Manage Stores of Brand - 4]</t>
  </si>
  <si>
    <t>1. Login into Brand Manager Role
2. Click "Cửa Hàng" (Stores) tab in the sidebar
3. Choose the status type in the select box on the table head want to filter</t>
  </si>
  <si>
    <t>[Manage Stores of Brand - 5]</t>
  </si>
  <si>
    <t>1. Login into Brand Manager Role
2. Click "Cửa Hàng" (Stores) tab in the sidebar
3. Click on the "Reload" icon on the table header</t>
  </si>
  <si>
    <t>[Manage Stores of Brand - 6]</t>
  </si>
  <si>
    <t>1. Login into Brand Manager Role
2. Click "Cửa Hàng" (Stores) tab in the sidebar
3. Click on the "Setting" icon on the table header
4. Click the checkbox item on the menu popup want to hide or show column</t>
  </si>
  <si>
    <t>[Manage Stores of Brand - 7]</t>
  </si>
  <si>
    <t>1. Login into Brand Manager Role
2. Click "Cửa Hàng" (Stores) tab in the sidebar
3. Choose number of rows per page on the footer of table you want to view</t>
  </si>
  <si>
    <t>[Manage Stores of Brand - 8]</t>
  </si>
  <si>
    <t>1. Login into Brand Manager Role
2. Click "Cửa Hàng" (Stores) tab in the sidebar
3. Click on the "ArrowRight" icon or "ArrowLeft" icon on the footer of table want to go next or go previous page</t>
  </si>
  <si>
    <t>[Manage Stores of Brand - 9]</t>
  </si>
  <si>
    <t>1. Login into Brand Manager Role
2. Click "Cửa Hàng" (Stores) tab in the sidebar
3. Click on the store row you want to view detail</t>
  </si>
  <si>
    <t>[Manage Stores of Brand - 10]</t>
  </si>
  <si>
    <t>1. Login into Brand Manager Role
2. Click "Cửa Hàng" (Stores) tab in the sidebar
3. Click on the store row want to view detail
4. At the screen "Chi tiết cửa hàng" (Store detail) change the store id to a negative number on url path</t>
  </si>
  <si>
    <t>Khi thay đổi brand id thành số âm thì ứng dụng hiển thị trang brand detail trống</t>
  </si>
  <si>
    <t>[Manage Stores of Brand - 11]</t>
  </si>
  <si>
    <t>1. Login into Brand Manager Role
2. Click "Cửa Hàng" (Stores) tab in the sidebar
3. Click on the store row want to view detail
4. At the screen "Chi tiết cửa hàng" (Store detail) change the store id to a store id does not exist on url path</t>
  </si>
  <si>
    <t>[Manage Stores of Brand - 12]</t>
  </si>
  <si>
    <t>1. Login into Brand Manager Role
2. Click "Cửa Hàng" (Stores) tab in the sidebar
3. On the right title page, click "Đăng Kí Cửa Hàng" (Register Store) button
4. Fill valid data in form "Đăng Kí Cửa Hàng" (Register Store) page
5. Click "Đăng Kí" (Register) button</t>
  </si>
  <si>
    <t>1. Redirect to "Đăng Kí Cửa Hàng" (Register Store) page
2. After register store successful, redirect to "Danh sách cửa hàng" (List of stores) page
3. The system will display message: "Đăng ký cửa hàng mới thành công." (Registered New Store Successfully.)</t>
  </si>
  <si>
    <t>[Manage Stores of Brand - 13]</t>
  </si>
  <si>
    <t>1. Login into Brand Manager Role
2. Click "Cửa Hàng" (Stores) tab in the sidebar
3. On the right title page, click "Đăng Kí Cửa Hàng" (Register Store) button
4. Don't fill any data in "Đăng Kí Cửa Hàng" (Register Store) page
5. Click "Đăng Kí" (Register) button</t>
  </si>
  <si>
    <t>The system sequence displays message under in each input:
"Vui lòng nhập tên cửa hàng" (Please enter store name)
"Vui lòng nhập email" (Please enter email)
"Vui lòng chọn bếp trung tâm" (Please select kitchen center)
The system popup error message "Logo is not null" (Logo không được để trống)</t>
  </si>
  <si>
    <t>[Manage Stores of Brand - 14]</t>
  </si>
  <si>
    <t>Validation input data for "Tên cửa hàng" (Store name) over 80 characters</t>
  </si>
  <si>
    <t>1. Login into Brand Manager Role
2. Click "Cửa Hàng" (Stores) tab in the sidebar
3. On the right title page, click "Đăng Kí Cửa Hàng" (Register Store) button
4. Fill all valid data in form "Đăng Kí Cửa Hàng" (Register Store) page with "Tên cửa hàng" (Store name) over 80 characters
5. Click "Đăng Kí" (Register) button</t>
  </si>
  <si>
    <t>The system displays message under input box:
"Không được vượt quá 80 ký tự" (Must not exceed 80 characters.)</t>
  </si>
  <si>
    <t>Round 1: The system don't display message under input box "Không được vượt quá 80 ký tự" (Must not exceed 80 characters.)</t>
  </si>
  <si>
    <t>[Manage Stores of Brand - 15]</t>
  </si>
  <si>
    <t>Validation input data for "Email người quản lý" (Manager email) with email wrong format</t>
  </si>
  <si>
    <t>1. Login into Brand Manager Role
2. Click "Cửa Hàng" (Stores) tab in the sidebar
3. On the right title page, click "Đăng Kí Cửa Hàng" (Register Store) button 
4. Fill all valid data in form "Đăng Kí Cửa Hàng" (Register Store) page with "Email người quản lý" (Manager email) with email wrong format</t>
  </si>
  <si>
    <t>The system displays message under input box:
"Định dạng email không đúng" (Email format is not correct)</t>
  </si>
  <si>
    <t>[Manage Stores of Brand - 16]</t>
  </si>
  <si>
    <t>Validation input data for "Email người quản lý" (Manager email) over 100 characters</t>
  </si>
  <si>
    <t>The system displays message in the bottom input box:
"Không được vượt quá 100 ký tự" (Must not exceed 100 characters.)</t>
  </si>
  <si>
    <t>Round 1: The system don't display message under input box "Không được vượt quá 100 ký tự" (Must not exceed 100 characters.)</t>
  </si>
  <si>
    <t>[Manage Stores of Brand - 17]</t>
  </si>
  <si>
    <t>1. Login into Brand Manager Role
2. Click "Cửa Hàng" (Stores) tab in the sidebar
3. On the right title page, click "Đăng Kí Cửa Hàng" (Register Store) button
4. Click "Tải hình ảnh" (Upload photo) but choose file word</t>
  </si>
  <si>
    <t>[Manage Stores of Brand - 18]</t>
  </si>
  <si>
    <t>Validation input data for "Email người quản lý" (Manager email) with email already existed in system</t>
  </si>
  <si>
    <t>1. Login into Brand Manager Role
2. Click "Cửa Hàng" (Stores) tab in the sidebar
3. On the right title page, click "Đăng Kí Cửa Hàng" (Register Store) button
4. Fill all valid data in form "Đăng Kí Cửa Hàng" (Register Store) page with (Manager email) with email already existed in system
5. Click "Đăng Kí" (Register) button</t>
  </si>
  <si>
    <t>The system popup error message:
"Email quản lý cửa hàng đã tồn tại trong hệ thống." (Store manager email elready existed in the system.)</t>
  </si>
  <si>
    <t>[Manage Stores of Brand - 19]</t>
  </si>
  <si>
    <t>Update the status of store</t>
  </si>
  <si>
    <t>1. Login into Brand Manager Role
2. Click "Cửa Hàng" (Stores) tab in the sidebar
3. Click switch button on the store row want to update status</t>
  </si>
  <si>
    <t>1. List of stores will be reloaded
2. After update status succesfully, the system will display the success message "Đã cập nhật trạng thái cửa hàng thành công." (Updated Store Status Successfully.).</t>
  </si>
  <si>
    <t>[Manage Stores of Brand - 20]</t>
  </si>
  <si>
    <t>Edit store in list table</t>
  </si>
  <si>
    <t>1. Login into Brand Manager Role
2. Click "Cửa Hàng" (Stores) tab in the sidebar
3. Click menu icon and choose "Chỉnh sửa" (Edit) button on the store row want to edit
4. System auto fill store detail data in form want to edit
5. Click "Cập Nhật" (Update) button</t>
  </si>
  <si>
    <t xml:space="preserve">1. List of stores loaded successfully
2. Redirect to "Cập nhật cửa hàng" (Update store) page
3. Store detail data is automatically filled in the form
4. After edit successfully, the system will popup message: "Cập nhật thông tin cửa hàng thành công." (Updated Store Information Successfully.)
</t>
  </si>
  <si>
    <t>1. List of stores loaded successfully
2. Store detail loaded successfully</t>
  </si>
  <si>
    <t>[Manage Stores of Brand - 21]</t>
  </si>
  <si>
    <t>Edit store in detail page</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</si>
  <si>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Click "Cập Nhật" (Update) button</t>
  </si>
  <si>
    <t>1. List of stores loaded successfully
2. Redirect to "Chi tiết cửa hàng" (Store detail) page
3. Redirect to "Cập nhật cửa hàng" (Update store) page
4. Store detail data is automatically filled in the form
4. After edit successfully, redirect to "Danh sách cửa hàng" (List of stores) page
5. The system will display the success message "Đã cập nhật cửa hàng thành công." (Updated Store Successfully.).</t>
  </si>
  <si>
    <t>[Manage Stores of Brand - 22]</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</si>
  <si>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Delete all existing data in the form
6. Click "Cập Nhật" (Update) button</t>
  </si>
  <si>
    <t>The system sequence displays message under in each input:
"Vui lòng nhập tên cửa hàng" (Please enter store name)
"Vui lòng nhập email" (Please enter email)
"Vui lòng chọn bếp trung tâm" (Please select kitchen center)
The system popup error message "Logo is not null"(Logo không được để trống)</t>
  </si>
  <si>
    <t xml:space="preserve">
</t>
  </si>
  <si>
    <t>[Manage Stores of Brand - 23]</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</si>
  <si>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Update "Tên cửa hàng" (Store name) over 80 characters
7. Click "Cập Nhật" (Update) button</t>
  </si>
  <si>
    <t>[Manage Stores of Brand - 24]</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</si>
  <si>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Update "Email người quản lý" (Manager email) with email wrong format
7. Click "Cập Nhật" (Update) button</t>
  </si>
  <si>
    <t>[Manage Stores of Brand - 25]</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</si>
  <si>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Update "Email người quản lý" (Manager email) over 100 characters
7. Click "Cập Nhật" (Update) button</t>
  </si>
  <si>
    <t>[Manage Stores of Brand - 26]</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</si>
  <si>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Update Logo by select file word
7. Click "Cập Nhật" (Update) button</t>
  </si>
  <si>
    <t>[Manage Stores of Brand - 27]</t>
  </si>
  <si>
    <t>1. Login into Brand Manager Role
2. Click "Cửa Hàng" (Stores) tab in the sidebar
3. Click on the store row you want to view detail
4. Click "Thao Tác" (Menu Actions) and choose "Chỉnh sửa" (Edit) button on the store row want to edit.
5. System auto fill store detail data in form want to edit
6. Update "Email người quản lý" (Manager email) with email already existed in system
7. Click "Cập Nhật" (Update) button</t>
  </si>
  <si>
    <t xml:space="preserve">Manage Stores of Kitchen Center (View list, View detail) </t>
  </si>
  <si>
    <t>[Manage Stores of Kitchen Center - 1]</t>
  </si>
  <si>
    <t>1. Login into Kitchen Center Role
2. Click "Cửa Hàng" (Stores) tab in the sidebar</t>
  </si>
  <si>
    <t>[Manage Stores of Kitchen Center - 2]</t>
  </si>
  <si>
    <t>1. Login into Kitchen Center Role
2. Click "Cửa Hàng" (Stores) tab in the sidebar
3. Click on the item on the table head want to sort</t>
  </si>
  <si>
    <t>[Manage Stores of Kitchen Center - 3]</t>
  </si>
  <si>
    <t>1. Login into Kitchen Center Role
2. Click "Cửa Hàng" (Stores) tab in the sidebar
3. Enter keywords in the input box on the table head want to search</t>
  </si>
  <si>
    <t>[Manage Stores of Kitchen Center - 4]</t>
  </si>
  <si>
    <t>1. Login into Kitchen Center Role
2. Click "Cửa Hàng" (Stores) tab in the sidebar
3. Choose the status type in the select box on the table head want to filter</t>
  </si>
  <si>
    <t>[Manage Stores of Kitchen Center - 5]</t>
  </si>
  <si>
    <t>1. Login into Kitchen Center Role
2. Click "Cửa Hàng" (Stores) tab in the sidebar
3. Click on the "Reload" icon on the table header</t>
  </si>
  <si>
    <t>1. Login into Kitchen Center Role
2. Click "Cửa Hàng" (Stores) tab in the sidebar
3. Click on the "Setting" icon on the table header
4. Click the checkbox item on the menu popup want to hide or show column</t>
  </si>
  <si>
    <t>[Manage Stores of Kitchen Center - 7]</t>
  </si>
  <si>
    <t>1. Login into Kitchen Center Role
2. Click "Cửa Hàng" (Stores) tab in the sidebar
3. Choose number of rows per page on the footer of table you want to view</t>
  </si>
  <si>
    <t>[Manage Stores of Kitchen Center - 8]</t>
  </si>
  <si>
    <t>1. Login into Kitchen Center Role
2. Click "Cửa Hàng" (Stores) tab in the sidebar
3. Click on the "ArrowRight" icon or "ArrowLeft" icon on the footer of table want to go next or go previous page</t>
  </si>
  <si>
    <t>[Manage Stores of Kitchen Center - 9]</t>
  </si>
  <si>
    <t>1. Login into Kitchen Center Role
2. Click "Cửa Hàng" (Stores) tab in the sidebar
3. Click on the store row you want to view detail</t>
  </si>
  <si>
    <t>[Manage Stores of Kitchen Center - 10]</t>
  </si>
  <si>
    <t>1. Login into Kitchen Center Role
2. Click "Cửa Hàng" (Stores) tab in the sidebar
3. Click on the store row want to view detail
4. At the screen "Chi tiết cửa hàng" (Store detail) change the store id to a negative number on url path</t>
  </si>
  <si>
    <t>[Manage Stores of Kitchen Center - 11]</t>
  </si>
  <si>
    <t>1. Login into Kitchen Center Role
2. Click "Cửa Hàng" (Stores) tab in the sidebar
3. Click on the store row want to view detail
4. At the screen "Chi tiết cửa hàng" (Store detail) change the store id to a store id does not exist on url path</t>
  </si>
  <si>
    <t xml:space="preserve">Manage Store Partners of Brand (Add new, View list, View detail, Update, Delete) </t>
  </si>
  <si>
    <t>[Manage Store Partners of Brand - 1]</t>
  </si>
  <si>
    <t>1. Login into Brand Manager Role
2. Click "Đối Tác Cửa Hàng" (Store Partners) tab in the sidebar</t>
  </si>
  <si>
    <t>List of store partners loaded successfully</t>
  </si>
  <si>
    <t>[Manage Store Partners of Brand - 2]</t>
  </si>
  <si>
    <t>Sort list of store partners</t>
  </si>
  <si>
    <t>1. Login into Brand Manager Role
2. Click "Đối Tác Cửa Hàng" (Store Partners) tab in the sidebar
3. Click on the item on the table head want to sort</t>
  </si>
  <si>
    <t>List of store partners will change as expected</t>
  </si>
  <si>
    <t>[Manage Store Partners of Brand - 3]</t>
  </si>
  <si>
    <t>Search store partner in list of store partners</t>
  </si>
  <si>
    <t>1. Login into Brand Manager Role
2. Click "Đối Tác Cửa Hàng" (Store Partners) tab in the sidebar
3. Enter keywords in the input box on the table head want to search</t>
  </si>
  <si>
    <t>The list of store partners will change accordingly to the keywords entered in the input box</t>
  </si>
  <si>
    <t>Round 1: Search store partner failed due to spaces being entered in the input box but the store partners list was still reloaded</t>
  </si>
  <si>
    <t>[Manage Store Partners of Brand - 4]</t>
  </si>
  <si>
    <t>Reload list of store partners</t>
  </si>
  <si>
    <t>1. Login into Brand Manager Role
2. Click "Đối Tác Cửa Hàng" (Store Partners) tab in the sidebar
3. Click on the "Reload" icon on the table header</t>
  </si>
  <si>
    <t>List of store partners will be reloaded</t>
  </si>
  <si>
    <t>[Manage Store Partners of Brand - 5]</t>
  </si>
  <si>
    <t>Change rows per page of list of store partners</t>
  </si>
  <si>
    <t>1. Login into Brand Manager Role
2. Click "Đối Tác Cửa Hàng" (Store Partners) tab in the sidebar
3. Choose number of rows per page on the footer of table you want to view</t>
  </si>
  <si>
    <t>[Manage Store Partners of Brand - 6]</t>
  </si>
  <si>
    <t>Go to next page or previous page of list of store partners</t>
  </si>
  <si>
    <t>1. Login into Brand Manager Role
2. Click "Đối Tác Cửa Hàng" (Store Partners) tab in the sidebar
3. Click on the "ArrowRight" icon or "ArrowLeft" icon on the footer of table want to go next or go previous page</t>
  </si>
  <si>
    <t>View list store partners detail</t>
  </si>
  <si>
    <t>[Manage Store Partners of Brand - 7]</t>
  </si>
  <si>
    <t>View list store partners detail of store</t>
  </si>
  <si>
    <t>1. Login into Brand Manager Role
2. Click "Đối Tác Cửa Hàng" (Store Partners) tab in the sidebar
3. Click on the "ArrowDown" icon on the store partner row with column "Các đối tác" (Partnres) have Logo's partner to view detail list partner of store being used</t>
  </si>
  <si>
    <t>[Manage Store Partners of Brand - 8]</t>
  </si>
  <si>
    <t>1. Login into Brand Manager Role
2. Click "Đối Tác Cửa Hàng" (Store Partners) tab in the sidebar
3. On the right title page, click "Thêm đối tác cửa hàng" (Add Store Partner) button
4. Fill valid data in form "Tạo Mới Đối Tác Cửa Hàng" (Create New Store Partner) page
5. Click "Tạo mới" (Create) button</t>
  </si>
  <si>
    <t>1. Redirect to "Tạo Mới Đối Tác Cửa Hàng" (Create New Store Partner) page
2. After create store partner successful, Redirect to "Danh sách đối tác sửa hàng" (List of store partner)
3. The system will popup success message: "Đã tạo thành công đối tác cửa hàng mới." (Created New Store Partners Successfully.)</t>
  </si>
  <si>
    <t>[Manage Store Partners of Brand - 9]</t>
  </si>
  <si>
    <t>1. Login into Brand Manager Role
2. Click "Đối Tác Cửa Hàng" (Store Partners) tab in the sidebar
3. On the right title page, click "Thêm đối tác cửa hàng" (Add Store Partner) button
4. Don't fill any data in form "Tạo Mới Đối Tác Cửa Hàng" (Create New Store Partner) page
5. Click "Tạo mới" (Create) button</t>
  </si>
  <si>
    <t>The system sequence displays message under in each input of array:
"Vui lòng chọn cửa hàng" (Please select store)
"Vui lòng nhập tên tài khoản" (Please enter user name)
"Vui lòng chọn mật khẩu" (Please enter password)
"Vui lòng nhập phần trăm hoa hồng" (Please enter commission)</t>
  </si>
  <si>
    <t>[Manage Store Partners of Brand - 10]</t>
  </si>
  <si>
    <t>Validation input data for "Tên tài khoản" (User name) over 100 characters</t>
  </si>
  <si>
    <t>1. Login into Brand Manager Role
2. Click "Đối Tác Cửa Hàng" (Store Partners) tab in the sidebar
3. On the right title page, click "Thêm đối tác cửa hàng" (Add Store Partner) button
4. Fill all valid data in form with "Tên tài khoản" (User name) over 100 characters
5. Click "Tạo mới" (Create) button</t>
  </si>
  <si>
    <t>The system displays message under input box:
"Không được vượt quá 100 ký tự" (Must not exceed 100 characters.)</t>
  </si>
  <si>
    <t>[Manage Store Partners of Brand - 11]</t>
  </si>
  <si>
    <t>Validation input data for "Mật khẩu" (Password) over 50 characters</t>
  </si>
  <si>
    <t>1. Login into Brand Manager Role
2. Click "Đối Tác Cửa Hàng" (Store Partners) tab in the sidebar
3. On the right title page, click "Thêm đối tác cửa hàng" (Add Store Partner) button
4. Fill all valid data in form with "Mật khẩu" (Password) over 50 characters
5. Click "Tạo mới" (Create) button</t>
  </si>
  <si>
    <t>The system displays message under input box:
"Không được vượt quá 50 ký tự" (Must not exceed 50 characters.)</t>
  </si>
  <si>
    <t>Round 1: The system don't display message under input box "Không được vượt quá 50 ký tự" (Must not exceed 50 characters.)</t>
  </si>
  <si>
    <t>[Manage Store Partners of Brand - 12]</t>
  </si>
  <si>
    <t>Validation input data for "Phần trăm hoa hồng" (Commission) over 100%</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</si>
  <si>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"Chỉnh sửa" (Edit) button on the store partner row want to edit
5. System auto fill store partner detail data in form want to edit
6. Fill all valid data in form with "Phần trăm hoa hồng" (Commission) over 100%
7. Click "Cập Nhật" (Update) button</t>
  </si>
  <si>
    <t>The system displays message under input box:
"Phần trăm hoa hồng không được nhiều hơn 100%" (The commission should not be more than 100%.)</t>
  </si>
  <si>
    <t>[Manage Store Partners of Brand - 13]</t>
  </si>
  <si>
    <t>Update the status of store partner</t>
  </si>
  <si>
    <t>1. Login into Brand Manager Role
2. Click "Đối Tác Cửa Hàng" (Store Partners) tab in the sidebar
3. Click on the "ArrowDown" icon on the store partner row with column "Các đối tác" (Partnres) have Logo's partner to view detail list partner of store being used
4. Click on switch button of the store partner detail row want to update status</t>
  </si>
  <si>
    <t>1. List of store partners will be reloaded
2. After update status succesfully, the system will display the success message "Đã cập nhật trạng thái danh mục thành công." (Updated Store Partners Status Successfully.).</t>
  </si>
  <si>
    <t>[Manage Store Partners of Brand - 14]</t>
  </si>
  <si>
    <t>Update the status of store partner in store detail</t>
  </si>
  <si>
    <t>1. Login into Brand Manager Role
2. Click "Đối Tác Cửa Hàng" (Store Partners) tab in the sidebar
3. Click on the product row you want to view detail
4. Click on switch button of the store partner row want to update status on table partner of store</t>
  </si>
  <si>
    <t>[Manage Store Partners of Brand - 15]</t>
  </si>
  <si>
    <t>Edit store partner in list table</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</si>
  <si>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"Chỉnh sửa" (Edit) button on the store partner row want to edit
5. Fill valid data in form "Cập Nhật Đối Tác Cửa Hàng" (Update Store Partner) mdal
6. Click "Cập Nhật" (Update) button</t>
  </si>
  <si>
    <t>1. Show up "Cập nhật thông tin đối tác" (Update information partner) modal
2. After update information partner successful, List of store partners will be reloaded
3. The system will popup success message: "Cập nhật thông tin đối tác cửa hàng thành công." (Updated Store Partners Informaion Successfully.)</t>
  </si>
  <si>
    <t>[Manage Store Partners of Brand - 16]</t>
  </si>
  <si>
    <t>Edit store partner in detail page</t>
  </si>
  <si>
    <t>1. Login into Brand Manager Role
2. Click "Đối Tác Cửa Hàng" (Store Partners) tab in the sidebar
3. Click on the store partner row you want to view detail
4. Click "Thao Tác" (Menu Actions) and choose "Chỉnh sửa" (Edit) button on the store partner row want to edit.
5. System auto fill store partner detail data in form want to edit
6. Click "Cập Nhật" (Update) button</t>
  </si>
  <si>
    <t>1. List of store partners loaded successfully
2. Redirect to "Chi tiết cửa hàng" (Store detail) page
3.  Show up "Cập nhật thông tin đối tác" (Update information partner) modal
4. Store Partners detail data is automatically filled in the form
5. After edit successfully, Store Partners list will be reloaded
6. The system will popup success message: "Cập nhật thông tin đối tác cửa hàng thành công." (Updated Store Partners Informaion Successfully.)</t>
  </si>
  <si>
    <t>1. List of store partners loaded successfully
2. Store Partners detail loaded successfully</t>
  </si>
  <si>
    <t>[Manage Store Partners of Brand - 17]</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</si>
  <si>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"Chỉnh sửa" (Edit) button on the store partner row want to edit
5. System auto fill store partner detail data in form want to edit
6. Delete all existing data in the form
7. Click "Cập Nhật" (Update) button</t>
  </si>
  <si>
    <t>The system sequence displays message under in each input:
"Vui lòng nhập tên tài khoản" (Please enter user name)
"Vui lòng chọn mật khẩu" (Please enter password)
"Vui lòng nhập phần trăm hoa hồng" (Please enter commission)</t>
  </si>
  <si>
    <t>[Manage Store Partners of Brand - 18]</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</si>
  <si>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"Chỉnh sửa" (Edit) button on the store partner row want to edit
5. System auto fill store partner detail data in form want to edit
6. Update "Tên tài khoản" (User name) over 100 characters
7. Click "Cập Nhật" (Update) button</t>
  </si>
  <si>
    <t>[Manage Store Partners of Brand - 19]</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</si>
  <si>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"Chỉnh sửa" (Edit) button on the store partner row want to edit
5. System auto fill store partner detail data in form want to edit
6. Update  "Mật khẩu" (Password) over 50 characters
7. Click "Cập Nhật" (Update) button</t>
  </si>
  <si>
    <t>[Manage Store Partners of Brand - 20]</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</si>
  <si>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"Chỉnh sửa" (Edit) button on the store partner row want to edit
5. System auto fill store partner detail data in form want to edit
6. Update "Phần trăm hoa hồng" (Commission) over 100%
7. Click "Cập Nhật" (Update) button</t>
  </si>
  <si>
    <t>[Manage Store Partners of Brand - 21]</t>
  </si>
  <si>
    <t>Delete store partner in list store partners</t>
  </si>
  <si>
    <t>1. Login into Brand Manager Role
2. Click "Đối Tác Cửa Hàng" (Store Partners) tab in the sidebar
3. Click on the "ArrowDown" icon on the store partner row with column "Các đối tác" (Partnres) have Logo's partner to view detail list partner of store being used
4. Click menu icon and choose "Xóa" (Delete) button on the store partner detail row want to delete
5. Click "Confirm" (Xác nhận) button.</t>
  </si>
  <si>
    <t>1. Popup "Xác nhận xóa đối tác cửa hàng" (Confirm delete store partner) will be showed
2. List of store partners will be reloaded
3. After delete successfully, The system will display the success message "Đã xóa đối tác cửa hàng thành công." (Deleted Store Partners Successfully.).</t>
  </si>
  <si>
    <t>[Manage Store Partners of Brand - 22]</t>
  </si>
  <si>
    <t>Delete store partner in detail page</t>
  </si>
  <si>
    <t>1. Login into Brand Manager Role
2. Click "Đối Tác Cửa Hàng" (Store Partners) tab in the sidebar
3. Click on the store partner row you want to view detail
4. Click on menu icon on the store partner row in table list partner of store and choose "Xóa" (Delete) button want to delete
5. Click "Confirm" (Xác nhận) button.</t>
  </si>
  <si>
    <t>1. Redirect to "Chi tiết cửa hàng" (Store detail) page
2. Popup "Xác nhận xóa đối tác cửa hàng" (Confirm delete store partner) will be showed
3. After delete successfully, the system will display the success message "Đã xóa đối tác cửa hàng thành công." (Deleted Store Partners Successfully.).</t>
  </si>
  <si>
    <t>Store Partners detail loaded successfully</t>
  </si>
  <si>
    <t xml:space="preserve">Manage Normal Categories of Brand (Add new, View list, View detail, Update, Delete) </t>
  </si>
  <si>
    <t>[Manage Normal Category of Brand - 1]</t>
  </si>
  <si>
    <t>1. Login into Brand Manager Role
2. Click "Danh Mục Thường" (Normal Categories) tab in the sidebar</t>
  </si>
  <si>
    <t>List of normal categories loaded successfully</t>
  </si>
  <si>
    <t>[Manage Normal Category of Brand - 2]</t>
  </si>
  <si>
    <t>Sort list of normal categories</t>
  </si>
  <si>
    <t>1. Login into Brand Manager Role
2. Click "Danh Mục Thường" (Normal Categories) tab in the sidebar
3. Click on the item on the table head want to sort</t>
  </si>
  <si>
    <t>List of normal categories will change as expected</t>
  </si>
  <si>
    <t>[Manage Normal Category of Brand - 3]</t>
  </si>
  <si>
    <t>Search normal category in list of normal categories</t>
  </si>
  <si>
    <t>1. Login into Brand Manager Role
2. Click "Danh Mục Thường" (Normal Categories) tab in the sidebar
3. Enter keywords in the input box on the table head want to search</t>
  </si>
  <si>
    <t>The list of normal categories will change accordingly to the keywords entered in the input box</t>
  </si>
  <si>
    <t>Round 1: Search normal category failed due to spaces being entered in the input box but the normal categories list was still reloaded</t>
  </si>
  <si>
    <t>[Manage Normal Category of Brand - 4]</t>
  </si>
  <si>
    <t>Reload list of normal categories</t>
  </si>
  <si>
    <t>1. Login into Brand Manager Role
2. Click "Danh Mục Thường" (Normal Categories) tab in the sidebar
3. Click on the "Reload" icon on the table header</t>
  </si>
  <si>
    <t>List of normal categories will be reloaded</t>
  </si>
  <si>
    <t>[Manage Normal Category of Brand - 5]</t>
  </si>
  <si>
    <t>Hide or show data columns in the table list of normal categories</t>
  </si>
  <si>
    <t>1. Login into Brand Manager Role
2. Click "Danh Mục Thường" (Normal Categories) tab in the sidebar
3. Click on the "Setting" icon on the table header
4. Click the checkbox item on the menu popup want to hide or show column</t>
  </si>
  <si>
    <t>The table header and normal categories list will be hidden or displayed columns according to the checked items</t>
  </si>
  <si>
    <t>[Manage Normal Category of Brand - 6]</t>
  </si>
  <si>
    <t>Change rows per page of list of normal categories</t>
  </si>
  <si>
    <t>1. Login into Brand Manager Role
2. Click "Danh Mục Thường" (Normal Categories) tab in the sidebar
3. Choose number of rows per page on the footer of table you want to view</t>
  </si>
  <si>
    <t>[Manage Normal Category of Brand - 7]</t>
  </si>
  <si>
    <t>Go to next page or previous page of list of normal categories</t>
  </si>
  <si>
    <t>1. Login into Brand Manager Role
2. Click "Danh Mục Thường" (Normal Categories) tab in the sidebar
3. Click on the "ArrowRight" icon or "ArrowLeft" icon on the footer of table want to go next or go previous page</t>
  </si>
  <si>
    <t>[Manage Normal Category of Brand - 8]</t>
  </si>
  <si>
    <t>1. Login into Brand Manager Role
2. Click "Danh Mục Thường" (Normal Categories) tab in the sidebar
3. Click on the normal category row you want to view detail</t>
  </si>
  <si>
    <t>1. Redirect to "Chi tiết danh mục thường" (Normal category detail) page
2. Normal category detail loaded successfully</t>
  </si>
  <si>
    <t>[Manage Normal Category of Brand - 9]</t>
  </si>
  <si>
    <t>Validation change a normal category id to a negative number on url path</t>
  </si>
  <si>
    <t>1. Login into Brand Manager Role
2. Click "Danh Mục Thường" (Normal Categories) tab in the sidebar
3. Click on the normal category row want to view detail
4. At the screen "Chi tiết danh mục thường" (Normal category detail) change the normal category id to a negative number on url path</t>
  </si>
  <si>
    <t>1. Redirect to "Danh sách danh mục thường" (List of normal category) page
2. The system displays message: "Id danh mục không phù hợp với id trong hệ thống"  (Category id is not suitable id in the system)</t>
  </si>
  <si>
    <t>[Manage Normal Category of Brand - 10]</t>
  </si>
  <si>
    <t>Validation change a normal category id to a normal category id does not exist on url path</t>
  </si>
  <si>
    <t>1. Login into Brand Manager Role
2. Click "Danh Mục Thường" (Normal Categories) tab in the sidebar
3. Click on the normal category row want to view detail
4. At the screen "Chi tiết danh mục thường" (Normal category detail) change the normal category id to a normal category id does not exist on url path</t>
  </si>
  <si>
    <t>[Manage Normal Category of Brand - 11]</t>
  </si>
  <si>
    <t>1. Login into Brand Manager Role
2. Click "Danh Mục Thường" (Normal Categories) tab in the sidebar
3. On the right title page, click "Thêm Danh Mục Thường" (Add Normal Category) button
4. Fill valid data in form "Tạo Mới Danh Mục" (Create New Category) page
5. Click "Tạo mới" (Create) button</t>
  </si>
  <si>
    <t>1. Redirect to "Tạo Mới Danh Mục" (Create New Category) page
2. After create normal category successful, redirect to "Danh sách danh mục thường" (List of normal categorys) page
3. The system will popup success message: "Đã tạo danh mục mới thành công." (Created New Category Successfully.)</t>
  </si>
  <si>
    <t>[Manage Normal Category of Brand - 12]</t>
  </si>
  <si>
    <t>1. Login into Brand Manager Role
2. Click "Danh Mục Thường" (Normal Categories) tab in the sidebar
3. On the right title page, click "Thêm Danh Mục Thường" (Add Normal Category) button
4. Don't fill any data in form "Tạo Mới Danh Mục" (Create New Category) page
5. Click "Tạo mới" (Create) button</t>
  </si>
  <si>
    <t>The system sequence displays message under in each input:
"Vui lòng nhập tên danh mục" (Please enter category name)
"Vui lòng nhập mã danh mục" (Please enter category code)
"Vui lòng nhập thứ tự hiển thị" (Please enter display order)
"Vui lòng nhập mô tả" (Please enter description)
The system popup error message "Logo is not null" (Logo không được để trống)</t>
  </si>
  <si>
    <t>[Manage Normal Category of Brand - 13]</t>
  </si>
  <si>
    <t>Validation input data for "Tên danh mục" (Category name) over 100 characters</t>
  </si>
  <si>
    <t>1. Login into Brand Manager Role
2. Click "Danh Mục Thường" (Normal Categories) tab in the sidebar
3. On the right title page, click "Thêm Danh Mục Thường" (Add Normal Category) button
4. Fill all valid data in form "Tạo Mới Danh Mục" (Create New Category) page with "Tên danh mục" (Category name) over 100 characters
5. Click "Tạo mới" (Create) button</t>
  </si>
  <si>
    <t>[Manage Normal Category of Brand - 14]</t>
  </si>
  <si>
    <t>Validation input data for "Mã danh mục" (Category code) over 20 characters</t>
  </si>
  <si>
    <t>1. Login into Brand Manager Role
2. Click "Danh Mục Thường" (Normal Categories) tab in the sidebar
3. On the right title page, click "Thêm Danh Mục Thường" (Add Normal Category) button
4. Fill all valid data in form "Tạo Mới Danh Mục" (Create New Category) page with "Mã danh mục" (Category code) over 20 characters
5. Click "Tạo mới" (Create) button</t>
  </si>
  <si>
    <t>The system displays message under input box:
"Không được vượt quá 20 ký tự" (Must not exceed 20 characters.)</t>
  </si>
  <si>
    <t>Round 1: The system don't display message under input box "Không được vượt quá 20 ký tự" (Must not exceed 20 characters.)</t>
  </si>
  <si>
    <t>[Manage Normal Category of Brand - 15]</t>
  </si>
  <si>
    <t>Validation input data for "Thứ tự hiển thị" (Display order) equals 0</t>
  </si>
  <si>
    <t>1. Login into Brand Manager Role
2. Click "Danh Mục Thường" (Normal Categories) tab in the sidebar
3. On the right title page, click "Thêm Danh Mục Thường" (Add Normal Category) button
4. Fill all valid data in form "Tạo Mới Danh Mục" (Create New Category) page with "Thứ tự hiển thị" (Display order) equals 0
5. Click "Tạo mới" (Create) button</t>
  </si>
  <si>
    <t>The system displays message in the bottom input box:
"Thứ tự hển thị phải lớn hơn 0" (Display order must be greater than 0)</t>
  </si>
  <si>
    <t>Round 1: The system don't display message under input box "Thứ tự hển thị phải lớn hơn 0" (Display order must be greater than 0)</t>
  </si>
  <si>
    <t>[Manage Normal Category of Brand - 16]</t>
  </si>
  <si>
    <t>Validation input data for "Mô tả" (Description) over 100 characters</t>
  </si>
  <si>
    <t>1. Login into Brand Manager Role
2. Click "Danh Mục Thường" (Normal Categories) tab in the sidebar
3. On the right title page, click "Thêm Danh Mục Thường" (Add Normal Category) button
4. Fill all valid data in form "Tạo Mới Danh Mục" (Create New Category) page with "Mô tả" (Description) over 100 characters
5. Click "Tạo mới" (Create) button</t>
  </si>
  <si>
    <t>[Manage Normal Category of Brand - 17]</t>
  </si>
  <si>
    <t>1. Login into Brand Manager Role
2. Click "Danh Mục Thường" (Normal Categories) tab in the sidebar
3. On the right title page, click "Thêm Danh Mục Thường" (Add Normal Category) button
4. Click "Tải hình ảnh" (Upload photo) but choose file word</t>
  </si>
  <si>
    <t>[Manage Normal Category of Brand - 18]</t>
  </si>
  <si>
    <t>Update the status of normal category</t>
  </si>
  <si>
    <t>1. Login into Brand Manager Role
2. Click "Danh Mục Thường" (Normal Categories) tab in the sidebar
3. Click switch button on the normal category row want to update status</t>
  </si>
  <si>
    <t>1. List of normal categorys will be reloaded
2. After update status succesfully, the system will display the error message "Đã cập nhật trạng thái danh mục thành công." (Updated Normal Category Status Successfully.).</t>
  </si>
  <si>
    <t>List of normal categorys loaded successfully</t>
  </si>
  <si>
    <t>[Manage Normal Category of Brand - 19]</t>
  </si>
  <si>
    <t>Edit normal category in list table</t>
  </si>
  <si>
    <t>1. Login into Brand Manager Role
2. Click "Danh Mục Thường" (Normal Categories) tab in the sidebar
3. Click menu icon and choose "Chỉnh sửa" (Edit) button on the normal category row want to edit
4. Fill valid data in form "Cập Nhật Danh Mục" (Update Category) page
5. Click "Cập Nhật" (Update) button</t>
  </si>
  <si>
    <t>1. Redirect to "Cập Nhật Danh Mục" (Update Category) page
2. After update normal category successful, redirect to "Danh sách danh mục thường" (List of normal categorys) page
3. The system will popup success message: "Đã cập nhật danh mục thành công." (Updated New Category Successfully.)</t>
  </si>
  <si>
    <t>[Manage Normal Category of Brand - 20]</t>
  </si>
  <si>
    <t>Edit normal category in detail page</t>
  </si>
  <si>
    <t>1. Login into Brand Manager Role
2. Click "Danh Mục Thường" (Normal Categories) tab in the sidebar
3. Click on the normal category row you want to view detail
4. Click "Thao Tác" (Menu Actions) and choose "Chỉnh sửa" (Edit) button on the normal category row want to edit.
5. System auto fill normal category detail data in form want to edit
6. Click "Cập Nhật" (Update) button</t>
  </si>
  <si>
    <t>1. List of normal categorys loaded successfully
2. Redirect to "Chi tiết danh mục" (Normal category detail) page
3. Redirect to "Cập nhật danh mục" (Update normal category) page
4. Normal category detail data is automatically filled in the form
4. After edit successfully, redirect to "Danh sách danh mục thường" (List of normal categorys) page
5. The system will display the success message "Đã cập nhật danh mục thành công." (Updated Normal Category Successfully.).</t>
  </si>
  <si>
    <t>1. List of normal categorys loaded successfully
2. Normal category detail loaded successfully</t>
  </si>
  <si>
    <t>[Manage Normal Category of Brand - 21]</t>
  </si>
  <si>
    <t>1. Login into Brand Manager Role
2. Click "Danh Mục Thường" (Normal Categories) tab in the sidebar
3. Click menu icon and choose "Chỉnh sửa" (Edit) button on the normal category row want to edit
5. System auto fill normal category detail data in form want to edit
6. Delete all existing data in the form
5. Click "Cập Nhật" (Update) button</t>
  </si>
  <si>
    <t>Normal category detail loaded successfully</t>
  </si>
  <si>
    <t>[Manage Normal Category of Brand - 22]</t>
  </si>
  <si>
    <t>1. Login into Brand Manager Role
2. Click "Danh Mục Thường" (Normal Categories) tab in the sidebar
3. Click menu icon and choose "Chỉnh sửa" (Edit) button on the normal category row want to edit
4. System auto fill normal category detail data in form want to edit
5. Update "Tên danh mục" (Category name) over 100 characters
5. Click "Cập Nhật" (Update) button</t>
  </si>
  <si>
    <t>[Manage Normal Category of Brand - 23]</t>
  </si>
  <si>
    <t>1. Login into Brand Manager Role
2. Click "Danh Mục Thường" (Normal Categories) tab in the sidebar
3. Click menu icon and choose "Chỉnh sửa" (Edit) button on the normal category row want to edit
4. System auto fill normal category detail data in form want to edit
5. Update "Thứ tự hiển thị" (Display order) equals 0
6. Click "Cập Nhật" (Update) button</t>
  </si>
  <si>
    <t>[Manage Normal Category of Brand - 24]</t>
  </si>
  <si>
    <t>1. Login into Brand Manager Role
2. Click "Danh Mục Thường" (Normal Categories) tab in the sidebar
3. On the right title page, click "Thêm Danh Mục Thường" (Add Normal Category) button
4. System auto fill normal category detail data in form want to edit
5. Update "Mô tả" (Description) over 100 characters
6. Click "Cập Nhật" (Update) button</t>
  </si>
  <si>
    <t>[Manage Normal Category of Brand - 25]</t>
  </si>
  <si>
    <t>1. Login into Brand Manager Role
2. Click "Danh Mục Thường" (Normal Categories) tab in the sidebar
3. System auto fill normal category detail data in form want to edit
4. Update Logo by select file word
5. Click "Cập Nhật" (Update) button</t>
  </si>
  <si>
    <t>[Manage Normal Category of Brand - 26]</t>
  </si>
  <si>
    <t>Delete normal category in list normal categories</t>
  </si>
  <si>
    <t>1. Login into Brand Manager Role
2. Click "Danh Mục Thường" (Normal Categories) tab in the sidebar
3. Click menu icon and choose "Xóa" (Delete) button on the normal category row want to delete
4. Click "Confirm" (Xác nhận) button.</t>
  </si>
  <si>
    <t>1. Popup "Xác nhận xóa danh mục" (Confirm delete category" will be showed
2. List of normal categories will be reloaded
3. The system will display the success message "Đã xóa danh mục thành công." (Deleted Category Successfully.".</t>
  </si>
  <si>
    <t>[Manage Normal Category of Brand - 27]</t>
  </si>
  <si>
    <t>Delete normal category in detail page</t>
  </si>
  <si>
    <t>1. Login into Brand Manager Role
2. Click "Danh Mục Thường" (Normal Categories) tab in the sidebar
3. Click on the normal category row you want to view detail
4. Click "Thao Tác" (Menu Actions) and choose "Xóa" (Delete) button want to delete
5. Click "Confirm" (Xác nhận) button.</t>
  </si>
  <si>
    <t>1. Redirect to "Chi tiết danh mục" (Category detail) page
1. Popup "Xác nhận xóa danh mục" (Confirm delete category) will be showed
3. After delete successfully, redirect to "Danh sách danh mục thường" (List of normal category) page
4. The system will display the success message "Đã xóa danh mục thành công." (Deleted Category Successfully.).</t>
  </si>
  <si>
    <t xml:space="preserve">Manage Extra Categories of Brand (Add new, View list, View detail, Update, Delete) </t>
  </si>
  <si>
    <t>[Manage Extra Category of Brand - 1]</t>
  </si>
  <si>
    <t>1. Login into Brand Manager Role
2. Click "Danh Mục Extra" (Extra Categories) tab in the sidebar</t>
  </si>
  <si>
    <t>List of extra categories loaded successfully</t>
  </si>
  <si>
    <t>[Manage Extra Category of Brand - 2]</t>
  </si>
  <si>
    <t>Sort list of extra categories</t>
  </si>
  <si>
    <t>1. Login into Brand Manager Role
2. Click "Danh Mục Extra" (Extra Categories) tab in the sidebar
3. Click on the item on the table head want to sort</t>
  </si>
  <si>
    <t>List of extra categories will change as expected</t>
  </si>
  <si>
    <t>[Manage Extra Category of Brand - 3]</t>
  </si>
  <si>
    <t>Search extra category in list of extra categories</t>
  </si>
  <si>
    <t>1. Login into Brand Manager Role
2. Click "Danh Mục Extra" (Extra Categories) tab in the sidebar
3. Enter keywords in the input box on the table head want to search</t>
  </si>
  <si>
    <t>The list of extra categories will change accordingly to the keywords entered in the input box</t>
  </si>
  <si>
    <t>Round 1: Search extra category failed due to spaces being entered in the input box but the extra categories list was still reloaded</t>
  </si>
  <si>
    <t>[Manage Extra Category of Brand - 4]</t>
  </si>
  <si>
    <t>Reload list of extra categories</t>
  </si>
  <si>
    <t>1. Login into Brand Manager Role
2. Click "Danh Mục Extra" (Extra Categories) tab in the sidebar
3. Click on the "Reload" icon on the table header</t>
  </si>
  <si>
    <t>List of extra categories will be reloaded</t>
  </si>
  <si>
    <t>[Manage Extra Category of Brand - 5]</t>
  </si>
  <si>
    <t>Hide or show data columns in the table list of extra categories</t>
  </si>
  <si>
    <t>1. Login into Brand Manager Role
2. Click "Danh Mục Extra" (Extra Categories) tab in the sidebar
3. Click on the "Setting" icon on the table header
4. Click the checkbox item on the menu popup want to hide or show column</t>
  </si>
  <si>
    <t>The table header and extra categories list will be hidden or displayed columns according to the checked items</t>
  </si>
  <si>
    <t>[Manage Extra Category of Brand - 6]</t>
  </si>
  <si>
    <t>Change rows per page of list of extra categories</t>
  </si>
  <si>
    <t>1. Login into Brand Manager Role
2. Click "Danh Mục Extra" (Extra Categories) tab in the sidebar
3. Choose number of rows per page on the footer of table you want to view</t>
  </si>
  <si>
    <t>[Manage Extra Category of Brand - 7]</t>
  </si>
  <si>
    <t>Go to next page or previous page of list of extra categories</t>
  </si>
  <si>
    <t>1. Login into Brand Manager Role
2. Click "Danh Mục Extra" (Extra Categories) tab in the sidebar
3. Click on the "ArrowRight" icon or "ArrowLeft" icon on the footer of table want to go next or go previous page</t>
  </si>
  <si>
    <t>[Manage Extra Category of Brand - 8]</t>
  </si>
  <si>
    <t>1. Login into Brand Manager Role
2. Click "Danh Mục Extra" (Extra Categories) tab in the sidebar
3. Click on the extra category row you want to view detail</t>
  </si>
  <si>
    <t>1. Redirect to "Chi tiết danh mục extra" (Extra category detail) page
2. Extra category detail loaded successfully</t>
  </si>
  <si>
    <t>[Manage Extra Category of Brand - 9]</t>
  </si>
  <si>
    <t>Validation change a extra category id to a negative number on url path</t>
  </si>
  <si>
    <t>1. Login into Brand Manager Role
2. Click "Danh Mục Extra" (Extra Categories) tab in the sidebar
3. Click on the extra category row want to view detail
4. At the screen "Chi tiết danh mục extra" (Extra category detail) change the extra category id to a negative number on url path</t>
  </si>
  <si>
    <t>1. Redirect to "Danh sách danh mục extra" (List of extra category) page
2. The system displays message: "Id danh mục không phù hợp với id trong hệ thống" (Category id is not suitable id in the system)</t>
  </si>
  <si>
    <t>[Manage Extra Category of Brand - 10]</t>
  </si>
  <si>
    <t>Validation change a extra category id to a extra category id does not exist on url path</t>
  </si>
  <si>
    <t>1. Login into Brand Manager Role
2. Click "Danh Mục Extra" (Extra Categories) tab in the sidebar
3. Click on the extra category row want to view detail
4. At the screen "Chi tiết danh mục extra" (Extra category detail) change the extra category id to a extra category id does not exist on url path</t>
  </si>
  <si>
    <t>[Manage Extra Category of Brand - 11]</t>
  </si>
  <si>
    <t>1. Login into Brand Manager Role
2. Click "Danh Mục Extra" (Extra Categories) tab in the sidebar
3. On the right title page, click "Thêm Danh Mục Extra" (Add Extra Category) button
4. Fill valid data in form "Tạo Mới Danh Mục" (Create New Category) page
5. Click "Tạo mới" (Create) button</t>
  </si>
  <si>
    <t>1. Redirect to "Tạo Mới Danh Mục" (Create New Category) page
2. After create extra category successful, redirect to "Danh sách danh mục extra" (List of extra categorys) page
3. The system will popup success message: "Đã tạo danh mục mới thành công." (Created New Category Successfully.)</t>
  </si>
  <si>
    <t>[Manage Extra Category of Brand - 12]</t>
  </si>
  <si>
    <t>1. Login into Brand Manager Role
2. Click "Danh Mục Extra" (Extra Categories) tab in the sidebar
3. On the right title page, click "Thêm Danh Mục Extra" (Add Extra Category) button
4. Don't fill any data in form "Tạo Mới Danh Mục" (Create New Category) page
5. Click "Tạo mới" (Create) button</t>
  </si>
  <si>
    <t>[Manage Extra Category of Brand - 13]</t>
  </si>
  <si>
    <t>1. Login into Brand Manager Role
2. Click "Danh Mục Extra" (Extra Categories) tab in the sidebar
3. On the right title page, click "Thêm Danh Mục Extra" (Add Extra Category) button
4. Fill all valid data in form "Tạo Mới Danh Mục" (Create New Category) page with "Tên danh mục" (Category name) over 100 characters
5. Click "Tạo mới" (Create) button</t>
  </si>
  <si>
    <t>[Manage Extra Category of Brand - 14]</t>
  </si>
  <si>
    <t>1. Login into Brand Manager Role
2. Click "Danh Mục Extra" (Extra Categories) tab in the sidebar
3. On the right title page, click "Thêm Danh Mục Extra" (Add Extra Category) button
4. Fill all valid data in form "Tạo Mới Danh Mục" (Create New Category) page with "Mã danh mục" (Category code) over 20 characters
5. Click "Tạo mới" (Create) button</t>
  </si>
  <si>
    <t>[Manage Extra Category of Brand - 15]</t>
  </si>
  <si>
    <t>1. Login into Brand Manager Role
2. Click "Danh Mục Extra" (Extra Categories) tab in the sidebar
3. On the right title page, click "Thêm Danh Mục Extra" (Add Extra Category) button
4. Fill all valid data in form "Tạo Mới Danh Mục" (Create New Category) page with "Thứ tự hiển thị" (Display order) equals 0
5. Click "Tạo mới" (Create) button</t>
  </si>
  <si>
    <t>[Manage Extra Category of Brand - 16]</t>
  </si>
  <si>
    <t>1. Login into Brand Manager Role
2. Click "Danh Mục Extra" (Extra Categories) tab in the sidebar
3. On the right title page, click "Thêm Danh Mục Extra" (Add Extra Category) button
4. Fill all valid data in form "Tạo Mới Danh Mục" (Create New Category) page with "Mô tả" (Description) over 100 characters
5. Click "Tạo mới" (Create) button</t>
  </si>
  <si>
    <t>[Manage Extra Category of Brand - 17]</t>
  </si>
  <si>
    <t>1. Login into Brand Manager Role
2. Click "Danh Mục Extra" (Extra Categories) tab in the sidebar
3. On the right title page, click "Thêm Danh Mục Extra" (Add Extra Category) button
4. Click "Tải hình ảnh" (Upload photo) but choose file word</t>
  </si>
  <si>
    <t>[Manage Extra Category of Brand - 18]</t>
  </si>
  <si>
    <t>Update the status of extra category</t>
  </si>
  <si>
    <t>1. Login into Brand Manager Role
2. Click "Danh Mục Extra" (Extra Categories) tab in the sidebar
3. Click switch button on the extra category row want to update status</t>
  </si>
  <si>
    <t>1. List of extra categorys will be reloaded
2. After update status succesfully, the system will display the error message "Đã cập nhật trạng thái danh mục thành công." (Updated Extra Category Status Successfully.).</t>
  </si>
  <si>
    <t>List of extra categorys loaded successfully</t>
  </si>
  <si>
    <t>[Manage Extra Category of Brand - 19]</t>
  </si>
  <si>
    <t>Edit extra category in list table</t>
  </si>
  <si>
    <t>1. Login into Brand Manager Role
2. Click "Danh Mục Extra" (Extra Categories) tab in the sidebar
3. Click menu icon and choose "Chỉnh sửa" (Edit) button on the extra category row want to edit
4. Fill valid data in form "Cập Nhật Danh Mục" (Update Category) page
5. Click "Cập Nhật" (Update) button</t>
  </si>
  <si>
    <t>1. Redirect to "Cập Nhật Danh Mục" (Update Category) page
2. After update extra category successful, redirect to "Danh sách danh mục extra" (List of extra categorys) page
3. The system will popup success message: "Đã cập nhật danh mục thành công." (Updated New Category Successfully.)</t>
  </si>
  <si>
    <t>[Manage Extra Category of Brand - 20]</t>
  </si>
  <si>
    <t>Edit extra category in detail page</t>
  </si>
  <si>
    <t>1. Login into Brand Manager Role
2. Click "Danh Mục Extra" (Extra Categories) tab in the sidebar
3. Click on the extra category row you want to view detail
4. Click "Thao Tác" (Menu Actions) and choose "Chỉnh sửa" (Edit) button on the extra category row want to edit.
5. System auto fill extra category detail data in form want to edit
6. Click "Cập Nhật" (Update) button</t>
  </si>
  <si>
    <t>1. List of extra categorys loaded successfully
2. Redirect to "Chi tiết danh mục" (Extra category detail) page
3. Redirect to "Cập nhật danh mục" (Update extra category) page
4. Extra category detail data is automatically filled in the form
4. After edit successfully, redirect to "Danh sách danh mục extra" (List of extra categorys) page
5. The system will display the success message "Đã cập nhật danh mục thành công." (Updated Extra Category Successfully.).</t>
  </si>
  <si>
    <t>1. List of extra categorys loaded successfully
2. Extra category detail loaded successfully</t>
  </si>
  <si>
    <t>[Manage Extra Category of Brand - 21]</t>
  </si>
  <si>
    <t>1. Login into Brand Manager Role
2. Click "Danh Mục Extra" (Extra Categories) tab in the sidebar
3. Click menu icon and choose "Chỉnh sửa" (Edit) button on the extra category row want to edit
5. System auto fill extra category detail data in form want to edit
6. Delete all existing data in the form
5. Click "Cập Nhật" (Update) button</t>
  </si>
  <si>
    <t>Extra category detail loaded successfully</t>
  </si>
  <si>
    <t>[Manage Extra Category of Brand - 22]</t>
  </si>
  <si>
    <t>1. Login into Brand Manager Role
2. Click "Danh Mục Extra" (Extra Categories) tab in the sidebar
3. Click menu icon and choose "Chỉnh sửa" (Edit) button on the extra category row want to edit
4. System auto fill extra category detail data in form want to edit
5. Update "Tên danh mục" (Category name) over 100 characters
5. Click "Cập Nhật" (Update) button</t>
  </si>
  <si>
    <t>[Manage Extra Category of Brand - 23]</t>
  </si>
  <si>
    <t>1. Login into Brand Manager Role
2. Click "Danh Mục Extra" (Extra Categories) tab in the sidebar
3. On the right title page, click "Thêm Danh Mục Extra" (Add Extra Category) button
4. System auto fill extra category detail data in form want to edit
5. Update "Thứ tự hiển thị" (Display order) equals 0
6. Click "Cập Nhật" (Update) button</t>
  </si>
  <si>
    <t>[Manage Extra Category of Brand - 24]</t>
  </si>
  <si>
    <t>1. Login into Brand Manager Role
2. Click "Danh Mục Extra" (Extra Categories) tab in the sidebar
3. On the right title page, click "Thêm Danh Mục Extra" (Add Extra Category) button
4. System auto fill extra category detail data in form want to edit
5. Update "Mô tả" (Description) over 100 characters
6. Click "Cập Nhật" (Update) button</t>
  </si>
  <si>
    <t>[Manage Extra Category of Brand - 25]</t>
  </si>
  <si>
    <t>1. Login into Brand Manager Role
2. Click "Danh Mục Extra" (Extra Categories) tab in the sidebar
3. System auto fill extra category detail data in form want to edit
4. Update Logo by select file word
5. Click "Cập Nhật" (Update) button</t>
  </si>
  <si>
    <t>[Manage Extra Category of Brand - 26]</t>
  </si>
  <si>
    <t>Delete extra category in list extra categories</t>
  </si>
  <si>
    <t>1. Login into Brand Manager Role
2. Click "Danh Mục Extra" (Extra Categories) tab in the sidebar
3. Click menu icon and choose "Xóa" (Delete) button on the extra category row want to delete
4. Click "Confirm" (Xác nhận) button.</t>
  </si>
  <si>
    <t>1. Popup "Xác nhận xóa danh mục" (Confirm delete category" will be showed
2. List of extra categories will be reloaded
3. The system will display the success message "Đã xóa danh mục thành công." (Deleted Category Successfully.)</t>
  </si>
  <si>
    <t>[Manage Extra Category of Brand - 27]</t>
  </si>
  <si>
    <t>Delete extra category in detail page</t>
  </si>
  <si>
    <t>1. Login into Brand Manager Role
2. Click "Danh Mục Extra" (Extra Categories) tab in the sidebar
3. Click on the extra category row you want to view detail
4. Click "Thao Tác" (Menu Actions) and choose "Xóa" (Delete) button want to delete
5. Click "Confirm" (Xác nhận) button.</t>
  </si>
  <si>
    <t>1. Redirect to "Chi tiết danh mục" (Category detail) page
1. Popup "Xác nhận xóa danh mục" (Confirm delete category) will be showed
3. After delete successfully, redirect to "Danh sách danh mục extra" (List of extra category) page
4. The system will display the success message "Đã xóa danh mục thành công." (Deleted Category Successfully.)</t>
  </si>
  <si>
    <t xml:space="preserve">Manage Products of Brand (Add new, View list, View detail, Update, Delete) </t>
  </si>
  <si>
    <t>[Manage Products of Brand - 1]</t>
  </si>
  <si>
    <t>1. Login into Brand Manager Role
2. Click "Sản Phẩm" (Products) tab in the sidebar</t>
  </si>
  <si>
    <t>List of products loaded successfully</t>
  </si>
  <si>
    <t>[Manage Products of Brand - 2]</t>
  </si>
  <si>
    <t>Filter product type in list of products</t>
  </si>
  <si>
    <t>1. Login into Brand Manager Role
2. Click "Sản Phẩm" (Products) tab in the sidebar
3. Choose the product type in the tab list on the table head want to filter</t>
  </si>
  <si>
    <t>The list of products will change accordingly to the products type selected in the tab list</t>
  </si>
  <si>
    <t>[Manage Products of Brand - 3]</t>
  </si>
  <si>
    <t>Sort list of products</t>
  </si>
  <si>
    <t>1. Login into Brand Manager Role
2. Click "Sản Phẩm" (Products) tab in the sidebar
3. Click on the item on the table head want to sort</t>
  </si>
  <si>
    <t>List of products will change as expected</t>
  </si>
  <si>
    <t>[Manage Products of Brand - 4]</t>
  </si>
  <si>
    <t>Search product in list of products</t>
  </si>
  <si>
    <t>1. Login into Brand Manager Role
2. Click "Sản Phẩm" (Products) tab in the sidebar
3. Enter keywords in the input box on the table head want to search</t>
  </si>
  <si>
    <t>The list of products will change accordingly to the keywords entered in the input box</t>
  </si>
  <si>
    <t>Round 1: 
- Search product failed due to spaces being entered in the input box but the products list was still reloaded
- The list of products will change not accordingly to the keywords entered in the input box</t>
  </si>
  <si>
    <t>[Manage Products of Brand - 5]</t>
  </si>
  <si>
    <t>Reload list of products</t>
  </si>
  <si>
    <t>1. Login into Brand Manager Role
2. Click "Sản Phẩm" (Products) tab in the sidebar
3. Click on the "Reload" icon on the table header</t>
  </si>
  <si>
    <t>List of products will be reloaded</t>
  </si>
  <si>
    <t>[Manage Products of Brand - 6]</t>
  </si>
  <si>
    <t>Hide or show data columns in the table list of products</t>
  </si>
  <si>
    <t>1. Login into Brand Manager Role
2. Click "Sản Phẩm" (Products) tab in the sidebar
3. Click on the "Setting" icon on the table header
4. Click the checkbox item on the menu popup want to hide or show column</t>
  </si>
  <si>
    <t>The table header and products list will be hidden or displayed columns according to the checked items</t>
  </si>
  <si>
    <t>[Manage Products of Brand - 7]</t>
  </si>
  <si>
    <t>Change rows per page of list of products</t>
  </si>
  <si>
    <t>1. Login into Brand Manager Role
2. Click "Sản Phẩm" (Products) tab in the sidebar
3. Choose number of rows per page on the footer of table you want to view</t>
  </si>
  <si>
    <t>[Manage Products of Brand - 8]</t>
  </si>
  <si>
    <t>Go to next page or previous page of list of products</t>
  </si>
  <si>
    <t>1. Login into Brand Manager Role
2. Click "Sản Phẩm" (Products) tab in the sidebar
3. Click on the "ArrowRight" icon or "ArrowLeft" icon on the footer of table want to go next or go previous page</t>
  </si>
  <si>
    <t>[Manage Products of Brand - 9]</t>
  </si>
  <si>
    <t>1. Login into Brand Manager Role
2. Click "Sản Phẩm" (Products) tab in the sidebar
3. Click on the product row you want to view detail</t>
  </si>
  <si>
    <t>1. Redirect to "Chi tiết sản phẩm" (Product detail) page
2. Product detail loaded successfully</t>
  </si>
  <si>
    <t>[Manage Products of Brand - 10]</t>
  </si>
  <si>
    <t>Validation change a product id to a negative number on url path</t>
  </si>
  <si>
    <t>1. Login into Brand Manager Role
2. Click "Sản Phẩm" (Products) tab in the sidebar
3. Click on the product row want to view detail
4. At the screen "Chi tiết sản phẩm" (Product detail) change the product id to a negative number on url path</t>
  </si>
  <si>
    <t>1. Redirect to "Danh sách sản phẩm" (List of product) page
2. The system displays message: "Id sản phẩm không phù hợp với id trong hệ thống" (Product id is not suitable id in the system)</t>
  </si>
  <si>
    <t>Round 2: When changing the product id to a negative number, the application displays an empty product detail page</t>
  </si>
  <si>
    <t>[Manage Products of Brand - 11]</t>
  </si>
  <si>
    <t>Validation change a product id to a product id does not exist on url path</t>
  </si>
  <si>
    <t>1. Login into Brand Manager Role
2. Click "Sản Phẩm" (Products) tab in the sidebar
3. Click on the product row want to view detail
4. At the screen "Chi tiết sản phẩm" (Product detail) change the product id to a product id does not exist on url path</t>
  </si>
  <si>
    <t>[Manage Products of Brand - 12]</t>
  </si>
  <si>
    <t>1. Login into Brand Manager Role
2. Click "Sản Phẩm" (Products) tab in the sidebar
3. On the right title page, click "Thêm Sản Phẩm" (Add Product) button
4. Fill valid data in form "Tạo Mới Sản Phẩm" (Create New Product) page
5. Click "Tạo mới" (Create) button</t>
  </si>
  <si>
    <t>1. Redirect to "Tạo Mới Sản Phẩm" (Create New Product) page
2. After create product successful, redirect to "Danh sách sản phẩm" (List of products) page
3. The system will popup success message: "Đã tạo sản phẩm mới thành công." (Created New Product Successfully.)</t>
  </si>
  <si>
    <t>[Manage Products of Brand - 13]</t>
  </si>
  <si>
    <t>1. Login into Brand Manager Role
2. Click "Sản Phẩm" (Products) tab in the sidebar
3. On the right title page, click "Thêm Sản Phẩm" (Add Product) button
4. Don't fill any data in form "Tạo Mới Sản Phẩm" (Create New Product) page
5. Click "Tạo mới" (Create) button</t>
  </si>
  <si>
    <t>The system sequence displays message under in each input:
"Vui lòng chọn loại sản phẩm" (Please select product type)
"Vui lòng nhập tên sản phẩm" (Please enter product name)
"Vui lòng nhập mã sản phẩm" (Please enter product code)
"Vui lòng nhập thứ tự hiển thị" (Please enter display order)
"Vui lòng nhập mô tả" (Please enter description)
The system popup error message "Logo is not null" (Logo không được để trống)</t>
  </si>
  <si>
    <t>[Manage Products of Brand - 14]</t>
  </si>
  <si>
    <t>Validation empty input data with "Loại sản phẩm" (Product type) type "Parent product" (Sản phẩm cha)</t>
  </si>
  <si>
    <t>1. Login into Brand Manager Role
2. Click "Sản Phẩm" (Products) tab in the sidebar
3. On the right title page, click "Thêm Sản Phẩm" (Add Product) button
4. Select "Loại sản phẩm" (Product type) type  "Parent product" (Sản phẩm cha)
5. Don't fill any data in form "Tạo Mới Sản Phẩm" (Create New Product) page
6. Click "Tạo mới" (Create) button</t>
  </si>
  <si>
    <t>The system sequence displays message under in each input:
"Vui lòng nhập tên sản phẩm" (Please enter product name)
"Vui lòng nhập mã sản phẩm" (Please enter product code)
"Vui lòng nhập thứ tự hiển thị" (Please enter display order)
"Vui lòng chọn danh mục" (Please select category)
"Vui lòng nhập mô tả" (Please enter description)
The system popup error message "Logo is not null" (Logo không được để trống)</t>
  </si>
  <si>
    <t>[Manage Products of Brand - 15]</t>
  </si>
  <si>
    <t>Validation empty input data with "Loại sản phẩm" (Product type) type "Child product" (Sản phẩm con)</t>
  </si>
  <si>
    <t>The system sequence displays message under in each input:
"Vui lòng chọn sản phẩm cha" (Please enter parent product)
"Vui lòng nhập mã sản phẩm" (Please enter product code)
"Vui lòng nhập thứ tự hiển thị" (Please enter display order)
"Vui lòng chọn danh mục" (Please select category)
"Vui lòng nhập giá bán" (Please enter selling price)
"Vui lòng nhập giảm giá" (Please enter discount price)
"Vui lòng nhập giá gốc" (Please enter historycal price)
"Vui lòng nhập mô tả" (Please enter description)
The system popup error message "Logo is not null" (Logo không được để trống)</t>
  </si>
  <si>
    <t>[Manage Products of Brand - 16]</t>
  </si>
  <si>
    <t>Validation empty input data with "Loại sản phẩm" (Product type) type "Extra product" (Sản phẩm extra)</t>
  </si>
  <si>
    <t>1. Login into Brand Manager Role
2. Click "Sản Phẩm" (Products) tab in the sidebar
3. On the right title page, click "Thêm Sản Phẩm" (Add Product) button
4. Select "Loại sản phẩm" (Product type) type  "Parent product" (Sản phẩm cha)
4. Don't fill any data in form "Tạo Mới Sản Phẩm" (Create New Product) page
5. Click "Tạo mới" (Create) button</t>
  </si>
  <si>
    <t>The system sequence displays message under in each input:
"Vui lòng nhập tên sản phẩm" (Please enter category name)
"Vui lòng nhập mã sản phẩm" (Please enter category code)
"Vui lòng nhập thứ tự hiển thị" (Please enter display order)
"Vui lòng chọn danh mục" (Please select category)
"Vui lòng nhập giá bán" (Please enter selling price)
"Vui lòng nhập giảm giá" (Please enter discount price)
"Vui lòng nhập giá gốc" (Please enter historycal price)
"Vui lòng nhập mô tả" (Please enter description)
The system popup error message "Logo is not null" (Logo không được để trống)</t>
  </si>
  <si>
    <t>[Manage Products of Brand - 17]</t>
  </si>
  <si>
    <t>Validation empty input data with "Loại sản phẩm" (Product type) type "Single product" (Sản phẩm đơn)</t>
  </si>
  <si>
    <t>[Manage Products of Brand - 18]</t>
  </si>
  <si>
    <t>Validation input data for "Tên sản phẩm" (Product name) over 120 characters</t>
  </si>
  <si>
    <t>1. Login into Brand Manager Role
2. Click "Sản Phẩm" (Products) tab in the sidebar
3. On the right title page, click "Thêm Sản Phẩm Extra" (Add Product) button
4. Fill all valid data in form "Tạo Mới Sản Phẩm" (Create New Product) page with "Tên sản phẩm" (Product name) over 120 characters
5. Click "Tạo mới" (Create) button</t>
  </si>
  <si>
    <t>[Manage Products of Brand - 19]</t>
  </si>
  <si>
    <t>Validation input data for "Mã sản phẩm" (Product code) over 20 characters</t>
  </si>
  <si>
    <t>1. Login into Brand Manager Role
2. Click "Sản Phẩm" (Products) tab in the sidebar
3. On the right title page, click "Thêm Sản Phẩm Extra" (Add Product) button
4. Fill all valid data in form "Tạo Mới Sản Phẩm" (Create New Product) page with "Mã sản phẩm" (Product code) over 20 characters
5. Click "Tạo mới" (Create) button</t>
  </si>
  <si>
    <t>[Manage Products of Brand - 20]</t>
  </si>
  <si>
    <t>1. Login into Brand Manager Role
2. Click "Sản Phẩm" (Products) tab in the sidebar
3. On the right title page, click "Thêm Sản Phẩm" (Add Product) button
4. Fill all valid data in form "Tạo Mới Sản Phẩm" (Create New Product) page with "Thứ tự hiển thị" (Display order) equals 0
5. Click "Tạo mới" (Create) button</t>
  </si>
  <si>
    <t>[Manage Products of Brand - 21]</t>
  </si>
  <si>
    <t>1. Login into Brand Manager Role
2. Click "Sản Phẩm" (Products) tab in the sidebar
3. On the right title page, click "Thêm Sản Phẩm" (Add Product) button
4. Fill all valid data in form "Tạo Mới Sản Phẩm" (Create New Product) page with "Mô tả" (Description) over 1000 characters
5. Click "Tạo mới" (Create) button</t>
  </si>
  <si>
    <t>[Manage Products of Brand - 22]</t>
  </si>
  <si>
    <t>1. Login into Brand Manager Role
2. Click "Sản Phẩm" (Products) tab in the sidebar
3. On the right title page, click "Thêm Sản Phẩm" (Add Product) button
4. Click "Tải hình ảnh" (Upload photo) but choose file word</t>
  </si>
  <si>
    <t>[Manage Products of Brand - 23]</t>
  </si>
  <si>
    <t>Update the status of product</t>
  </si>
  <si>
    <t>1. Login into Brand Manager Role
2. Click "Sản Phẩm" (Products) tab in the sidebar
3. Click switch button on the product row want to update status</t>
  </si>
  <si>
    <t>1. List of products will be reloaded
2. After update status succesfully, the system will display the error message "Đã cập nhật trạng thái sản phẩm thành công." (Updated Product Status Successfully.).</t>
  </si>
  <si>
    <t>[Manage Products of Brand - 24]</t>
  </si>
  <si>
    <t>Edit product in list table</t>
  </si>
  <si>
    <t>1. Login into Brand Manager Role
2. Click "Sản Phẩm" (Products) tab in the sidebar
3. Click menu icon and choose "Chỉnh sửa" (Edit) button on the product row want to edit
4. Fill valid data in form "Cập Nhật Sản Phẩm" (Update Product) page
5. Click "Cập Nhật" (Update) button</t>
  </si>
  <si>
    <t>1. Redirect to "Cập Nhật Sản Phẩm" (Update Product) page
2. After update product successful, redirect to "Danh sách sản phẩm extra" (List of products) page
3. The system will popup success message: "Đã cập nhật sản phẩm thành công." (Updated New Product Successfully.)</t>
  </si>
  <si>
    <t>[Manage Products of Brand - 25]</t>
  </si>
  <si>
    <t>Edit product in detail page</t>
  </si>
  <si>
    <t>1. Login into Brand Manager Role
2. Click "Sản Phẩm" (Products) tab in the sidebar
3. Click on the product row you want to view detail
4. Click "Thao Tác" (Menu Actions) and choose "Chỉnh sửa" (Edit) button on the product row want to edit.
5. System auto fill product detail data in form want to edit
6. Click "Cập Nhật" (Update) button</t>
  </si>
  <si>
    <t>1. List of products loaded successfully
2. Redirect to "Chi tiết sản phẩm" (Product detail) page
3. Redirect to "Cập nhật sản phẩm" (Update product) page
4. Product detail data is automatically filled in the form
5. After edit successfully, redirect to "Chi tiết sản phẩm" (Product detail) page
6. The system will display the success message "Đã cập nhật sản phẩm thành công." (Updated Product Successfully.).</t>
  </si>
  <si>
    <t>1. List of products loaded successfully
2. Product detail loaded successfully</t>
  </si>
  <si>
    <t>[Manage Products of Brand - 26]</t>
  </si>
  <si>
    <t>1. Login into Brand Manager Role
2. Click "Sản Phẩm" (Products) tab in the sidebar
3. Click menu icon and choose "Chỉnh sửa" (Edit) button on the product row want to edit
5. System auto fill product detail data in form want to edit
6. Delete all existing data in the form
5. Click "Cập Nhật" (Update) button</t>
  </si>
  <si>
    <t>The system sequence displays message under in each input:
"Vui lòng chọn loại sản phẩm" (Please select product type)
"Vui lòng nhập tên sản phẩm" (Please enter category name)
"Vui lòng nhập mã sản phẩm" (Please enter category code)
"Vui lòng nhập thứ tự hiển thị" (Please enter display order)
"Vui lòng nhập mô tả" (Please enter description)
The system popup error message "Logo is not null" (Logo không được để trống)</t>
  </si>
  <si>
    <t>Product detail loaded successfully</t>
  </si>
  <si>
    <t>[Manage Products of Brand - 27]</t>
  </si>
  <si>
    <t>1. Login into Brand Manager Role
2. Click "Sản Phẩm" (Products) tab in the sidebar
3. On the right title page, click "Thêm Sản Phẩm Extra" (Add Product) button
4. System auto fill product detail data in form want to edit
5. Update "Tên sản phẩm" (Product name) over 120 characters
5. Click "Cập Nhật" (Update) button</t>
  </si>
  <si>
    <t>The system displays message under input box:
"Không được vượt quá 120 ký tự" (Must not exceed 120 characters.)</t>
  </si>
  <si>
    <t>[Manage Products of Brand - 28]</t>
  </si>
  <si>
    <t>1. Login into Brand Manager Role
2. Click "Sản Phẩm" (Products) tab in the sidebar
3. On the right title page, click "Thêm Sản Phẩm Extra" (Add Product) button
4. System auto fill product detail data in form want to edit
5. Update "Mã sản phẩm" (Product code) over 20 characters
6. Click "Cập Nhật" (Update) button</t>
  </si>
  <si>
    <t>[Manage Products of Brand - 29]</t>
  </si>
  <si>
    <t>1. Login into Brand Manager Role
2. Click "Sản Phẩm" (Products) tab in the sidebar
3. Click menu icon and choose "Chỉnh sửa" (Edit) button on the product row want to edit
4. System auto fill product detail data in form want to edit
5. Update "Thứ tự hiển thị" (Display order) equals 0
6. Click "Cập Nhật" (Update) button</t>
  </si>
  <si>
    <t>[Manage Products of Brand - 30]</t>
  </si>
  <si>
    <t>1. Login into Brand Manager Role
2. Click "Sản Phẩm" (Products) tab in the sidebar
3. Click menu icon and choose "Chỉnh sửa" (Edit) button on the product row want to edit
4. System auto fill product detail data in form want to edit
5. Update "Mô tả" (Description) over 100 characters
6. Click "Cập Nhật" (Update) button</t>
  </si>
  <si>
    <t>[Manage Products of Brand - 31]</t>
  </si>
  <si>
    <t>1. Login into Brand Manager Role
2. Click "Sản Phẩm" (Products) tab in the sidebar
3. System auto fill product detail data in form want to edit
4. Update Logo by select file word
5. Click "Cập Nhật" (Update) button</t>
  </si>
  <si>
    <t>[Manage Products of Brand - 32]</t>
  </si>
  <si>
    <t>Delete product in list products</t>
  </si>
  <si>
    <t>1. Login into Brand Manager Role
2. Click "Sản Phẩm" (Products) tab in the sidebar
3. Click menu icon and choose "Xóa" (Delete) button on the product row want to delete
4. Click "Confirm" (Xác nhận) button.</t>
  </si>
  <si>
    <t>1. Popup "Xác nhận xóa sản phẩm" (Confirm delete product) will be showed
2. List of products will be reloaded
3. The system will display the success message "Đã xóa sản phẩm thành công." (Deleted Product Successfully.).</t>
  </si>
  <si>
    <t>[Manage Products of Brand - 33]</t>
  </si>
  <si>
    <t>Delete product in detail page</t>
  </si>
  <si>
    <t>1. Login into Brand Manager Role
2. Click "Sản Phẩm" (Products) tab in the sidebar
3. Click on the product row you want to view detail
4. Click "Thao Tác" (Menu Actions) and choose "Xóa" (Delete) button want to delete
5. Click "Confirm" (Xác nhận) button.</t>
  </si>
  <si>
    <t>1. Redirect to "Chi tiết sản phẩm" (Product detail) page
1. Popup "Xác nhận xóa sản phẩm" (Confirm delete product) will be showed
3. After delete successfully, redirect to "Danh sách sản phẩm" (List of product) page
4. The system will display the success message "Đã xóa sản phẩm thành công." (Deleted Product Successfully.).</t>
  </si>
  <si>
    <t xml:space="preserve">Manage Partner Product of Brand (Add new, View list, View detail, Update, Delete) </t>
  </si>
  <si>
    <t>[Manage Partner Product of Brand - 1]</t>
  </si>
  <si>
    <t>1. Login into Brand Manager Role
2. Click "Sản Phẩm Đối Tác" (Partner Products) tab in the sidebar</t>
  </si>
  <si>
    <t>List of partner products loaded successfully</t>
  </si>
  <si>
    <t>[Manage Partner Product of Brand - 2]</t>
  </si>
  <si>
    <t>Sort list of partner products</t>
  </si>
  <si>
    <t>1. Login into Brand Manager Role
2. Click "Sản Phẩm Đối Tác" (Partner Products) tab in the sidebar
3. Click on the item on the table head want to sort</t>
  </si>
  <si>
    <t>List of partner products will change as expected</t>
  </si>
  <si>
    <t>[Manage Partner Product of Brand - 3]</t>
  </si>
  <si>
    <t>Search partner product in list of partner products</t>
  </si>
  <si>
    <t>1. Login into Brand Manager Role
2. Click "Sản Phẩm Đối Tác" (Partner Products) tab in the sidebar
3. Enter keywords in the input box on the table head want to search</t>
  </si>
  <si>
    <t>The list of partner products will change accordingly to the keywords entered in the input box</t>
  </si>
  <si>
    <t>Round 1: Search partner product failed due to spaces being entered in the input box but the partner products list was still reloaded</t>
  </si>
  <si>
    <t>[Manage Partner Product of Brand - 4]</t>
  </si>
  <si>
    <t>Reload list of partner products</t>
  </si>
  <si>
    <t>1. Login into Brand Manager Role
2. Click "Sản Phẩm Đối Tác" (Partner Products) tab in the sidebar
3. Click on the "Reload" icon on the table header</t>
  </si>
  <si>
    <t>List of partner products will be reloaded</t>
  </si>
  <si>
    <t>[Manage Partner Product of Brand - 5]</t>
  </si>
  <si>
    <t>Hide or show data columns in the table list of partner products</t>
  </si>
  <si>
    <t>1. Login into Brand Manager Role
2. Click "Sản Phẩm Đối Tác" (Partner Products) tab in the sidebar
3. Click on the "Setting" icon on the table header
4. Click the checkbox item on the menu popup want to hide or show column</t>
  </si>
  <si>
    <t>The table header and partner products list will be hidden or displayed columns according to the checked items</t>
  </si>
  <si>
    <t>[Manage Partner Product of Brand - 6]</t>
  </si>
  <si>
    <t>Change rows per page of list of partner products</t>
  </si>
  <si>
    <t>1. Login into Brand Manager Role
2. Click "Sản Phẩm Đối Tác" (Partner Products) tab in the sidebar
3. Choose number of rows per page on the footer of table you want to view</t>
  </si>
  <si>
    <t>[Manage Partner Product of Brand - 7]</t>
  </si>
  <si>
    <t>Go to next page or previous page of list of partner products</t>
  </si>
  <si>
    <t>1. Login into Brand Manager Role
2. Click "Sản Phẩm Đối Tác" (Partner Products) tab in the sidebar
3. Click on the "ArrowRight" icon or "ArrowLeft" icon on the footer of table want to go next or go previous page</t>
  </si>
  <si>
    <t>[Manage Partner Product of Brand - 8]</t>
  </si>
  <si>
    <t>1. Login into Brand Manager Role
2. Click "Sản Phẩm Đối Tác" (Partner Products) tab in the sidebar
3. Click on the product row you want to view detail</t>
  </si>
  <si>
    <t>1. Redirect to "Chi tiết sản phẩm" (Partner Product detail) page
2. Partner Product detail loaded successfully</t>
  </si>
  <si>
    <t>[Manage Partner Product of Brand - 9]</t>
  </si>
  <si>
    <t>1. Login into Brand Manager Role
2. Click "Sản Phẩm Đối Tác" (Partner Products) tab in the sidebar
3. Click on the partner product row want to view detail
4. At the screen "Chi tiết sản phẩm" (Partner Product detail) change the product id to a negative number on url path</t>
  </si>
  <si>
    <t>1. Redirect to "Danh sách sản phẩm đối tác" (List of partner product) page
2. The system displays message: "Id sản phẩm không phù hợp với id trong hệ thống" (Product id is not suitable id in the system)</t>
  </si>
  <si>
    <t>[Manage Partner Product of Brand - 10]</t>
  </si>
  <si>
    <t>1. Login into Brand Manager Role
2. Click "Sản Phẩm Đối Tác" (Partner Products) tab in the sidebar
3. Click on the product row want to view detail
4. At the screen "Chi tiết sản phẩm" (Partner Product detail) change the product id to a product id does not exist on url path</t>
  </si>
  <si>
    <t>Add new partner product</t>
  </si>
  <si>
    <t>[Manage Partner Product of Brand - 11]</t>
  </si>
  <si>
    <t>1. Login into Brand Manager Role
2. Click "Sản Phẩm Đối Tác" (Partner Products) tab in the sidebar
3. On the right title page, click "Tạo Liên Kết Sản Phẩm" (Create Product Link) button
4. Fill valid data in form "Tạo Liên Kết Sản Phẩm" (Create Product Link) modal
5. Click "Tạo mới" (Create) button</t>
  </si>
  <si>
    <t>1. Show up "Tạo Liên Kết Sản Phẩm" (Create Product Link) modal
2. After create partner product successful, reaload partner product list
3. The system will popup success message: "Đã tạo thành công sản phẩm đối tác mới." (Created New Partner Product Successfully.)</t>
  </si>
  <si>
    <t>[Manage Partner Product of Brand - 12]</t>
  </si>
  <si>
    <t>1. Login into Brand Manager Role
2. Click "Sản Phẩm Đối Tác" (Partner Products) tab in the sidebar
3. On the right title page, click "Tạo Liên Kết Sản Phẩm" (Create Product Link) button
4. Don't fill any data in form "Tạo Mới Danh Mục" (Create New Category) page
5. Click "Tạo mới" (Create) button</t>
  </si>
  <si>
    <t>The system sequence displays message under in each input:
"Vui lòng chọn sản phẩm" (Please select product)
"Vui lòng chọn cửa hàng" (Please select store)
"Vui lòng chọn đối tác" (Please select partner)
"Vui lòng nhập mã sản phẩm" (Please enter product code)
"Vui lòng chọn trạng thái" (Please select status)
"Vui lòng nhập giá" (Please enter price)</t>
  </si>
  <si>
    <t>[Manage Partner Product of Brand - 13]</t>
  </si>
  <si>
    <t>Validation input data for "Mã sản phẩm" (Product code) over 50 characters</t>
  </si>
  <si>
    <t>1. Login into Brand Manager Role
2. Click "Sản Phẩm Đối Tác" (Partner Products) tab in the sidebar
3. On the right title page, click "Tạo Liên Kết Sản Phẩm" (Create Product Link) button
4. Fill all valid data in form "Tạo Mới Danh Mục" (Create New Category) page with "Mã sản phẩm" (Product code) over 50 characters
5. Click "Tạo mới" (Create) button</t>
  </si>
  <si>
    <t>[Manage Partner Product of Brand - 14]</t>
  </si>
  <si>
    <t>Validation input data for "Giá" (Price) equals 0</t>
  </si>
  <si>
    <t>1. Login into Brand Manager Role
2. Click "Sản Phẩm Đối Tác" (Partner Products) tab in the sidebar
3. On the right title page, click "Tạo Liên Kết Sản Phẩm" (Create Product Link) button
4. Fill all valid data in form "Tạo Liên Kết Sản Phẩm" (Create Product Link) modal with "Giá" (Price) equals 0
5. Click "Tạo mới" (Create) button</t>
  </si>
  <si>
    <t>The system displays message in the bottom input box:
"Giá phải lớn hơn 0." (Price must be greater than 0.)</t>
  </si>
  <si>
    <t>[Manage Partner Product of Brand - 15]</t>
  </si>
  <si>
    <t>Update the status of partner product</t>
  </si>
  <si>
    <t>1. Login into Brand Manager Role
2. Click "Sản Phẩm Đối Tác" (Partner Products) tab in the sidebar
3. Select status in select box of the partner product row want to update status</t>
  </si>
  <si>
    <t>1. List of partner products will be reloaded
2. After update status succesfully, the system will display the success message "Đã cập nhật trạng thái danh mục thành công." (Updated Partner Product Status Successfully.).</t>
  </si>
  <si>
    <t>[Manage Partner Product of Brand - 16]</t>
  </si>
  <si>
    <t>1. Login into Brand Manager Role
2. Click "Sản Phẩm Đối Tác" (Partner Products) tab in the sidebar
3. Click menu icon and choose "Chỉnh sửa" (Edit) button on the product row want to edit
4. Fill valid data in form "Cập nhật sản phẩm đối tác" (Update Partner Product) modal
5. Click "Cập Nhật" (Update) button</t>
  </si>
  <si>
    <t>1. Show up "Cập nhật Sản Phẩm Đối Tác" (Update Partner Product) modal
2. After update product successful, List of partner products will be reloaded
3. The system will popup success message: "Cập nhật sản phẩm đối tác thành công." (Updated Partner Product Successfully.)</t>
  </si>
  <si>
    <t>[Manage Partner Product of Brand - 17]</t>
  </si>
  <si>
    <t>1. Login into Brand Manager Role
2. Click "Sản Phẩm Đối Tác" (Partner Products) tab in the sidebar
3. Click on the partner product row you want to view detail
4. Click "Thao Tác" (Menu Actions) and choose "Chỉnh sửa" (Edit) button on the product row want to edit.
5. System auto fill product detail data in form want to edit
6. Click "Cập Nhật" (Update) button</t>
  </si>
  <si>
    <t>1. List of partner products loaded successfully
2. Redirect to "Chi tiết sản phẩm đối tác" (Partner Product detail) page
3. Show up "Cập nhật Sản Phẩm Đối Tác" (Update Partner Product) modal
4. Partner Product detail data is automatically filled in the form
5. After edit successfully, Partner Product detail will be reloaded
6. The system will display the success message "Đã cập nhật danh mục thành công." (Updated Partner Product Successfully.).</t>
  </si>
  <si>
    <t>1. List of partner products loaded successfully
2. Partner Product detail loaded successfully</t>
  </si>
  <si>
    <t>[Manage Partner Product of Brand - 18]</t>
  </si>
  <si>
    <t>1. Login into Brand Manager Role
2. Click "Sản Phẩm Đối Tác" (Partner Products) tab in the sidebar
3. Click menu icon and choose "Chỉnh sửa" (Edit) button on the product row want to edit
5. System auto fill partner product detail data in form want to edit
6. Delete all existing data in the form
5. Click "Cập Nhật" (Update) button</t>
  </si>
  <si>
    <t>Partner Product detail loaded successfully</t>
  </si>
  <si>
    <t>[Manage Partner Product of Brand - 19]</t>
  </si>
  <si>
    <t>1. Login into Brand Manager Role
2. Click "Sản Phẩm Đối Tác" (Partner Products) tab in the sidebar
3. Click menu icon and choose "Chỉnh sửa" (Edit) button on the product row want to edit
4. System auto fill product detail data in form want to edit
5. Update "Giá" (Price) equals 0
6. Click "Cập Nhật" (Update) button</t>
  </si>
  <si>
    <t>Round 1: The system don't display message under input box "Giá phải lớn hơn 0." (Price must be greater than 0.)</t>
  </si>
  <si>
    <t>[Manage Partner Product of Brand - 20]</t>
  </si>
  <si>
    <t>Delete partner product in list partner products</t>
  </si>
  <si>
    <t>1. Login into Brand Manager Role
2. Click "Sản Phẩm Đối Tác" (Partner Products) tab in the sidebar
3. Click menu icon and choose "Xóa" (Delete) button on the product row want to delete
4. Click "Confirm" (Xác nhận) button.</t>
  </si>
  <si>
    <t>1. Popup "Xác nhận xóa sản phẩm đối tác" (Confirm delete partner product) will be showed
2. List of partner products will be reloaded
3. The system will display the success message "Đã xóa sản phẩm đối tác thành công." (Deleted Partner Products Successfully.).</t>
  </si>
  <si>
    <t>[Manage Partner Product of Brand - 21]</t>
  </si>
  <si>
    <t>Delete partner product in detail page</t>
  </si>
  <si>
    <t>1. Login into Brand Manager Role
2. Click "Sản Phẩm Đối Tác" (Partner Products) tab in the sidebar
3. Click on the partner product row you want to view detail
4. Click "Thao Tác" (Menu Actions) and choose "Xóa" (Delete) button want to delete
5. Click "Confirm" (Xác nhận) button.</t>
  </si>
  <si>
    <t>1. Redirect to "Chi tiết sản phẩm đối tác" (Partner product detail) page
1. Popup "Xác nhận xóa sản phẩm đối tác" (Confirm delete partner product) will be showed
3. After delete successfully, redirect to "Danh sách sản phẩm đối tác" (List of partner product) page
4. The system will display the success message "Đã xóa sản phẩm đói tác thành công." (Deleted Partner Products Successfully.).</t>
  </si>
  <si>
    <t xml:space="preserve">Manage Cashiers (Create, View list, View detail, Update, Delete)                         </t>
  </si>
  <si>
    <t>[Manage Cashiers - 1]</t>
  </si>
  <si>
    <t>1. Login into Kitchen Center Role
2. Click "Nhân Viên Thu Ngân" (Cashiers) tab in the sidebar</t>
  </si>
  <si>
    <t>List of cashiers loaded successfully</t>
  </si>
  <si>
    <t>[Manage Cashiers - 2]</t>
  </si>
  <si>
    <t xml:space="preserve">1. Login into Kitchen Center Role
2. Click "Nhân Viên Thu Ngân" (Cashiers) tab in the sidebar
3. Enter name of cashier does not exists into search input that you want to search but </t>
  </si>
  <si>
    <t>[Manage Cashiers - 3]</t>
  </si>
  <si>
    <t>Search name of cashier</t>
  </si>
  <si>
    <t>1. Login into Kitchen Center
2. Click "Nhân Viên Thu Ngân" (Cashiers) tab in the sidebar
3. Enter name of cashier into search input that you want to search</t>
  </si>
  <si>
    <t>List of cashiers will change as your name of cashier that you type into search input</t>
  </si>
  <si>
    <t>[Manage Cashiers - 4]</t>
  </si>
  <si>
    <t>Sort list of cashiers</t>
  </si>
  <si>
    <t>1. Login into Kitchen Center Role
2. Click "Nhân Viên Thu Ngân" (Cashiers) tab in the sidebar
3. Click on the item on the table head you want to sort</t>
  </si>
  <si>
    <t>List of cashiers will sort ascending or decreasing with your chose item</t>
  </si>
  <si>
    <t>[Manage Cashiers - 5]</t>
  </si>
  <si>
    <t>Change number of rows per page of list of cashiers</t>
  </si>
  <si>
    <t>1. Login into Kitchen Center Role
2. Click "Nhân Viên Thu Ngân" (Cashiers) tab in the sidebar
3. Choose number of rows per page on the bottom of table you want to view</t>
  </si>
  <si>
    <t>List of cashiers will change as your chose number of rows per page</t>
  </si>
  <si>
    <t>[Manage Cashiers - 6]</t>
  </si>
  <si>
    <t>Go to next page or previous page of cashier page</t>
  </si>
  <si>
    <t xml:space="preserve">1. Login into Kitchen Center Role
2. Click "Nhân Viên Thu Ngân" (Cashiers) tab in the sidebar
3. Click on the "Arrow Right" icon or "Arrow Left" icon on the bottom of table that you want to go next or go previous page of cashier page </t>
  </si>
  <si>
    <t>List of cashiers will go to next page or previous page of cashier page</t>
  </si>
  <si>
    <t>[Manage Cashiers - 7]</t>
  </si>
  <si>
    <t>Reload list of cashiers</t>
  </si>
  <si>
    <t>1. Login into Kitchen Center Role
2. Click "Nhân Viên Thu Ngân" (Cashiers) tab in the sidebar
3. Click on the "Reload" icon on the table head</t>
  </si>
  <si>
    <t>List of cashiers will be reloaded</t>
  </si>
  <si>
    <t>[Manage Cashiers - 8]</t>
  </si>
  <si>
    <t>1. Login into Kitchen Center Role
2. Click "Nhân viên thu ngân" (Cashiers) tab in the sidebar
3. Click on the cashier row you want to view detail</t>
  </si>
  <si>
    <t>1.Redirect to "Chi tiết nhân viên thu ngân" (Cashier detail) Page
2. Cashier detail loaded successfully</t>
  </si>
  <si>
    <t>[Manage Cashiers - 9]</t>
  </si>
  <si>
    <t>Change a cashier id that is a negative number on url path</t>
  </si>
  <si>
    <t xml:space="preserve">1. Login into Kitchen Center Role
2. Click "Nhân Viên Thu Ngân" (Cashiers) tab in the sidebar
3. Click on the cashier row you want to view detail
4. At the screen "Chi tiết nhân viên thu ngân" (Cashier detail) change the cashier id that is a negative number on the url path
</t>
  </si>
  <si>
    <t xml:space="preserve">1.Redirect to "Danh sách nhân viên thu ngân" (List of cashiers) Page
2. The system displays message: "Cashier id không phù hợp với cashier id trong hệ thống" (Cashier id is not suitable id in the system) </t>
  </si>
  <si>
    <t>When changing the cashier id to a negative number, the application displays an empty cashier detail page</t>
  </si>
  <si>
    <t>[Manage Cashiers - 10]</t>
  </si>
  <si>
    <t>Change a cashier id that is a cashier id does not exist in the system on the url path</t>
  </si>
  <si>
    <t xml:space="preserve">1. Login into Kitchen Center Role
2. Click "Nhân Viên Thu Ngân" (Cashiers) tab in the sidebar
3. Click on the cashier row you want to view detail
4. At the screen "Chi tiết nhân viên thu ngân" (Cashier detail) change the cashier id that is a cashier id does not exist in the system on url path
</t>
  </si>
  <si>
    <t xml:space="preserve">1.Redirect to '"Danh sách nhân viên thu ngân" (List of cashiers) Page
2. The system displays message: "Cashier id không tồn tại trong hệ thống" (Cashier id does not exist in the system) </t>
  </si>
  <si>
    <t>[Manage Cashiers - 11]</t>
  </si>
  <si>
    <t>1. Login into Kitchen Center Role
2. Click "Nhân Viên Thu Ngân" (Cashiers) tab in the sidebar
3. On the right, click "Thêm Nhân Viên Thu Ngân" (Add Cashier) button
4. Fill valid data in "Tạo mới nhân viên thu ngân" (Create new cashier) Page
5. Click "Tạo mới" (Create) button</t>
  </si>
  <si>
    <t>1. Redirect to list of cashiers page
2. After add new successful, the system will display message: "Thêm mới nhân viên thu ngân thành công" (Created New Cashier Successfully)</t>
  </si>
  <si>
    <t>After click on the button. Redirect back to the list of cashiers and cashier will available in the list</t>
  </si>
  <si>
    <t>[Manage Cashiers - 12]</t>
  </si>
  <si>
    <t>Validation input data for "Số chứng minh nhân dân" (Citizen number) with "Số chứng minh nhân dân" (Citizen number) already existed</t>
  </si>
  <si>
    <t>1. Login into Kitchen Center Role
2. Click "Nhân viên thu ngân" (Cashiers) tab in the sidebar
3. On the right, click "Thêm Nhân Viên Thu Ngân" (Add Cashier) button                           4. Fill all valid data in "Tạo mới nhân viên thu ngân" (Create new cashier) Page with "Số chứng minh nhân dân" (Citizen number) already existed
5. Click "Tạo mới" (Create) button</t>
  </si>
  <si>
    <t>The system displays message:
"Số căn cước công dân đã tồn tại trong hệ thống" (Citizen Number already exists in the system)</t>
  </si>
  <si>
    <t>[Manage Cashiers - 13]</t>
  </si>
  <si>
    <t>Validation input data for "Email" with "Email" already existed</t>
  </si>
  <si>
    <t>1. Login into Kitchen Center Role
2. Click "Nhân viên thu ngân" (Cashiers) tab in the sidebar
3. On the right, click "Thêm Nhân Viên Thu Ngân" (Add Cashier) button                           4. Fill all valid data in "Tạo mới nhân viên thu ngân" (Create new cashier) Page with "Email" already existed
5. Click "Tạo mới" (Create) button</t>
  </si>
  <si>
    <t>The system displays message:
"Email đã tồn tại trong hệ thống" (Email already exists in the system)</t>
  </si>
  <si>
    <t>[Manage Cashiers - 14]</t>
  </si>
  <si>
    <t>1. Login into Kitchen Center Role
2. Click "Nhân Viên Thu Ngân" (Cashiers) tab in the sidebar
3. On the right, click "Thêm Nhân Viên Thu Ngân" (Add Cashier) button                           4. Don't fill any data in "Tạo mới nhân viên thu ngân" (Create new cashier) Page 
5. Click "Tạo mới" (Create) button</t>
  </si>
  <si>
    <t>The system sequence displays message in each input:
"Vui lòng nhập email" (Please enter email)
"Vui lòng nhập tên nhân viên thu ngân" (Please enter cashier name)
"Vui lòng nhập giới tính" (Please enter gender)
"Vui lòng nhập số chứng minh nhân dân" (Please enter citizen number)
"Vui lòng chọn logo" (Please select Logo)</t>
  </si>
  <si>
    <t>[Manage Cashiers -15]</t>
  </si>
  <si>
    <t>Validation input data for "Email" with email is not valid</t>
  </si>
  <si>
    <t>1. Login into Kitchen Center Role
2. Click "Nhân Viên Thu Ngân" (Cashiers) tab in the sidebar
3. On the right, click "Thêm Nhân Viên Thu Ngân" (Add Cashier) button                           4. Fill all valid data in "Tạo mới nhân viên thu ngân" (Create new cashier) Page with "Email" not valid
5. Click "Tạo mới" (Create) button</t>
  </si>
  <si>
    <t>[Manage Cashiers - 16]</t>
  </si>
  <si>
    <t xml:space="preserve">Validation input data for "Số chứng minh nhân dân" (Citizen number) with "Số chứng minh nhân dân" (Citizen number) not enough 12 digits </t>
  </si>
  <si>
    <t>1. Login into Kitchen Center Role
2. Click "Nhân viên thu ngân" (Cashiers) tab in the sidebar
3. On the right, click "Thêm Nhân Viên Thu Ngân" (Add Cashier) button                           4. Fill all valid data in "Tạo mới nhân viên thu ngân" (Create new cashier) Page with "Số chứng minh nhân dân" (Citizen number) is a string and not enough 12 digits
5. Click "Tạo mới" (Create) button</t>
  </si>
  <si>
    <t>The system displays message:
"Số chứng minh nhân dân phải đủ 12 chữ số" (Citizen number must have 12 digits)</t>
  </si>
  <si>
    <t>[Manage Cashiers - 17]</t>
  </si>
  <si>
    <t>1. Login into Kitchen Center Role
2. Click "Nhân Viên Thu Ngân" (Cashiers) tab in the sidebar
3. On the right, click "Thêm Nhân Viên Thu Ngân" (Add Cashier) button                           4. At "Tạo mới nhân viên thu ngân" (Create new cashier) page, click "Tải hình ảnh" (Upload photo) but choose others file not image file</t>
  </si>
  <si>
    <t>[Manage Cashiers - 18]</t>
  </si>
  <si>
    <t>Validation don't input any data f(Số chứng minh nhân dân"</t>
  </si>
  <si>
    <t>1. Login into Kitchen Center Role
 2. Click "Nhân viên thu ngân" tab in the sidebar
 3. On the right, click "Thêm Nhân Viên Thu Ngân" button 4. Fill all valid data in "Tạo mới nhân viên thu ngân" Page with "Số chứng minh nhân dân" empty</t>
  </si>
  <si>
    <t>The system displays message:
 "Vui lòng nhập số chứng minh nhân dân"</t>
  </si>
  <si>
    <t>[Manage Cashiers - 19]</t>
  </si>
  <si>
    <t>1. Login into Kitchen Center Role
2. Click "Nhân Viên Thu Ngân" (Cashiers) tab in the sidebar
3. Click edit icon and choose "Chỉnh sửa" (Edit) button in the cashier you want to edit
4. Fill in the data you want to edit
5. Click "Cập Nhật" (Update)</t>
  </si>
  <si>
    <t>1.Redirect to Cashier detail Page or List of Cashiers page if you click edit icon and choose "Chỉnh sửa" (Edit) in the cashier you want to edit at List of Cashiers page
2. After edit successful, the system will display message: "Cập nhật nhân viên thu ngân thành công" (Updated Cashier Information Successfully)</t>
  </si>
  <si>
    <t>After click on the button. Then, the data of the cashier will change as you edited</t>
  </si>
  <si>
    <t>[Manage Cashiers - 20]</t>
  </si>
  <si>
    <t xml:space="preserve">1. Login into Kitchen Center Role
2. Click "Nhân Viên Thu Ngân" (Cashiers) tab in the sidebar
3. Click edit icon and choose "Chỉnh sửa" (Edit) button in the cashier you want to edit                                                             4. Don't fill any data in "Cập nhật nhân viên thu ngân" (Update cashier) Page
5. Click "Cập Nhật" (Update) </t>
  </si>
  <si>
    <t xml:space="preserve">The system sequence displays message in each input:
"Vui lòng nhập tên nhân viên thu ngân" (Please enter cashier name)
"Vui lòng nhập số căn cước nhân dân" (Please enter citizen number)
</t>
  </si>
  <si>
    <t>[Manage Cashiers - 21]</t>
  </si>
  <si>
    <t>1. Login into Kitchen Center Role
2. Click "Nhân Viên Thu Ngân" (Cashiers) tab in the sidebar
3. Click edit icon and choose "Chỉnh sửa" (Edit) button in the cashier you want to edit                                                           4. At "Tạo mới nhân viên thu ngân" (Create new cashier) page, click "Tải hình ảnh" (Upload photo) but choose others file not image file</t>
  </si>
  <si>
    <t>The system displays message:
 "File must be .png, .jpp, .jpeg"</t>
  </si>
  <si>
    <t>[Manage Cashiers - 22]</t>
  </si>
  <si>
    <t>1. Login into Kitchen Center Role
2. Click "Nhân viên thu ngân" (Cashiers) tab in the sidebar
3. Click edit icon and choose "Chỉnh sửa" (Edit) button in the cashier you want to edit                                                                     4. Fill all valid data in "Cập nhật nhân viên thu ngân" (Update cashier) Page with "Số chứng minh nhân dân" (Citizen number) already existed
5. Click "Cập nhật" (Update) button</t>
  </si>
  <si>
    <t>[Manage Cashiers - 23]</t>
  </si>
  <si>
    <t>Delete cashier in list cashiers</t>
  </si>
  <si>
    <t>1. Login into Kitchen Center Role
2. Click "Nhân Viên Thu Ngân" (Cashiers) tab in the sidebar
3. Click menu icon and choose "Xóa" (Delete) button on the cashier row want to delete
4. Click "Confirm" (Xác nhận) button.</t>
  </si>
  <si>
    <t>1. Popup "Xác nhận xóa nhân viên thu ngân" (Confirm delete cashier) will be showed.
2. List of cashiers will be reloaded.
3. After delete successfully, the system will display the success message "Đã xóa nhân viên thu ngân thành công." (Deleted Cashier Successfully).</t>
  </si>
  <si>
    <t>[Manage Cashiers - 24]</t>
  </si>
  <si>
    <t>Delete cashier in cashier detail page</t>
  </si>
  <si>
    <t>1. Login into Kitchen Center Role
2. Click "Nhân Viên Thu Ngân" (Cashiers) tab in the sidebar
3. Click on the cashier row you want to view detail
4. Click "Thao Tác" (Menu Actions) and choose "Xóa" (Delete) button 
5. Click "Confirm" (Xác nhận) button.</t>
  </si>
  <si>
    <t>1.Redirect to "Chi tiết nhân viên thu ngân"  (Cashier detail) page
2. Popup "Xác nhận xóa nhân viên thu ngân"  (Confirm delete cashier) will be showed.
3. After delete successfully, redirect to "Danh sách nhân viên thu ngân" (List of cashiers) page
4. The system will display the success message "Đã xóa nhân viên thu ngân thành công."  (Deleted Cashier Successfully.).</t>
  </si>
  <si>
    <t>Cashier detail loaded successfully</t>
  </si>
  <si>
    <t xml:space="preserve">Manage Orders (View list, View detail)                                                 </t>
  </si>
  <si>
    <t>[Manage Orders - 1]</t>
  </si>
  <si>
    <t>View list Orders</t>
  </si>
  <si>
    <t>1. Login into Kitchen Center or Cashier Role
2. Click "Đơn Hàng" (Orders) tab in the sidebar</t>
  </si>
  <si>
    <t>List of orders loaded successfully</t>
  </si>
  <si>
    <t>[Manage Orders - 2]</t>
  </si>
  <si>
    <t>Search order by id of partner</t>
  </si>
  <si>
    <t>1. Login into Kitchen Center or Cashier Role
2. Click "Đơn Hàng" (Orders) tab in the sidebar
3. Enter id of partner into search input that you want to search</t>
  </si>
  <si>
    <t>List of orders will change as your id of partner that you type into search input</t>
  </si>
  <si>
    <t>[Manage Orders - 3]</t>
  </si>
  <si>
    <t xml:space="preserve">Filter orders by date from </t>
  </si>
  <si>
    <t xml:space="preserve">1. Login into Kitchen Center or Cashier Role
2. Click "Đơn Hàng" (Orders) tab in the sidebar
3. Choose "Date from" (Từ ngày) that you want to filter </t>
  </si>
  <si>
    <t>The list of orders will change, only filter orders from the date you selected to later</t>
  </si>
  <si>
    <t>[Manage Orders - 4]</t>
  </si>
  <si>
    <t xml:space="preserve">Filter orders by date to </t>
  </si>
  <si>
    <t xml:space="preserve">1. Login into Kitchen Center or Cashier Role
2. Click "Đơn Hàng" (Orders) tab in the sidebar
3. Choose "Date to" (Đến ngày) that you want to filter </t>
  </si>
  <si>
    <t>The list of orders will change, only filter orders from the date you selected to before</t>
  </si>
  <si>
    <t>[Manage Orders - 5]</t>
  </si>
  <si>
    <t xml:space="preserve">Filter orders between date from and date to </t>
  </si>
  <si>
    <t xml:space="preserve">1. Login into Kitchen Center or Cashier Role
2. Click "Đơn Hàng" (Orders) tab in the sidebar
3. Choose "Date from" (Từ ngày) and "Date to" (Đến ngày) that you want to filter </t>
  </si>
  <si>
    <t xml:space="preserve">The list of orders will change, only filter orders between "Date from" (Từ ngày) and "Date to" (Đến ngày) that you chosen </t>
  </si>
  <si>
    <t>[Manage Orders - 6]</t>
  </si>
  <si>
    <t>Filter orders by system status</t>
  </si>
  <si>
    <t xml:space="preserve">1. Login into Kitchen Center or Cashier Role
2. Click "Đơn Hàng" (Orders) tab in the sidebar
3. Choose system status that you want to filter </t>
  </si>
  <si>
    <t>The list of orders will change, only filter orders from the system status that you chosen</t>
  </si>
  <si>
    <t>[Manage Orders - 7]</t>
  </si>
  <si>
    <t>Filter orders by partner order status</t>
  </si>
  <si>
    <t xml:space="preserve">1. Login into Kitchen Center or Cashier Role
2. Click "Đơn Hàng" (Orders) tab in the sidebar
3. Choose partner order status that you want to filter </t>
  </si>
  <si>
    <t>The list of orders will change, only filter orders from the partner order status that you chosen</t>
  </si>
  <si>
    <t>[Manage Orders - 8]</t>
  </si>
  <si>
    <t>1. Login into Kitchen Center or Cashier Role
2. Click "Đơn Hàng" (Orders) tab in the sidebar
3. Click on the order row you want to view detail</t>
  </si>
  <si>
    <t>1. Redirect to order detail page
2. Order detail page loaded successfully</t>
  </si>
  <si>
    <t>[Manage Orders - 9]</t>
  </si>
  <si>
    <t>Update order with order have system status is In Store and partner order status is Ready</t>
  </si>
  <si>
    <t>1. Login into Cashier Role
2. Click "Đơn Hàng" (Orders) tab in the sidebar
3. Click on the order row you want to view detail
4. Click "Menu Actions" (Thao Tác) and choose "Ready Delivery" (Sẵn sàng để giao)
5. Click "Confirm" (Xác nhận) button</t>
  </si>
  <si>
    <t>1. Redirect to order detail page
2. Popup confirm order from ready to ready delivery has shown
3. After update order successfully, system displays messgae: "Cập nhật đơn hàng thành công" (Update Order Successfully)</t>
  </si>
  <si>
    <t>Order detail page loaded successfully</t>
  </si>
  <si>
    <t>[Manage Orders - 10]</t>
  </si>
  <si>
    <t>Comfirm order delivery with order have system status is Ready Delivery and partner order status is Ready and payment method is cashless</t>
  </si>
  <si>
    <t>1. Login into Cashier Role
2. Click "Đơn Hàng" (Orders) tab in the sidebar
3. Click on the order row you want to view detail
4. Click "Xác Nhận Giao Hàng" (Confirm Delivery) button at Order Information card
5. Upload photo
6. Click "Confirm" (Xác nhận) button</t>
  </si>
  <si>
    <t>1. Redirect to order detail page
2. Popup confirm delivery has shown
3. After update order successfully, system displays messgae: "Cập nhật đơn hàng thành công" (Update Order Successfully)</t>
  </si>
  <si>
    <t>[Manage Orders -11]</t>
  </si>
  <si>
    <t>Comfirm order delivery with order have system status is Ready Delivery and partner order status is Ready and payment method is cashless but not upload photo</t>
  </si>
  <si>
    <t>1. Login into Cashier Role
2. Click "Đơn Hàng" (Orders) tab in the sidebar
3. Click on the order row you want to view detail
4. Click "Xác Nhận Giao Hàng" (Confirm Delivery) button at Order Information card
5. Not upload photo
6. Click "Confirm" (Xác nhận) button</t>
  </si>
  <si>
    <t>The system displays message: "Image is null"</t>
  </si>
  <si>
    <t>[Manage Orders - 12]</t>
  </si>
  <si>
    <t>Comfirm order delivery with order have system status is Ready Delivery and partner order status is Ready and payment method is cash</t>
  </si>
  <si>
    <t>1. Login into Cashier Role
2. Click "Đơn Hàng" (Orders) tab in the sidebar
3. Click on the order row you want to view detail
4. Click "Xác Nhận Giao Hàng" (Confirm Delivery) button at Order Information card
5. Upload photo
6. Choose banking account
7. Click "Confirm" (Xác nhận) button</t>
  </si>
  <si>
    <t xml:space="preserve">Manage Banking Accounts (Create, View list, View detail, Update, Delete)                                                 </t>
  </si>
  <si>
    <t>[Manage Banking Accounts - 1]</t>
  </si>
  <si>
    <t>1. Login into Kitchen Center Role
2. Click "Tài Khoản Ngân Hàng" (Banking Accounts) tab in the sidebar</t>
  </si>
  <si>
    <t>List of banking accounts loaded successfully</t>
  </si>
  <si>
    <t>[Manage Banking Accounts - 2]</t>
  </si>
  <si>
    <t>Search name of banking accounts</t>
  </si>
  <si>
    <t>1. Login into Kitchen Center
2. Click "Tài Khoản Ngân Hàng" (Banking Accounts) tab in the sidebar
3. Enter name of banking account into search input that you want to search</t>
  </si>
  <si>
    <t>List of banking accounts will change as your name of banking account that you type into search input</t>
  </si>
  <si>
    <t>[Manage Banking Accounts - 3]</t>
  </si>
  <si>
    <t>Search name of banking account does not exists</t>
  </si>
  <si>
    <t xml:space="preserve">1. Login into Kitchen Center Role
2. Click "Tài Khoản Ngân Hàng" (Banking Accounts) tab in the sidebar
3. Enter name of banking account does not exists into search input that you want to search but </t>
  </si>
  <si>
    <t>[Manage Banking Accounts - 4]</t>
  </si>
  <si>
    <t>Sort list of banking accounts</t>
  </si>
  <si>
    <t>1. Login into Kitchen Center Role
2. Click "Tài Khoản Ngân Hàng" (Banking Accounts) tab in the sidebar
3. Click on the item on the table head you want to sort</t>
  </si>
  <si>
    <t>List of banking accounts will sort ascending or decreasing with your chose item</t>
  </si>
  <si>
    <t>[Manage Banking Accounts - 5]</t>
  </si>
  <si>
    <t>Change number of rows per page of list of banking accounts</t>
  </si>
  <si>
    <t>1. Login into Kitchen Center Role
2. Click "Tài Khoản Ngân Hàng" (Banking Accounts) tab in the sidebar
3. Choose number of rows per page on the bottom of table you want to view</t>
  </si>
  <si>
    <t>List of banking accounts will change as your chose number of rows per page</t>
  </si>
  <si>
    <t>[Manage Banking Accounts - 6]</t>
  </si>
  <si>
    <t>Go to next page or previous page of banking accounts page</t>
  </si>
  <si>
    <t>1. Login into Kitchen Center Role
2. Click "Tài Khoản Ngân Hàng" (Banking Accounts) tab in the sidebar
3. Click on the "Arrow Right" icon or "Arrow Left" icon on the bottom of table you want to go next page or go previous page of banking account page</t>
  </si>
  <si>
    <t>List of banking accounts will go to next page or previous page of banking account page</t>
  </si>
  <si>
    <t>[Manage Banking Accounts - 7]</t>
  </si>
  <si>
    <t>Reload list of banking accounts</t>
  </si>
  <si>
    <t>1. Login into Kitchen Center Role
2. Click "Tài Khoản Ngân Hàng" (Banking Accounts) tab in the sidebar
3. Click on the "Reload" icon on the table head</t>
  </si>
  <si>
    <t>List of banking accounts will be reloaded</t>
  </si>
  <si>
    <t>[Manage Banking Accounts - 8]</t>
  </si>
  <si>
    <t>1. Login into Kitchen Center Role
2. Click "Tài Khoản Ngân Hàng" (Banking Accounts) tab in the sidebar
3. Click on the banking account row you want to view detail</t>
  </si>
  <si>
    <t>1.Popup of banking account detail has shown
2. Banking account detail loaded successfully</t>
  </si>
  <si>
    <t>[Manage Banking Accounts - 9]</t>
  </si>
  <si>
    <t>1. Login into Kitchen Center Role
2. Click "Tài Khoản Ngân Hàng" (Banking Accounts) tab in the sidebar
3. On the right, click "Thêm Tài Khoản Ngân Hàng" (Add Banking Account) button
4. Fill valid data in "Tạo mới tài khoản ngân hàng" (Create new banking account) Modal
5. Click "Tạo mới" (Create) button</t>
  </si>
  <si>
    <t>1. Redirect to list of banking accounts page
2. After add new successful, the system will display message: "Thêm mới tài khoản ngân hàng thành công" (Created New Banking Account Successfully)</t>
  </si>
  <si>
    <t>After click on the button. Redirect back to the list of banking accounts and banking account will available in the list</t>
  </si>
  <si>
    <t>[Manage Banking Accounts - 10]</t>
  </si>
  <si>
    <t>Validation input data for "Tài khoản ngân hàng"(Number account) with "Số tài khoản"(Number account) already existed</t>
  </si>
  <si>
    <t>1. Login into Kitchen Center Role
2. Click "Tài Khoản Ngân Hàng" (Banking Accounts) tab in the sidebar
3. On the right, click "Thêm Tài Khoản Ngân Hàng" (Add Banking Account) button                           4. Fill all valid data in "Tạo mới tài khoản ngân hàng" (Create new banking account) Modal with "Số tài khoản" (Number account) already existed
5. Click "Tạo mới" (Create) button</t>
  </si>
  <si>
    <t>The system displays message:
"Number Account already existed in the system" (Số tài khoản đã tồn tại trong hệ thống)</t>
  </si>
  <si>
    <t>[Manage Banking Accounts - 11]</t>
  </si>
  <si>
    <t>Validation input data for "Số tài khoản"(Number Account) is a string</t>
  </si>
  <si>
    <t>1. Login into Kitchen Center Role
2. Click "Tài Khoản Ngân Hàng" (Banking Account) tab in the sidebar
3. On the right, click "Thêm Tài Khoản Ngân Hàng" (Add Banking Account) button                           4. Fill all valid data in "Tạo mới tài khoản ngân hàng" (Create new banking account) Modal with "Số tài khoản" (Number account) is a string
5. Click "Tạo mới" (Create) button</t>
  </si>
  <si>
    <t>The system displays message:
"Số tài khoản chỉ chứa số" (Number account is required that contains only digits)</t>
  </si>
  <si>
    <t>[Manage Banking Accounts -12]</t>
  </si>
  <si>
    <t xml:space="preserve">Validation input data for "Số tài khoản"(Number Account) not enough 10 digits or over 20 digits </t>
  </si>
  <si>
    <t>1. Login into Kitchen Center Role
2. Click "Tài Khoản Ngân Hàng" (Banking Account) tab in the sidebar
3. On the right, click "Thêm Tài Khoản Ngân Hàng" (Add Banking Account) button                           4. Fill all valid data in "Tạo mới tài khoản ngân hàng" (Create new banking account) Modal with "Số tài khoản" (Number account) not enough 10 digits or over 20 digits
5. Click "Tạo mới" (Create) button</t>
  </si>
  <si>
    <t>The system sequence displays message:
"Số tài khoản có ít nhất 10 chữ số" (Number account must have at least 10 digits) or "Số tài khoản có tối đa 20 chữ số" (Number account have a maximun 20 digits)</t>
  </si>
  <si>
    <t>[Manage Banking Accounts - 13]</t>
  </si>
  <si>
    <t>1. Login into Kitchen Center Role
 2. Click "Nhân Viên Thu Ngân" tab in the sidebar
 3. On the right, click "Thêm Nhân Viên Thu Ngân" button                                               4. Click 'Tải hình ảnh' but choose file word</t>
  </si>
  <si>
    <t>[Manage Banking Accounts - 14]</t>
  </si>
  <si>
    <t>1. Login into Kitchen Center Role
2. Click "Tài Khoản Ngân Hàng" (Banking Accounts) tab in the sidebar
3. Click edit icon and choose "Chỉnh sửa" (Edit) button in the banking account you want to edit
4. Fill in the data you want to edit
5. Click "Cập Nhật" (Update)</t>
  </si>
  <si>
    <t>1.Popup of "Cập nhật tài khoản ngân hàng" (Update banking account) has shown
2. After edit successful, the system will display message: "Cập nhật tài khoản ngân hàng thành công" (Updated Banking Account Information Successfully)</t>
  </si>
  <si>
    <t>After click on the button. Then, the data of the banking account will change as you edited</t>
  </si>
  <si>
    <t>[Manage Banking Accounts - 15]</t>
  </si>
  <si>
    <t>1. Login into Kitchen Center Role
2. Click "Tài Khoản Ngân Hàng" (Banking Account) tab in the sidebar
3.  Click edit icon and choose "Chỉnh sửa" (Edit) button in the banking account you want to edit                                                    
4. Don't fill any data in "Cập nhật tài khoản ngân hàng" (Update banking account) Modal 
5. Click "Cập Nhật" (Update) button</t>
  </si>
  <si>
    <t xml:space="preserve">The system sequence displays message in each input:
"Vui lòng nhập tên tài khoản ngân hàng" (Please enter banking account name)
"Logo không được để trống" (Logo is not null)
</t>
  </si>
  <si>
    <t>[Manage Banking Accounts - 16]</t>
  </si>
  <si>
    <t>1. Login into Kitchen Center Role
2. Click "Tài Khoản Ngân Hàng" (Banking Accounts) tab in the sidebar
3. Click edit icon and choose "Chỉnh sửa" (Edit) button in the banking account you want to edit                                       
4. Click "Tải hình ảnh" (Upload photo) but choose others file not image file</t>
  </si>
  <si>
    <t xml:space="preserve">Delete backing account </t>
  </si>
  <si>
    <t>[Manage Banking Accounts - 17]</t>
  </si>
  <si>
    <t>Delete banking account in list banking accounts</t>
  </si>
  <si>
    <t>1. Login into Kitchen Center Role
2. Click "Tài Khoản Ngân Hàng" (Banking Accounts) tab in the sidebar
3. Click menu icon and choose "Xóa" (Delete) button on the banking account row want to delete
4. Click "Confirm" (Xác nhận) button.</t>
  </si>
  <si>
    <t>1. Popup "Xác nhận xóa tài khoản ngân hàng"  (Confirm delete banking account) will be showed.
2. List of banking accounts will be reloaded.
3. After delete successfully, the system will display the success message "Đã xóa tài khoản ngân hàng thành công." (Deleted Banking Account Successfully).</t>
  </si>
  <si>
    <t>[Manage Banking Accounts - 18]</t>
  </si>
  <si>
    <t>Delete banking account in banking account detail page</t>
  </si>
  <si>
    <t>1. Login into Kitchen Center Role
2. Click "Tài Khoản Ngân Hàng" (Banking Accounts) tab in the sidebar
3. Click on the banking account row you want to view detail
4. Click "Thao Tác" (Menu Actions) and choose "Xóa" (Delete) button 
5. Click "Confirm" (Xác nhận) button.</t>
  </si>
  <si>
    <t>1.Redirect to "Chi tiết tài khoản ngân hàng" (Banking account detail) page
2. Popup "Xác nhận xóa tài khoản ngân hàng"  (Confirm delete banking account) will be showed.
3. After delete successfully, redirect to "Danh sách tài khoản ngân hàng" (List of banking accounts) page
4. The system will display the success message "Đã xóa tài khoản ngân hàng thành công." (Deleted Banking Account Successfully.).</t>
  </si>
  <si>
    <t xml:space="preserve">Manage Wallet (View list, View detail)                                                 </t>
  </si>
  <si>
    <t>[Manage Wallet - 1]</t>
  </si>
  <si>
    <t>1. Login into Kitchen Center or Cashier Role
2. Click "Ví" (Wallet) tab in the sidebar</t>
  </si>
  <si>
    <t>Wallet page loaded successfully</t>
  </si>
  <si>
    <t>[Manage Wallet - 2]</t>
  </si>
  <si>
    <t>Filter wallet by date</t>
  </si>
  <si>
    <t>1. Login into Kitchen Center or Cashier Role
2. Click "Ví" (Wallet) tab in the sidebar
3. Choose date that you want to filter</t>
  </si>
  <si>
    <t>Wallet page will reloaded and information will change with your chosen date</t>
  </si>
  <si>
    <t>[Manage Wallet - 3]</t>
  </si>
  <si>
    <t>Redirect to list of shipper payments</t>
  </si>
  <si>
    <t>1. Login into Kitchen Center or Cashier Role
2. Click "Ví" (Wallet) tab in the sidebar
3. Click "View all" (Xem tất cả) at the footer of the table of transaction</t>
  </si>
  <si>
    <t>Redirect to list of shipper payments page</t>
  </si>
  <si>
    <t>[Manage Wallet - 4]</t>
  </si>
  <si>
    <t>Redirect to list of transaction</t>
  </si>
  <si>
    <t xml:space="preserve">1. Login into Kitchen Center or Cashier Role
2. Click "Ví" (Wallet) tab in the sidebar
3. Click "View all" (Xem tất cả) at the footer of the table of shipper payments </t>
  </si>
  <si>
    <t>Redirect to list of transactions page</t>
  </si>
  <si>
    <t>[Manage Wallet - 5]</t>
  </si>
  <si>
    <t>1. Login into Kitchen Center or Cashier Role
2. Click "Ví" (Wallet) tab in the sidebar
3. Click "Xem tất cả" (View all) at the footer of the table of shipper payments</t>
  </si>
  <si>
    <t>List of shipper payments loaded successfully</t>
  </si>
  <si>
    <t>[Manage Wallet - 6]</t>
  </si>
  <si>
    <t xml:space="preserve">Filter shipper payments by date from </t>
  </si>
  <si>
    <t>1. Login into Kitchen Center or Cashier Role
2. Click "Ví" (Wallet) tab in the sidebar
3. Click "Xem tất cả" (View all) at the footer of the table of shipper payments
4. Choose "Date from" (Từ ngày) that you want to filter</t>
  </si>
  <si>
    <t>1. Redirect to list of shipper payments
2. The list of shipper payments will change, only filter shipper payments from the date you selected to later</t>
  </si>
  <si>
    <t>[Manage Wallet - 7]</t>
  </si>
  <si>
    <t xml:space="preserve">Filter shipper payment by date to </t>
  </si>
  <si>
    <t>1. Login into Kitchen Center or Cashier Role
2. Click "Ví" (Wallet) tab in the sidebar
3. Click "Xem tất cả" (View all) at the footer of the table of shipper payments
4. Choose "Date to" (Đến ngày) that you want to filter</t>
  </si>
  <si>
    <t>1. Redirect to list of shipper payments
2. The list of shipper payments will change, only filter shipper payments from the date you selected to before</t>
  </si>
  <si>
    <t>[Manage Wallet - 8]</t>
  </si>
  <si>
    <t>Filter shipper payment by status</t>
  </si>
  <si>
    <t>1. Login into Kitchen Center or Cashier Role
2. Click "Ví" (Wallet) tab in the sidebar
3. Click "Xem tất cả" (View all) at the footer of the table of shipper payments
4. Choose "Status" (Trạng thái) that you want to filter</t>
  </si>
  <si>
    <t>1. Redirect to list of shipper payments
2. The list of shipper payments will change, only filter shipper payments by status that you chosen</t>
  </si>
  <si>
    <t>[Manage Wallet - 9]</t>
  </si>
  <si>
    <t>1. Login into Kitchen Center or Cashier Role
2. Click "Ví" (Wallet) tab in the sidebar
3. Click "Xem tất cả" (View all) at the footer of the table of shipper payments
4. Click on the shipper payment row you want to view detail</t>
  </si>
  <si>
    <t>Popup of shipper payment detail has shown</t>
  </si>
  <si>
    <t>[Manage Wallet - 10]</t>
  </si>
  <si>
    <t>1. Login into Kitchen Center or Cashier Role
2. Click "Ví" (Wallet) tab in the sidebar
3. Click "Xem tất cả" (View all) at the footer of the table of transactions</t>
  </si>
  <si>
    <t>List of transactions loaded successfully</t>
  </si>
  <si>
    <t>[Manage Wallet - 11]</t>
  </si>
  <si>
    <t xml:space="preserve">Filter transaction by date from </t>
  </si>
  <si>
    <t>1. Login into Kitchen Center or Cashier Role
2. Click "Ví" (Wallet) tab in the sidebar
3. Click "Xem tất cả" (View all) at the footer of the table of transactions
4. Choose "Date from" (Từ ngày) that you want to filter</t>
  </si>
  <si>
    <t>1. Redirect to list of transactions
2. The list of transactions will change, only filter transaction from the date you selected to later</t>
  </si>
  <si>
    <t>[Manage Wallet - 12]</t>
  </si>
  <si>
    <t xml:space="preserve">Filter transaction by date to </t>
  </si>
  <si>
    <t>1. Login into Kitchen Center or Cashier Role
2. Click "Ví" (Wallet) tab in the sidebar
3. Click "Xem tất cả" (View all) at the footer of the table of transactions
4. Choose "Date to" (Đến ngày) that you want to filter</t>
  </si>
  <si>
    <t>1. Redirect to list of transactions
2. The list of transactions will change, only filter transactions from the date you selected to before</t>
  </si>
  <si>
    <t>[Manage Wallet - 13]</t>
  </si>
  <si>
    <t>Filter transaction by status</t>
  </si>
  <si>
    <t>1. Login into Kitchen Center or Cashier Role
2. Click "Ví" (Wallet) tab in the sidebar
3. Click "Xem tất cả" (View all) at the footer of the table of transactions
4. Choose "Status" (Trạng thái) that you want to filter</t>
  </si>
  <si>
    <t>1. Redirect to list of shipper payments
2. The list of transactions will change, only filter transaction by status that you chosen</t>
  </si>
  <si>
    <t>[Manage Wallet - 14]</t>
  </si>
  <si>
    <t>1. Login into Kitchen Center or Cashier Role
2. Click "Ví" (Wallet) tab in the sidebar
3. Click "Xem tất cả" (View all) at the footer of the table of transactions
4. Click on the transaction row you want to view detail</t>
  </si>
  <si>
    <t>Popup of transaction detail has shown</t>
  </si>
  <si>
    <t>Transfer Money</t>
  </si>
  <si>
    <t>[Transfer Money	- 1]</t>
  </si>
  <si>
    <t>View transfer money money to kitchen center</t>
  </si>
  <si>
    <t>1. Login into Cashier Role
2. Click "Chuyển tiền" (Transfer Money) tab in the sidebar</t>
  </si>
  <si>
    <t>Transfer money page loaded successfully</t>
  </si>
  <si>
    <t>[Transfer Money - 2]</t>
  </si>
  <si>
    <t>1. Login into Cashier Role
2. Click "Chuyển Tiền" (Transfer Money) tab in the sidebar
3. Click "Chi tiết" (Detail) at "Summary of money transfer information" (Chuyển tiền tới trung tâm bếp) card</t>
  </si>
  <si>
    <t>List orders of today loaded successfully</t>
  </si>
  <si>
    <t>[Transfer Money - 3]</t>
  </si>
  <si>
    <t>1. Login into Cashier Role
2. Click "Chuyển Tiền" (Transfer Money) tab in the sidebar
3. Click "Chi tiết" (Detail) at "Summary of money transfer information" (Chuyển tiền tới trung tâm bếp) card
4. Enter id of partner into search input that you want to search</t>
  </si>
  <si>
    <t>List orders of today will change as your id of partner that you type into search input</t>
  </si>
  <si>
    <t>[Transfer Money - 4]</t>
  </si>
  <si>
    <t>1. Login into Cashier Role
2. Click "Chuyển Tiền" (Transfer Money) tab in the sidebar
3. Click "Chi tiết" (Detail) at "Summary of money transfer information" (Chuyển tiền tới trung tâm bếp) card
4. Click on the order row you want to view detail</t>
  </si>
  <si>
    <t>Confirm transfer Money</t>
  </si>
  <si>
    <t>[Transfer Money - 5]</t>
  </si>
  <si>
    <t>1. Login into Cashier Role
2. Click "Chuyển tiền" (Transfer Money) tab in the sidebar
3. Click "Xác Nhận Chuyển Tiền" (Confirm Transfer Money) at "Summary of money transfer information" (Chuyển tiền tới trung tâm bếp) card
4. Click "Xác nhận" (Confirm)</t>
  </si>
  <si>
    <t>1. Popup "Xác nhận chuyển tiền" (Confirm transfer money) has shown
2. System displays message "Đã gửi tiền tới Kitchen Center thành công" (Sent Money To Kitchen Center Successfully)</t>
  </si>
  <si>
    <t>Module Code</t>
  </si>
  <si>
    <t xml:space="preserve">Login success                        </t>
  </si>
  <si>
    <t>Reference Document</t>
  </si>
  <si>
    <t>Untesed</t>
  </si>
  <si>
    <t>Number of Test cases</t>
  </si>
  <si>
    <t>ID</t>
  </si>
  <si>
    <t>Inter-test case Dependence</t>
  </si>
  <si>
    <t>Login for MBKC admin, brand manager, kitchen center manager, cashier manager, store</t>
  </si>
  <si>
    <t>Login function with correct data</t>
  </si>
  <si>
    <t>1. In Postman app, click "Login_Correct_Email_Password request"
2. Click "Pre-request Script" tab and set correct email and password:
 + email: "mbkcAd01@gmail.com".
 + password: "12345678".
3. Click "Send" button.</t>
  </si>
  <si>
    <t xml:space="preserve">Return:
+ Status 200 
+ An object inluce:
   accountId, email, roleName,
   isConfirmed, tokens object.      
+ tokens object inlcude accessToken
    and refreshToken.
</t>
  </si>
  <si>
    <t>Thái Quốc Toàn</t>
  </si>
  <si>
    <t>1. In Postman app, click "Login_Blank_Email_Password request"
2. Click "Pre-request Script" tab and set an empty email or password:
 + email: "mbkcAd01@gmail.com".
 + password: "".
3. Click "Send" button.</t>
  </si>
  <si>
    <t xml:space="preserve">1. If the email is empty:
Return:
+ Status code 400. 
+ FieldNameError: Username.
+ DescriptionError: Username is not
   empty. 
2. If the password is empty:
Return:
+ status code 400, 
+ FieldNameError: Password,
+ DescriptionError: Password is not  
   empty.
</t>
  </si>
  <si>
    <t>Validation email not exist</t>
  </si>
  <si>
    <t>1. In Postman app, click "Login_With_Email_Not_Exist request"
2. Click "Pre-request Script" tab and set email not exist in the system:
 + email: "tommyhill@gmail.com".
 + password: "12345678".
3. Click "Send" button.</t>
  </si>
  <si>
    <t xml:space="preserve"> Return 
+ Status code 404.       
+ FieldNameError: Email.
+ DescriptionError: Email does not exist in the system.
                   </t>
  </si>
  <si>
    <t>Validation wrong password</t>
  </si>
  <si>
    <t>1. In Postman app, click "Login_Wrong_Password request"
2. Click "Pre-request Script" tab and set wrong password:
 + email: "mbkcAd01@gmail.com".
 + password: "123".
3. Click "Send" button.</t>
  </si>
  <si>
    <t xml:space="preserve"> Return 
+ Status code 400.       
+ FieldNameError: Login Failed.
+ DescriptionError: Email or Password is
   invalid.
                                         </t>
  </si>
  <si>
    <t>Login function with spaces at both ends</t>
  </si>
  <si>
    <t>1. In Postman app, click "Login_With_Spaces_At_Both_Ends request"
2. Click "Pre-request Script" tab and set spaces at both ends email and password:
 + email: " mbkcAd01@gmail.com ".
 + password: " 12345678 ".
3. Click "Send" button.</t>
  </si>
  <si>
    <t xml:space="preserve"> Return 
+ Status code 200.       
+ An object inluce:
   accountId, email, roleName,
   isConfirmed, tokens object.      
+ tokens object inlcude accessToken
    and refreshToken.</t>
  </si>
  <si>
    <t>Login function with disable account</t>
  </si>
  <si>
    <t>1. In Postman app, click "Login_With_Disable_Account request"
2. Click "Pre-request Script" tab and set email has been disabled:
 + email: "banhmypewpew@gmail.com ".
 + password: " 12345678 ".
3. Click "Send" button.</t>
  </si>
  <si>
    <t xml:space="preserve"> Return      
+ Status code 400.       
+ FieldNameError: Login Failed.
+ DescriptionError:Account has been disabled.</t>
  </si>
  <si>
    <t xml:space="preserve">Manage Orders: CRUD Orders                   </t>
  </si>
  <si>
    <t>Confirm orders to completed</t>
  </si>
  <si>
    <t>Confirm orders to completed.</t>
  </si>
  <si>
    <t>1. Login into Cashier Role
2. Click "Pre-request Script" tab and set OrderPartnerId, BankingAccountId, Image valid
3. Click "Send" button.</t>
  </si>
  <si>
    <t>Return success message "Update Order Successfully." and status code is 200.</t>
  </si>
  <si>
    <t>After API excuted, system order status and partner order status will change to "COMPLETED".</t>
  </si>
  <si>
    <t xml:space="preserve"> </t>
  </si>
  <si>
    <t>Confirm orders to completed with "order partner id does not exist in the system"</t>
  </si>
  <si>
    <t>1. Login into Cashier Role
2. Click "Pre-request Script" tab and set OrderPartnerId in valid, BankingAccountId and Image valid
3. Click "Send" button.</t>
  </si>
  <si>
    <t>Return:
+ Status 404
+ An object inluce:
   StatusCode = 404, Message, FieldNameError = "Order partner id", DescriptionError = "Order parnter id does not exist in the system."</t>
  </si>
  <si>
    <t>After API excuted, The status of order will not be change</t>
  </si>
  <si>
    <t>Confirm orders to completed with "order not belong to kitchen center"</t>
  </si>
  <si>
    <t>Return:
+ Status 400
+ An object inluce:
   StatusCode = 400, Message, FieldNameError = "Order", DescriptionError = "Order partner id does not belong to your kitchen center."</t>
  </si>
  <si>
    <t>Confirm orders to completed with "order not belong today"</t>
  </si>
  <si>
    <t>Return:
+ Status 200
+ An object inluce:
   StatusCode = 400, Message, FieldNameError = "Order", DescriptionError = "Only today's order status can be changed. This order is not from today."</t>
  </si>
  <si>
    <t>Round 1: Haven't checked to see if the order is from today</t>
  </si>
  <si>
    <t>Confirm orders to completed with "cashier tranfer money to kitchen center"</t>
  </si>
  <si>
    <t>Return:
+ Status 400
+ An object inluce:
   StatusCode = 400, Message, FieldNameError = "Order", DescriptionError = "You've closed your shift today so you can't make a status change."</t>
  </si>
  <si>
    <t>Round 1: Haven't checked whether the cashier has transferred money to the kitchen center that day or not</t>
  </si>
  <si>
    <t>Confirm orders to completed with "Order already paid"</t>
  </si>
  <si>
    <t>Return:
+ Status 400
+ An object inluce:
   StatusCode = 400, Message, FieldNameError = "Order", DescriptionError = "This order has been paid, so You can not confirm completed order."</t>
  </si>
  <si>
    <t>Confirm orders to completed with "Banking account does not exist in the system"</t>
  </si>
  <si>
    <t>1. Login into Cashier Role
2. Click "Pre-request Script" tab and set OrderPartnerId valid, BankingAccountId invalid, Image valid
3. Click "Send" button.</t>
  </si>
  <si>
    <t>Return:
+ Status 404
+ An object inluce:
   StatusCode = 404, Message, FieldNameError = "Banking account id", DescriptionError = "Banking account id does not exist in the system."</t>
  </si>
  <si>
    <t>Confirm orders to completed with "Banking account inactive"</t>
  </si>
  <si>
    <t>Return:
+ Status 400
+ An object inluce:
   StatusCode = 400, Message, FieldNameError = "Banking account id", DescriptionError = "Banking account is no longer active."</t>
  </si>
  <si>
    <t>Confirm orders to completed with "Banking account not belong to kitchen center"</t>
  </si>
  <si>
    <t>Return:
+ Status 400
+ An object inluce:
   StatusCode = 400, Message, FieldNameError = "Banking account id", DescriptionError = "Banking account id does not belong to your kitchen center."</t>
  </si>
  <si>
    <t>Confirm orders to completed with "partner order status is PREPARING"</t>
  </si>
  <si>
    <t>Return:
+ Status 400
+ An object inluce:
   StatusCode = 400, Message, FieldNameError = "Order", DescriptionError = "This order is PREPARING status, so You can not confirm completed order."</t>
  </si>
  <si>
    <t>Confirm orders to completed with "partner order status is UPCOMING"</t>
  </si>
  <si>
    <t>Return:
+ Status 400
+ An object inluce:
   StatusCode = 400, Message, FieldNameError = "Order", DescriptionError = "This order is UPCOMING status, so You can not confirm completed order."</t>
  </si>
  <si>
    <t>Confirm orders to completed with "partner order status is COMPLETED"</t>
  </si>
  <si>
    <t>Return:
+ Status 400
+ An object inluce:
   StatusCode = 400, Message, FieldNameError = "Order", DescriptionError = "This order is already COMPLETED status, so You can not confirm completed order."</t>
  </si>
  <si>
    <t>Confirm orders to completed with "partner order status is CANCELLED"</t>
  </si>
  <si>
    <t>Return:
+ Status 400
+ An object inluce:
   StatusCode = 400, Message, FieldNameError = "Order", DescriptionError = "This order is already CANCELLED status, so You can not confirm completed order."</t>
  </si>
  <si>
    <t>Change order to ready</t>
  </si>
  <si>
    <t>1. Login into Store Manager Role
2. Click "Pre-request Script" tab and set OrderId
3. Click "Send" button.</t>
  </si>
  <si>
    <t>After API excuted, system order status is "IN_STORE" and partner order status will change to "READY".</t>
  </si>
  <si>
    <t>Change order to ready when "order id does not exist in the system"</t>
  </si>
  <si>
    <t>1. Login into Store Manager Role
2. Click "Pre-request Script" tab and set OrderId invalid
3. Click "Send" button.</t>
  </si>
  <si>
    <t>Return:
+ Status 404
+ An object inluce:
   StatusCode = 404, Message, FieldNameError = "Order id", DescriptionError = "Order id does not exist in the system."</t>
  </si>
  <si>
    <t>Change order to ready when "order id does not belong to store"</t>
  </si>
  <si>
    <t>1. Login into Store Manager Role
2. Click "Pre-request Script" tab and set OrderId valid
3. Click "Send" button.</t>
  </si>
  <si>
    <t>Return:
+ Status 400
+ An object inluce:
   StatusCode = 400, Message, FieldNameError = "Order id", DescriptionError = "Order id does not belong to store."</t>
  </si>
  <si>
    <t>Change order to ready when "order not belong today"</t>
  </si>
  <si>
    <t>Return:
+ Status 400
+ An object inluce:
   StatusCode = 400, Message, FieldNameError = "Order", DescriptionError = "Only today's order status can be changed. This order is not from today."</t>
  </si>
  <si>
    <t>Change order to ready when "order partner status is UPCOMING"</t>
  </si>
  <si>
    <t>Return:
+ Status 400
+ An object inluce:
   StatusCode = 400, Message, FieldNameError = "Order", DescriptionError = "This order is UPCOMING status, so You can not change to ready."</t>
  </si>
  <si>
    <t>Change order to ready when "order partner status is COMPLETED"</t>
  </si>
  <si>
    <t>Return:
+ Status 400
+ An object inluce:
   StatusCode = 400, Message, FieldNameError = "Order", DescriptionError = "This order is COMPLETED status, so You can not change to ready."</t>
  </si>
  <si>
    <t>Change order to ready when "order partner status is CANCELLED"</t>
  </si>
  <si>
    <t>Return:
+ Status 400
+ An object inluce:
   StatusCode = 400, Message, FieldNameError = "Order", DescriptionError = "This order is CANCELLED status, so You can not change to ready."</t>
  </si>
  <si>
    <t>Change order to ready when "order partner status is READY"</t>
  </si>
  <si>
    <t>Return:
+ Status 400
+ An object inluce:
   StatusCode = 400, Message, FieldNameError = "Order", DescriptionError = "This order is READY status, so You can not change to ready."</t>
  </si>
  <si>
    <t>Cancel order</t>
  </si>
  <si>
    <t>After API excuted, system order status and partner order status will change to "CANCELLED".</t>
  </si>
  <si>
    <t>Cancel order when"order id does not exist in the system"</t>
  </si>
  <si>
    <t>Cancel order when"order does not belong today"</t>
  </si>
  <si>
    <t>Cancel order with"partner order status is COMPLETED"</t>
  </si>
  <si>
    <t>Return:
+ Status 400
+ An object inluce:
   StatusCode = 400, Message, FieldNameError = "Order", DescriptionError = "This order is COMPLETED status, so You can not cancel order."</t>
  </si>
  <si>
    <t>Cancel order with"partner order status is CANCELLED"</t>
  </si>
  <si>
    <t>Return:
+ Status 400
+ An object inluce:
   StatusCode = 400, Message, FieldNameError = "Order", DescriptionError = "This order is CANCELLED status, so You can not cancel order."</t>
  </si>
  <si>
    <t>Cancel order with"partner order status is READY"</t>
  </si>
  <si>
    <t>Return:
+ Status 400
+ An object inluce:
   StatusCode = 400, Message, FieldNameError = "Order", DescriptionError = "This order is READY status, so You can not cancel order."</t>
  </si>
  <si>
    <t>Get all orders</t>
  </si>
  <si>
    <t>1. Login into Cashier, Kitchen Center Manager, Store Manager Role
2. Click "Pre-request Script" tab and set SearchValue,
 ItemsPerPage, CurrentPage, SystemStatus, 
PartnerOrderStatus, SearchDateFrom, SearchDateTo, 
SearchDateFrom, SortBy, ConfirmBy valid.
3. Click "Send" button.</t>
  </si>
  <si>
    <t>Return:
+ Status 200 
+ totalPages, numberItems, a list object inluce:
   order information, store, partner, shipper payment, 
list order detail, list order history</t>
  </si>
  <si>
    <t>Get all orders with SearchDateTo</t>
  </si>
  <si>
    <t>1. Login into Cashier, Kitchen Center Manager, Store Manager Role
2. Click "Pre-request Script" tab and set SearchValue,
 ItemsPerPage, CurrentPage, SystemStatus, 
PartnerOrderStatus, Search DateFrom, SearchDateTo, 
SearchDateFrom == null, SortBy, ConfirmBy valid.
3. Click "Send" button.</t>
  </si>
  <si>
    <t>Round 1: The system returns all orders for all days</t>
  </si>
  <si>
    <t>Get all orders with SearchDateFrom</t>
  </si>
  <si>
    <t>1. Login into Cashier, Kitchen Center Manager, Store Manager Role
2. Click "Pre-request Script" tab and set SearchValue,
 ItemsPerPage, CurrentPage, SystemStatus, 
PartnerOrderStatus, Search DateFrom, SearchDateTo = null, 
SearchDateFrom, SortBy, ConfirmBy valid.
3. Click "Send" button.</t>
  </si>
  <si>
    <t>Get order</t>
  </si>
  <si>
    <t>1. Login into Cashier, Kitchen Center Manager, Store Manager Role
2. Click "Pre-request Script" tab and set id valid.
3. Click "Send" button.</t>
  </si>
  <si>
    <t>Return:
+ Status 200 
+ an object inluce:
   order information, store, partner, shipper payment, 
list order detail, list order history</t>
  </si>
  <si>
    <t>Get order with "order id does not exist in the system"</t>
  </si>
  <si>
    <t>1. Login into Cashier, Kitchen Center Manager, Store Manager Role
2. Click "Pre-request Script" tab and set id invalid.
3. Click "Send" button.</t>
  </si>
  <si>
    <t>Get order with "order id does not belong to store"</t>
  </si>
  <si>
    <t>Get order with "order id does not belong to kitchen center"</t>
  </si>
  <si>
    <t>Change order to ready delivery</t>
  </si>
  <si>
    <t>1. Login into Cashier Role
2. Click "Pre-request Script" tab and set OrderId valid
3. Click "Send" button.</t>
  </si>
  <si>
    <t>After API excuted, system order status will change "READY_DELIVERY" and partner order status is "READY".</t>
  </si>
  <si>
    <t>Change order to ready delivery with "order id does not exist in the system"</t>
  </si>
  <si>
    <t>1. Login into Cashier Role
2. Click "Pre-request Script" tab and set order id invalid
3. Click "Send" button.</t>
  </si>
  <si>
    <t>Change order to ready delivery when"cashier closed shift"</t>
  </si>
  <si>
    <t>1. Login into Cashier Role
2. Click "Pre-request Script" tab and set order id
3. Click "Send" button.</t>
  </si>
  <si>
    <t>Change order to ready delivery when"order does not belong to kitchen center"</t>
  </si>
  <si>
    <t>Return:
+ Status 400
+ An object inluce:
   StatusCode = 400, Message, FieldNameError = "Order id", DescriptionError = "Order id does not belong to kitchen center."</t>
  </si>
  <si>
    <t>Change order to ready delivery when"order does not belong today"</t>
  </si>
  <si>
    <t>1. Login into Cashier Role
2. Click "Pre-request Script" tab and set order id valid
3. Click "Send" button.</t>
  </si>
  <si>
    <t>Change order to ready delivery when"partner order status is UPCOMING"</t>
  </si>
  <si>
    <t>Return:
+ Status 400
+ An object inluce:
   StatusCode = 400, Message, FieldNameError = "Order", DescriptionError = "This order is UPCOMING status, so You can not change to ready delivery."</t>
  </si>
  <si>
    <t>Change order to ready delivery when"partner order status is COMPLETED"</t>
  </si>
  <si>
    <t>Return:
+ Status 400
+ An object inluce:
   StatusCode = 400, Message, FieldNameError = "Order", DescriptionError = "This order is COMPLETED status, so You can not change to ready delivery."</t>
  </si>
  <si>
    <t>Change order to ready delivery when"partner order status is CANCELLED"</t>
  </si>
  <si>
    <t>Return:
+ Status 400
+ An object inluce:
   StatusCode = 400, Message, FieldNameError = "Order", DescriptionError = "This order is Cancelled status, so You can not change to ready delivery."</t>
  </si>
  <si>
    <t>Change order to ready delivery when"partner order status is PREPARING"</t>
  </si>
  <si>
    <t>Return:
+ Status 400
+ An object inluce:
   StatusCode = 400, Message, FieldNameError = "Order", DescriptionError = "This order is PREPARING status, so You can not change to ready delivery."</t>
  </si>
  <si>
    <t>Create order</t>
  </si>
  <si>
    <t xml:space="preserve">Create order </t>
  </si>
  <si>
    <t>1. Click "Pre-request Script" tab and set order information valid 
2. Click "Send" button.</t>
  </si>
  <si>
    <t>Return:
+ Status 200
+ An object inluce:
   Order has just been created</t>
  </si>
  <si>
    <t>Create order with"order partner id already exist in the system"</t>
  </si>
  <si>
    <t>1. Click "Pre-request Script" tab and set orderPartnerId already exist in the system
2. Click "Send" button.</t>
  </si>
  <si>
    <t>Return:
+ Status 400
+ An object inluce:
   StatusCode = 400, Message, FieldNameError = "Order partner id", DescriptionError = "Order Partner Id already existd in the system."</t>
  </si>
  <si>
    <t>Create order with"display id already exist in the system"</t>
  </si>
  <si>
    <t>1. Click "Pre-request Script" tab and set DisplayId already exist in the system
2. Click "Send" button.</t>
  </si>
  <si>
    <t>Return:
+ Status 400
+ An object inluce:
   StatusCode = 400, Message, FieldNameError = "Display id", DescriptionError = "Display Id already existd in the system."</t>
  </si>
  <si>
    <t>Create order with"store id does not exist in the system"</t>
  </si>
  <si>
    <t>1. Click "Pre-request Script" tab and set StoreId does not exist in the system
2. Click "Send" button.</t>
  </si>
  <si>
    <t>Return:
+ Status 404
+ An object inluce:
   StatusCode = 404, Message, FieldNameError = "Store id", DescriptionError = "Store id does not exist in the system."</t>
  </si>
  <si>
    <t>Create order with"partner id does not exist in the system"</t>
  </si>
  <si>
    <t>1. Click "Pre-request Script" tab and set partnerId does not exist in the system
2. Click "Send" button.</t>
  </si>
  <si>
    <t>Return:
+ Status 404
+ An object inluce:
   StatusCode = 404, Message, FieldNameError = "Partner id", DescriptionError = "Partner id does not exist in the system."</t>
  </si>
  <si>
    <t>Create order with"partner id not linked with store"</t>
  </si>
  <si>
    <t>1. Click "Pre-request Script" tab and set partnerId not linked with store
2. Click "Send" button.</t>
  </si>
  <si>
    <t>Return:
+ Status 400
+ An object inluce:
   StatusCode = 400, Message, FieldNameError = "Partner product", DescriptionError = "This store is not linked to this partner and it is still active."</t>
  </si>
  <si>
    <t>Create order with"product id in order does not exist in the system"</t>
  </si>
  <si>
    <t>1. Click "Pre-request Script" tab and set productId in order not exist in the system
2. Click "Send" button.</t>
  </si>
  <si>
    <t>Return:
+ Status 404
+ An object inluce:
   StatusCode = 404, Message, FieldNameError = "Product id", DescriptionError = "Product Id in the Order does not exist in the system."</t>
  </si>
  <si>
    <t>Create order with"product id not mapped before"</t>
  </si>
  <si>
    <t>1. Click "Pre-request Script" tab and set productId not mapped before
2. Click "Send" button.</t>
  </si>
  <si>
    <t>Return:
+ Status 404
+ An object inluce:
   StatusCode = 404, Message, FieldNameError = "Partner product", DescriptionError = "The product in the order have not yet been mapped to the store's partner product."</t>
  </si>
  <si>
    <t>Create order with"partner product does not available"</t>
  </si>
  <si>
    <t>1. Click "Pre-request Script" tab and set valid order information
2. Click "Send" button.</t>
  </si>
  <si>
    <t>Return:
+ Status 400
+ An object inluce:
   StatusCode = 400, Message, FieldNameError = "Partner product", DescriptionError = "Partner product is not available now."</t>
  </si>
  <si>
    <t>Create order with"product price not match with partner product"</t>
  </si>
  <si>
    <t>Return:
+ Status 400
+ An object inluce:
   StatusCode = 400, Message, FieldNameError = "Price", DescriptionError = ""Product price does not match with partner product."</t>
  </si>
  <si>
    <t>Create order with"extra product price not match with partner product"</t>
  </si>
  <si>
    <t>Return:
+ Status 400
+ An object inluce:
   StatusCode = 400, Message, FieldNameError = "Price", DescriptionError = "Extra Product price does not match with partner product."</t>
  </si>
  <si>
    <t>Update order</t>
  </si>
  <si>
    <t>1. Click "Pre-request Script" tab and set valid orderPartnerId and status
2. Click "Send" button.</t>
  </si>
  <si>
    <t>Return:
+ Status 200
+ An object inluce:
   Order has just been updated</t>
  </si>
  <si>
    <t>Update order with "parter order id does not exist in the system"</t>
  </si>
  <si>
    <t>1. Click "Pre-request Script" tab and set orderPartnerId not exist in the system and status
2. Click "Send" button.</t>
  </si>
  <si>
    <t>Return:
+ Status 404
+ An object inluce:
   StatusCode = 404, Message, FieldNameError = "Partner order id", DescriptionError = "Order Partner Id does not exist in the system."</t>
  </si>
  <si>
    <t>Manage Kitchen Centers</t>
  </si>
  <si>
    <t xml:space="preserve">Manage Orders: CRUD Kitchen Centers                  </t>
  </si>
  <si>
    <t>Get Kitchen Centers</t>
  </si>
  <si>
    <t>View list kitchen center</t>
  </si>
  <si>
    <t>1. Login into Admin or Brand Manager Role
2. Click "Pre-request Script" tab and set SearchValue, ItemPerPage, CurrentPage, SortBy, IsGetAll valid.
3. Click "Send" button.</t>
  </si>
  <si>
    <t>Return:
+ Status 200 
+ totalPages, numberItems, a list object inluce:
   kitchenCenterId, name, address, status, logo, kitchenCenterManagerEmail</t>
  </si>
  <si>
    <t>Create kitchen center</t>
  </si>
  <si>
    <t>Create new kitchen center</t>
  </si>
  <si>
    <t>1. Login into Admin Role
2. Click "Pre-request Script" tab and set Name, Address, Logo, ManagerEmail valid.
3. Click "Send" button.</t>
  </si>
  <si>
    <t>Return:
+ Status 200 
+ Message"Created New Kitchen Center Successfully."</t>
  </si>
  <si>
    <t>Create new kitchen center with "manager email already existed in the system".</t>
  </si>
  <si>
    <t>1. Login into Admin Role
2. Click "Pre-request Script" tab and set Name, Address, Logo and ManagerEmail is already existed.
3. Click "Send" button.</t>
  </si>
  <si>
    <t>Return:
+ Status 400
+ An object inluce:
   StatusCode = 400, Message, FieldNameError = "Manager email", DescriptionError = "Kitchen center manager email already existed in the system."</t>
  </si>
  <si>
    <t>Update kitchen center</t>
  </si>
  <si>
    <t xml:space="preserve">Update kitchen center </t>
  </si>
  <si>
    <t>1. Login into Admin Role
2. Click "Pre-request Script" tab and set id, Name, Address, Status, Logo, ManagerEmail valid.
3. Click "Send" button.</t>
  </si>
  <si>
    <t>Return:
+ Status 200 
+ Message"Updated Kitchen Center Information Successfully."</t>
  </si>
  <si>
    <t>Update kitchen center with "id does not exist in the system".</t>
  </si>
  <si>
    <t>1. Login into Admin Role
2. Click "Pre-request Script" tab and set id invalid, Name, Address, Status, Logo, ManagerEmail valid.
3. Click "Send" button.</t>
  </si>
  <si>
    <t>Return:
+ Status 404
+ An object inluce:
   StatusCode = 404, Message, FieldNameError = "Kitchen Center Id", DescriptionError = "Kitchen center id does not exist in the system."</t>
  </si>
  <si>
    <t xml:space="preserve">Update kitchen center with "Kitchen center was deleted before". </t>
  </si>
  <si>
    <t>Return:
+ Status 400
+ An object inluce:
   StatusCode = 400, Message, FieldNameError = "Updated kitchen center failed", DescriptionError = "Kitchen center was deleted before, so this kitchen center cannot update."</t>
  </si>
  <si>
    <t xml:space="preserve">Update kitchen center with "manager email already existed in the system". </t>
  </si>
  <si>
    <t>1. Login into Admin Role
2. Click "Pre-request Script" tab and set id, Name, Address, Status, Logo, ManagerEmail is already existed.
3. Click "Send" button.</t>
  </si>
  <si>
    <t>1. Login into Admin Role
2. Click "Pre-request Script" tab and set id valid.
3. Click "Send" button.</t>
  </si>
  <si>
    <t>Return:
+ Status 200 
+ Message"Deleted Kitchen Center Successfully."</t>
  </si>
  <si>
    <t>After deactivating the kitchen center, the kitchen center manager's account is also deactivated</t>
  </si>
  <si>
    <t>Delete kitchen center with "id does not exist in the system".</t>
  </si>
  <si>
    <t>1. Login into Admin Role
2. Click "Pre-request Script" tab and set id invalid.
3. Click "Send" button.</t>
  </si>
  <si>
    <t>Delete kitchen center with "Has active store".</t>
  </si>
  <si>
    <t>Return:
+ Status 400
+ An object inluce:
   StatusCode = 400, Message, FieldNameError = "Deleted kitchen center failed", DescriptionError = "The kitchen center has active stores, so this kitchen center cannot be deleted."</t>
  </si>
  <si>
    <t>Get kitchen center profile</t>
  </si>
  <si>
    <t>1. Login into Kitchen Center Role
2. Click "Send" button.</t>
  </si>
  <si>
    <t>Return:
+ Status 200 
+ An object inluce:
   kitchenCenterId, name, address, status, logo, kitchenCenterManagerEmail</t>
  </si>
  <si>
    <t>Update kitchen center status</t>
  </si>
  <si>
    <t>1. Login into Admin Role
2. Click "Pre-request Script" tab and set id and status valid.
3. Click "Send" button.</t>
  </si>
  <si>
    <t>Return:
+ Status 200 
+ Message"Updated Kitchen Center Status Successfully."</t>
  </si>
  <si>
    <t>Update kitchen center status with "id does not exist in the system".</t>
  </si>
  <si>
    <t>1. Login into Admin Role
2. Click "Pre-request Script" tab and set id invalid and status valid.
3. Click "Send" button.</t>
  </si>
  <si>
    <t xml:space="preserve">Update kitchen center status with "Kitchen center was deleted before". </t>
  </si>
  <si>
    <t>Get kitchen center by id</t>
  </si>
  <si>
    <t>Get kitchen center by id.</t>
  </si>
  <si>
    <t>1. Login into Admin Role
2. Click "Pre-request Script" tab and set id kitchen center valid.
3. Click "Send" button.</t>
  </si>
  <si>
    <t>Get kitchen center by id with "id does not exist in the system".</t>
  </si>
  <si>
    <t>1. Login into Admin Role
2. Click "Pre-request Script" tab and set id kitchen center invalid.
3. Click "Send" button.</t>
  </si>
  <si>
    <t>Return:
+ Status 404
+ An object inluce:
   StatusCode = 404, Message, FieldNameError = "Kitchen center id", DescriptionError = "Kitchen center id does not exist in the system."</t>
  </si>
  <si>
    <t xml:space="preserve">Manage Brands: CRUD Categories          </t>
  </si>
  <si>
    <t>Get list category</t>
  </si>
  <si>
    <t>Get list categories</t>
  </si>
  <si>
    <t>1. Login into Brand Manager or Store Manager Role
2. Click "Pre-request Script" tab and set Type, SearchValue, ItemPerPage, CurrentPage, SortBy, IsGetAll valid.
3. Click "Send" button.</t>
  </si>
  <si>
    <t>Return:
+ Status 200 
+  totalPages, numberItems,a list object inluce:
  categoryId, code, name, type, displayOrder, description, imageUrl, status and list object extraCategories</t>
  </si>
  <si>
    <t>Create category</t>
  </si>
  <si>
    <t>Create new category</t>
  </si>
  <si>
    <t xml:space="preserve">1. Login into Brand Manager Role
2. Click "Pre-request Script" tab and set Code, Name, Type, DisplayOrder, Description, ImageUrl valid.
3. Click "Send" button. </t>
  </si>
  <si>
    <t>Return:
+ Status 200 
+ Message"Created New Category Successfully."</t>
  </si>
  <si>
    <t>Create new category with "Category code already existed".</t>
  </si>
  <si>
    <t xml:space="preserve">1. Login into Brand Manager Role
2. Click "Pre-request Script" tab and set Code invalid, Name, Type, DisplayOrder, Description, ImageUrl valid.
3. Click "Send" button. </t>
  </si>
  <si>
    <t>Return:
+ Status 400
+ An object inluce:
   StatusCode = 400, Message, FieldNameError = "Category code", DescriptionError = "Category code already exist in brand."</t>
  </si>
  <si>
    <t>Get category by id</t>
  </si>
  <si>
    <t>1. Login into Brand Manager or Store Manager Role
2. Click "Pre-request Script" tab and set id valid.
3. Click "Send" button.</t>
  </si>
  <si>
    <t>Return:
+ Status 200 
+ An object inluce:
  categoryId, code, name, type, displayOrder, description, imageUrl, status and list object extraCategories.</t>
  </si>
  <si>
    <t>Get category by id with "Category id does not belong to brand".</t>
  </si>
  <si>
    <t>1. Login into Brand Manager or Store Manager Role
2. Click "Pre-request Script" tab and set id invalid.
3. Click "Send" button.</t>
  </si>
  <si>
    <t>Return:
+ Status 400
+ An object inluce:
   StatusCode = 400, Message, FieldNameError = "Category Id", DescriptionError = "Category id does not belong to your brand."</t>
  </si>
  <si>
    <t>Get category by id with "Category id does not belong to store".</t>
  </si>
  <si>
    <t>Return:
+ Status 400
+ An object inluce:
   StatusCode = 400, Message, FieldNameError = "Category Id", DescriptionError = "Category id does not belong to your store."</t>
  </si>
  <si>
    <t>Get category by id with "Id does not existed".</t>
  </si>
  <si>
    <t>Return:
+ Status 404
+ An object inluce:
   StatusCode = 404, Message, FieldNameError = "Category Id", DescriptionError = "Category id does not exist in the system."</t>
  </si>
  <si>
    <t>Round 2: error message: Category id does not belong to brand (Login with Brand Account)</t>
  </si>
  <si>
    <t>Update category</t>
  </si>
  <si>
    <t>1. Login into Brand Manager Role
2. Click "Pre-request Script" tab and set id, Name, DisplayOrder, Status, Discription, ImageUrl valid.
3. Click "Send" button.</t>
  </si>
  <si>
    <t>Return:
+ Status 200 
+ Message"Updated Category Successfully."</t>
  </si>
  <si>
    <t>Update category with "Category id does not belong to brand".</t>
  </si>
  <si>
    <t>1. Login into Brand Manager Role
2. Click "Pre-request Script" tab and set id invalid, Name, DisplayOrder, Status, Discription, ImageUrl valid.
3. Click "Send" button.</t>
  </si>
  <si>
    <t>Update category with "Status invalid".</t>
  </si>
  <si>
    <t>1. Login into Brand Manager Role
2. Click "Pre-request Script" tab and set id, Name, DisplayOrder, Discription, ImageUrl valid and Status invalid.
3. Click "Send" button.</t>
  </si>
  <si>
    <t>Return:
+ Status 400
+ An object inluce:
   StatusCode = 400, Message, FieldNameError = "Category Status", DescriptionError = "Status is ACTIVE or INACTIVE."</t>
  </si>
  <si>
    <t>Delete category</t>
  </si>
  <si>
    <t>1. Login into Brand Manager Role
2. Click "Pre-request Script" tab and set id valid.
3. Click "Send" button.</t>
  </si>
  <si>
    <t>Return:
+ Status 200 
+ Message"Deleted Category Successfully."</t>
  </si>
  <si>
    <t>Delete category with "Category id does not belong to brand".</t>
  </si>
  <si>
    <t>1. Login into Brand Manager Role
2. Click "Pre-request Script" tab and set id invalid.
3. Click "Send" button.</t>
  </si>
  <si>
    <t>Get extra categories by category id</t>
  </si>
  <si>
    <t>1. Login into Brand Manager Role
2. Click "Pre-request Script" tab and set id, SearchValue, ItemsPerPage, CurrentPage, SortBy, isGetAll valid.
3. Click "Send" button.</t>
  </si>
  <si>
    <t>Get extra categories by category id with "Category id does not belong to brand".</t>
  </si>
  <si>
    <t>1. Login into Brand Manager Role
2. Click "Pre-request Script" tab and set id invalid, SearchValue, ItemsPerPage, CurrentPage, SortBy, isGetAll valid.
3. Click "Send" button.</t>
  </si>
  <si>
    <t>Get extra categories by category id with "Category id is not normal type".</t>
  </si>
  <si>
    <t>Return:
+ Status 400
+ An object inluce:
   StatusCode = 400, Message, FieldNameError = "Category Id", DescriptionError = "CategoryId must be a NORMAL type."</t>
  </si>
  <si>
    <t>Add extra category to normal category</t>
  </si>
  <si>
    <t>1. Login into Brand Manager Role
2. Click "Pre-request Script" tab and set id, list id of extra categories valid.
3. Click "Send" button.</t>
  </si>
  <si>
    <t xml:space="preserve"> Return:
+ Status 200 
+ Message"Create Extra-Categories To Normal Category Successfully."</t>
  </si>
  <si>
    <t>Add extra category to normal category with "Category id does not belong to brand".</t>
  </si>
  <si>
    <t>1. Login into Brand Manager Role
2. Click "Pre-request Script" tab and set id invalid, list id of extra categories valid.
3. Click "Send" button.</t>
  </si>
  <si>
    <t>Add extra category to normal category with "Category id is not normal type".</t>
  </si>
  <si>
    <t>Add extra category to normal category with "Category id of list extra is less than or equal to 0".</t>
  </si>
  <si>
    <t>1. Login into Brand Manager Role
2. Click "Pre-request Script" tab and set id valid, list id of extra categories invalid.
3. Click "Send" button.</t>
  </si>
  <si>
    <t>Return:
+ Status 400
+ An object inluce:
   StatusCode = 400, Message, FieldNameError = "Category Id", DescriptionError = "Extra category Id must be greater than 0."</t>
  </si>
  <si>
    <t>Add extra category to normal category with "Category id of list extra is not extra type".</t>
  </si>
  <si>
    <t>Return:
+ Status 400
+ An object inluce:
   StatusCode = 400, Message, FieldNameError = "List Extra Category id", DescriptionError = "List extra category Id need to be a EXTRA type."</t>
  </si>
  <si>
    <t>Add extra category to normal category with "Category id of list extra is not active".</t>
  </si>
  <si>
    <t>Return:
+ Status 400
+ An object inluce:
   StatusCode = 400, Message, FieldNameError = "List Extra Category id", DescriptionError = "List extra category Id need status is ACTIVE."</t>
  </si>
  <si>
    <t>Add extra category to normal category with "Category id of list extra is not belong to brand".</t>
  </si>
  <si>
    <t>Return:
+ Status 400
+ An object inluce:
   StatusCode = 400, Message, FieldNameError = "List Extra Category id", DescriptionError = "Extra category Id does not belong to brand."</t>
  </si>
  <si>
    <t>Add extra category to normal category with "Category id of list extra does not exist in system".</t>
  </si>
  <si>
    <t>Return:
+ Status 404
+ An object inluce:
   StatusCode = 404, Message, FieldNameError = "List Extra Category id", DescriptionError = "Extra category Id does not exist in the system."</t>
  </si>
  <si>
    <t>Round 2:  message: "Create Extra-Categories To Normal Category Successfully."</t>
  </si>
  <si>
    <t xml:space="preserve">Manage Products: CRUD Products      </t>
  </si>
  <si>
    <t>Get list product</t>
  </si>
  <si>
    <t>1. Login into Brand Manager, Store Manager, Admin or Kitchen Center Manager Role
2. Click "Pre-request Script" tab and set ProductType, SearchValue, ItemPerPage, CurrentPage, SortBy, IdCategory, IdStore, IsGetAll valid.
3. Click "Send" button.</t>
  </si>
  <si>
    <t>Return:
+ Status 200 
+ totalPages, numberItems,a list object inluce:
  product information, list children product, list extra category, brand object, list partner products</t>
  </si>
  <si>
    <t>Get list product with "Invalid product type".</t>
  </si>
  <si>
    <t>1. Login into Brand Manager, Store Manager, Admin or Kitchen Center Manager Role
2. Click "Pre-request Script" tab and set SearchValue, ItemPerPage, Current Page SortBy, IdCategory, IdStore, IsGetAll valid and Product Type invalid.
3. Click "Send" button.</t>
  </si>
  <si>
    <t>Return:
+ Status 400
+ An object inluce:
   StatusCode = 400, Message, FieldNameError = "Type", DescriptionError = "Product type is required some types such as: SINGLE, PARENT, CHILD, EXTRA."</t>
  </si>
  <si>
    <t>Get list product with "Category id does not exist".</t>
  </si>
  <si>
    <t>1. Login into Brand Manager, Store Manager, Admin or Kitchen Center Manager Role
2. Click "Pre-request Script" tab and set SearchValue, ItemPerPage, Current Page SortBy, Product Type, IdStore, IsGetAll valid and IdCategory invalid.
3. Click "Send" button.</t>
  </si>
  <si>
    <t>Return:
+ Status 404
+ An object inluce:
   StatusCode = 404, Message, FieldNameError = "Category id", DescriptionError = "Category id does not exist in the system."</t>
  </si>
  <si>
    <t>Get list product with "Category id does not belong to store".</t>
  </si>
  <si>
    <t>Get list product with "Category id does not belong to kitchen center".</t>
  </si>
  <si>
    <t>Return:
+ Status 400
+ An object inluce:
   StatusCode = 400, Message, FieldNameError = "Category Id", DescriptionError = "Your kitchen center cannot get products with this category id."</t>
  </si>
  <si>
    <t>Get list product with "Store id does not exist".</t>
  </si>
  <si>
    <t>1. Login into Brand Manager, Store Manager, Admin or Kitchen Center Manager Role
2. Click "Pre-request Script" tab and set SearchValue, ItemPerPage, Current Page SortBy, Product Type, IdCategory, IsGetAll valid and IdStore invalid.
3. Click "Send" button.</t>
  </si>
  <si>
    <t>Return:
+ Status 404
+ An object inluce:
   StatusCode = 404, Message, FieldNameError = "Store Id", DescriptionError = "Store id does not exist in the system."</t>
  </si>
  <si>
    <t>Get list product with "Kitchen not have store".</t>
  </si>
  <si>
    <t>Return:
+ Status 400
+ An object inluce:
   StatusCode = 400, Message, FieldNameError = "Store Id", DescriptionError = "Kitchen center does not have this store in the system."</t>
  </si>
  <si>
    <t>Get list product with "Brand not have store".</t>
  </si>
  <si>
    <t>Return:
+ Status 400
+ An object inluce:
   StatusCode = 400, Message, FieldNameError = "Store Id", DescriptionError = "Brand does not have this store in the system."</t>
  </si>
  <si>
    <t>Get list product with "Store id does not belong to store".</t>
  </si>
  <si>
    <t>1. Login into Brand Manager, Store Manager, Admin or Kitchen Center Manager Role
2. Click "Pre-request Script" tab and set SearchValue, ItemPerPage, Current Page SortBy, Product Type, IdCategory, IsGetAll valid and idStore invalid.
3. Click "Send" button.</t>
  </si>
  <si>
    <t>Return:
+ Status 400
+ An object inluce:
   StatusCode = 400, Message, FieldNameError = "Store Id", DescriptionError = "Store id does not belong to your store."</t>
  </si>
  <si>
    <t>Create product</t>
  </si>
  <si>
    <t>Create new product</t>
  </si>
  <si>
    <t>1. Login into Brand Manager Role
2. Click "Pre-request Script" tab and set Code, Name, Description, SellingPrice, DiscountPrice, HistoricalPrice, Size, Type, Image, DisplayOrder, ParentProductId, CategoryId valid.
3. Click "Send" button.</t>
  </si>
  <si>
    <t>Return:
+ Status 200 
+ Message"Created New Product Successfully."</t>
  </si>
  <si>
    <t>Create new product with "Product code exist in brand".</t>
  </si>
  <si>
    <t>1. Login into Brand Manager Role
2. Click "Pre-request Script" tab and set Name, Description, SellingPrice, DiscountPrice, HistoricalPrice, Size, Type, Image, DisplayOrder, ParentProductId, CategoryId valid and Code invalid.
3. Click "Send" button.</t>
  </si>
  <si>
    <t>Return:
+ Status 400
+ An object inluce:
   StatusCode = 400, Message, FieldNameError = "Code", DescriptionError = "Code already exist in brand."</t>
  </si>
  <si>
    <t>Create new product with "Parent product id does not exist".</t>
  </si>
  <si>
    <t>1. Login into Brand Manager Role
2. Click "Pre-request Script" tab and set Name, Description, SellingPrice, DiscountPrice, HistoricalPrice, Size, Type, Image, DisplayOrder, Code , CategoryId valid and ParentProductId invalid.
3. Click "Send" button.</t>
  </si>
  <si>
    <t>Return:
+ Status 404
+ An object inluce:
   StatusCode = 404, Message, FieldNameError = "Parent product id", DescriptionError = "Parent product id does not exist in the system."</t>
  </si>
  <si>
    <t>Create new product with "Parent product id does not blong to brand".</t>
  </si>
  <si>
    <t>Return:
+ Status 400
+ An object inluce:
   StatusCode = 400, Message, FieldNameError = "Parent product id", DescriptionError = "Parent product id does not belong to your brand."</t>
  </si>
  <si>
    <t>Create new product with "Category id does not exist".</t>
  </si>
  <si>
    <t>1. Login into Brand Manager Role
2. Click "Pre-request Script" tab and set Name, Description, SellingPrice, DiscountPrice, HistoricalPrice, Size, Type, Image, DisplayOrder, Code , ParentProductId valid and CategoryId invalid.
3. Click "Send" button.</t>
  </si>
  <si>
    <t>Create new product with "Category id does not blong to brand".</t>
  </si>
  <si>
    <t>Return:
+ Status 400
+ An object inluce:
   StatusCode = 400, Message, FieldNameError = "Category id", DescriptionError = "Category id does not belong to your brand."</t>
  </si>
  <si>
    <t>Create new product with "Category id not suitable for single or parent product type".</t>
  </si>
  <si>
    <t>Return:
+ Status 400
+ An object inluce:
   StatusCode = 400, Message, FieldNameError = "Category id", DescriptionError = "Category id is not suitable type for SINGLE or PARENT product type."</t>
  </si>
  <si>
    <t>round 2: input category id with type extra, product type: single still create product successfully</t>
  </si>
  <si>
    <t>Create new product with "Category id not suitable for extra type".</t>
  </si>
  <si>
    <t>Return:
+ Status 400
+ An object inluce:
   StatusCode = 400, Message, FieldNameError = "Category id", DescriptionError = "Category id is not suitable type for EXTRA product type."</t>
  </si>
  <si>
    <t>Create new product with "Product name not follow format".</t>
  </si>
  <si>
    <t>1. Login into Brand Manager Role
2. Click "Pre-request Script" tab and set CategoryId, Description, SellingPrice, DiscountPrice, HistoricalPrice, Size, Type, Image, DisplayOrder, Code , ParentProductId valid and Name invalid.
3. Click "Send" button.</t>
  </si>
  <si>
    <t>Return:
+ Status 400
+ An object inluce:
   StatusCode = 400, Message, FieldNameError = "Name", DescriptionError = "Name of product Type CHILD is required following format: 'ParentName - Size x' With x is a your chosen size options."</t>
  </si>
  <si>
    <t>Get list product with number product sold</t>
  </si>
  <si>
    <t>Get products with number product sold</t>
  </si>
  <si>
    <t>1. Login into Brand Manager Role
2. Click "Pre-request Script" tab and set SearchValue, ProductSearchDateFrom, ProductSearchDateTo, ItemsPerPage, CurrentPage, SortBy, ProductType, IdCategory, IsGetAll valid.
3. Click "Send" button.</t>
  </si>
  <si>
    <t>Return:
+ Status 200 
+  totalPages, numberItems,a list object inluce:
  product information, list children product, list extra category, brand object, list partner products</t>
  </si>
  <si>
    <t>Get products with number product sold with "Category id does not exist".</t>
  </si>
  <si>
    <t>1. Login into Brand Manager Role
2. Click "Pre-request Script" tab and set SearchValue, ProductSearchDateFrom, ProductSearchDateTo, ItemsPerPage, CurrentPage, SortBy, ProductType, IsGetAll valid and IdCategory is invalid.
3. Click "Send" button.</t>
  </si>
  <si>
    <t>Get products with number product sold with "Category id does not belong to brand".</t>
  </si>
  <si>
    <t>Get product by id</t>
  </si>
  <si>
    <t>1. Login into Brand Manager, Store Manager, Admin or Kitchen Center Manager Role
2. Click "Pre-request Script" tab and set id valid.
3. Click "Send" button.</t>
  </si>
  <si>
    <t>Return:
+ Status 200 
+ An object inluce:
  product information, list children product, list extra category, brand object, list partner products</t>
  </si>
  <si>
    <t>Get product by id with "Product id does not exist".</t>
  </si>
  <si>
    <t>1. Login into Brand Manager, Store Manager, Admin or Kitchen Center Manager Role
2. Click "Pre-request Script" tab and set id invalid.
3. Click "Send" button.</t>
  </si>
  <si>
    <t>Return:
+ Status 404
+ An object inluce:
   StatusCode = 404, Message, FieldNameError = "Product id", DescriptionError = "Product id does not exist in the system."</t>
  </si>
  <si>
    <t>Get product by id with "Product id does not belong to brand".</t>
  </si>
  <si>
    <t>Return:
+ Status 400
+ An object inluce:
   StatusCode = 400, Message, FieldNameError = "Product id", DescriptionError = "Product id does not belong to your brand."</t>
  </si>
  <si>
    <t>Get product by id with "Product id does not belong to store".</t>
  </si>
  <si>
    <t>Return:
+ Status 400
+ An object inluce:
   StatusCode = 400, Message, FieldNameError = "Product id", DescriptionError = "Product id does not belong to your store."</t>
  </si>
  <si>
    <t>Round 2: error message: "Value cannot be null. (Parameter 'source')"</t>
  </si>
  <si>
    <t>Get product by id with "Product id does not spend to store".</t>
  </si>
  <si>
    <t>Return:
+ Status 400
+ An object inluce:
   StatusCode = 400, Message, FieldNameError = "Product id", DescriptionError = "Product id does not spend to your kitchen center."</t>
  </si>
  <si>
    <t>Round 2: error message: "Object reference not set to an instance of an object."</t>
  </si>
  <si>
    <t>Update product</t>
  </si>
  <si>
    <t>1. Login into Brand Manager Role
2. Click "Pre-request Script" tab and set ProductId, Name, Description, SellingPrice, DiscountPrice, HistoricalPrice, Size, Type, Image, DisplayOrder, ParentProductId, CategoryId, Code valid.
3. Click "Send" button.</t>
  </si>
  <si>
    <t>Return:
+ Status 200 
+ Message"Updated Product Successfully."</t>
  </si>
  <si>
    <t>Update product with "Product id does not exist".</t>
  </si>
  <si>
    <t>1. Login into Brand Manager Role
2. Click "Pre-request Script" tab and set ProductId invalid, Name, Description, SellingPrice, DiscountPrice, HistoricalPrice, Size, Type, Image, DisplayOrder, ParentProductId, CategoryId, Code valid.
3. Click "Send" button.</t>
  </si>
  <si>
    <t>Update product with "Product id does not belong to brand".</t>
  </si>
  <si>
    <t>Update product with "Product name type child not allow update".</t>
  </si>
  <si>
    <t>1. Login into Brand Manager Role
2. Click "Pre-request Script" tab and set ProductId, Description, SellingPrice, DiscountPrice, HistoricalPrice, Size, Type, Image, DisplayOrder, ParentProductId, CategoryId, Code valid and Name invalid.
3. Click "Send" button.</t>
  </si>
  <si>
    <t>Return:
+ Status 400
+ An object inluce:
   StatusCode = 400, Message, FieldNameError = "Name,", DescriptionError = "Name of product which is type CHILD does not allow update."</t>
  </si>
  <si>
    <t>Update product with "Parent product id does not exist".</t>
  </si>
  <si>
    <t>1. Login into Brand Manager Role
2. Click "Pre-request Script" tab and set ProductId, Description, SellingPrice, DiscountPrice, HistoricalPrice, Size, Type, Image, DisplayOrder, Name, CategoryId, Code valid and ParentProductId invalid.
3. Click "Send" button.</t>
  </si>
  <si>
    <t>Return:
+ Status 404
+ An object inluce:
   StatusCode = 404, Message, FieldNameError = "Parent product id,", DescriptionError = "Parent product id does not exist in the system."</t>
  </si>
  <si>
    <t>Update product with "Parent product id does not belong to brand".</t>
  </si>
  <si>
    <t>Return:
+ Status 400
+ An object inluce:
   StatusCode = 400, Message, FieldNameError = "Parent product id,", DescriptionError = "Parent product id does not belong to your brand."</t>
  </si>
  <si>
    <t>Update product with "Product id not parent type ".</t>
  </si>
  <si>
    <t>1. Login into Brand Manager Role
2. Click "Pre-request Script" tab and set ProductId invalid, Description, SellingPrice, DiscountPrice, HistoricalPrice, Size, Type, Image, DisplayOrder, Name, CategoryId, Code, ParentProductId valid.
3. Click "Send" button.</t>
  </si>
  <si>
    <t>Return:
+ Status 400
+ An object inluce:
   StatusCode = 400, Message, FieldNameError = "Product id,", DescriptionError = "Product id is not a PARENT type."</t>
  </si>
  <si>
    <t>Update product with "Category id does not exist ".</t>
  </si>
  <si>
    <t>1. Login into Brand Manager Role
2. Click "Pre-request Script" tab and set ProductId, Description, SellingPrice, DiscountPrice, HistoricalPrice, Size, Type, Image, DisplayOrder, Name, Code, ParentProductId valid and CategoryId invalid .
3. Click "Send" button.</t>
  </si>
  <si>
    <t>Return:
+ Status 404
+ An object inluce:
   StatusCode = 404, Message, FieldNameError = "Category id,", DescriptionError = "Category id does not exist in the system."</t>
  </si>
  <si>
    <t>Update product with "Category id does not belong to brand".</t>
  </si>
  <si>
    <t>Return:
+ Status 400
+ An object inluce:
   StatusCode = 400, Message, FieldNameError = "Category id,", DescriptionError = "Category id does not belong to your brand."</t>
  </si>
  <si>
    <t>Update product with "Category id not suitable for single or parent product type".</t>
  </si>
  <si>
    <t>Return:
+ Status 400
+ An object inluce:
   StatusCode = 400, Message, FieldNameError = "Category id,", DescriptionError = "Category id is not suitable type for SINGLE or PARENT product type."</t>
  </si>
  <si>
    <t>Update product with "Category id not suitable for extra product type".</t>
  </si>
  <si>
    <t>Return:
+ Status 400
+ An object inluce:
   StatusCode = 400, Message, FieldNameError = "Category id,", DescriptionError = "Category id is not suitable type for EXTRA product type."</t>
  </si>
  <si>
    <t>Return:
+ Status 200 
+ Message"Deleted Product Successfully."</t>
  </si>
  <si>
    <t>Delete product with "Product id does not exist".</t>
  </si>
  <si>
    <t>Delete product with "Product id does not belong to brand".</t>
  </si>
  <si>
    <t>Update product status</t>
  </si>
  <si>
    <t>1. Login into Brand Manager Role
2. Click "Pre-request Script" tab and set id and status valid.
3. Click "Send" button.</t>
  </si>
  <si>
    <t xml:space="preserve"> Return:
+ Status 200 
+ Message"Updated Product Status Successfully."</t>
  </si>
  <si>
    <t xml:space="preserve">Update product status with "Product id does not exist". </t>
  </si>
  <si>
    <t>1. Login into Brand Manager Role
2. Click "Pre-request Script" tab and set id invalid and status valid.
3. Click "Send" button.</t>
  </si>
  <si>
    <t xml:space="preserve">Update product status with "Product id does not belong to brand". </t>
  </si>
  <si>
    <t>Manage Stores: CRUD Stores</t>
  </si>
  <si>
    <t>Tetster</t>
  </si>
  <si>
    <t>Get list store</t>
  </si>
  <si>
    <t>Get list stores</t>
  </si>
  <si>
    <t>1. Login into Brand Manager, Admin or Kitchen Center Manager Role
2. Click "Pre-request Script" tab and set SearchValue, ItemPerPage, CurrentPage, SortBy, IdBrand, IdKitchenCenter, Status IsGetAll valid.
3. Click "Send" button.</t>
  </si>
  <si>
    <t>Return:
+ Status 200 
+ totalPages, numberItems,a list object inluce:
  store information, list user devices, list kitchen centers, brand object, list store partners</t>
  </si>
  <si>
    <t>Get list stores with "Brand id does not exist".</t>
  </si>
  <si>
    <t>1. Login into Brand Manager, Admin or Kitchen Center Manager Role
2. Click "Pre-request Script" tab and set SearchValue, ItemPerPage, Current Page SortBy, IdKitchenCenter, Status IsGetAll valid and IdBrand invalid.
3. Click "Send" button.</t>
  </si>
  <si>
    <t>Return:
+ Status 404
+ An object inluce:
   StatusCode = 404, Message, FieldNameError = "Brand id", DescriptionError = "Brand id does not exist in the system."</t>
  </si>
  <si>
    <t>Get list stores with "Kitchen center id does not exist".</t>
  </si>
  <si>
    <t>1. Login into Brand Manager, Admin or Kitchen Center Manager Role
2. Click "Pre-request Script" tab and set SearchValue, ItemPerPage, Current Page SortBy, IdBrand, Status IsGetAll valid and IdKitchenCenter invalid.
3. Click "Send" button.</t>
  </si>
  <si>
    <t>Get list stores with "Brand id does not belong to brand".</t>
  </si>
  <si>
    <t>Return:
+ Status 400
+ An object inluce:
   StatusCode = 400, Message, FieldNameError = "Brand id", DescriptionError = "Brand id does not belong to your brand."</t>
  </si>
  <si>
    <t>Get list stores with "Brand does not join into the kitchen center".</t>
  </si>
  <si>
    <t>1. Login into Brand Manager, Admin or Kitchen Center Manager Role
2. Click "Pre-request Script" tab and set SearchValue, ItemPerPage, Current Page SortBy, IdKitchenCenter, Status, IsGetAll, IdBrand valid.
3. Click "Send" button.</t>
  </si>
  <si>
    <t>Return:
+ Status 400
+ An object inluce:
   StatusCode = 400, Message, FieldNameError = "Brand id", DescriptionError = "Brand does not join into the kitchen center."</t>
  </si>
  <si>
    <t>Get list stores with "Kitchen center id not belong to kitchen center".</t>
  </si>
  <si>
    <t>1. Login into Brand Manager, Admin or Kitchen Center Manager Role
2. Click "Pre-request Script" tab and set SearchValue, ItemPerPage, Current Page SortBy, Status, IsGetAll, IdBrand valid and IdKitchenCenter invalid.
3. Click "Send" button.</t>
  </si>
  <si>
    <t>Return:
+ Status 400
+ An object inluce:
   StatusCode = 400, Message, FieldNameError = "Kitchen center id", DescriptionError = "Kitchen center id does not belong to your kitchen center."</t>
  </si>
  <si>
    <t>Get list stores with "Kitchen center not have brand".</t>
  </si>
  <si>
    <t>Return:
+ Status 400
+ An object inluce:
   StatusCode = 400, Message, FieldNameError = "Kitchen center id", DescriptionError = "Kitchen center does not have this brand."</t>
  </si>
  <si>
    <t>1. Login into Brand Manager Role
2. Click "Pre-request Script" tab and set Name, Logo, KitchenCenterId, BrandId, StoreManagerEmail valid.
3. Click "Send" button.</t>
  </si>
  <si>
    <t>Return:
+ Status 200 
+ Message"Registered New Store Successfully."</t>
  </si>
  <si>
    <t>Register store with "Kitchen center id does not exist".</t>
  </si>
  <si>
    <t>1. Login into Brand Manager Role
2. Click "Pre-request Script" tab and set Name, Logo, BrandId, StoreManagerEmail valid and KitchenCenterId invalid.
3. Click "Send" button.</t>
  </si>
  <si>
    <t>Register store with "Brand id does not exist".</t>
  </si>
  <si>
    <t>1. Login into Brand Manager Role
2. Click "Pre-request Script" tab and set Name, Logo, KitchenCenterId, StoreManagerEmail valid and BrandId invalid.
3. Click "Send" button.</t>
  </si>
  <si>
    <t>Register store with "Brand id does not belong to brand".</t>
  </si>
  <si>
    <t>Register store with "Store manager email already exist".</t>
  </si>
  <si>
    <t>1. Login into Brand Manager Role
2. Click "Pre-request Script" tab and set Name, Logo, KitchenCenterId, BrandId valid and StoreManagerEmail  invalid.
3. Click "Send" button.</t>
  </si>
  <si>
    <t>Return:
+ Status 400
+ An object inluce:
   StatusCode = 400, Message, FieldNameError = "Store manager email", DescriptionError = "Store manager email already existed in the system."</t>
  </si>
  <si>
    <t>Get store by id</t>
  </si>
  <si>
    <t>1. Login into Brand Manager, Admin or Kitchen Center Manager Role
2. Click "Pre-request Script" tab and set id valid.
3. Click "Send" button.</t>
  </si>
  <si>
    <t>Return:
+ Status 200 
+An object inluce:
  store information, list user devices, list kitchen centers, brand object, list store partners</t>
  </si>
  <si>
    <t>Get store by id with "Store id does not exist"</t>
  </si>
  <si>
    <t>1. Login into Brand Manager, Admin or Kitchen Center Manager Role
2. Click "Pre-request Script" tab and set id invalid.
3. Click "Send" button.</t>
  </si>
  <si>
    <t>Get store by id with "Brand does not have store in system"</t>
  </si>
  <si>
    <t>Return:
+ Status 400
+ An object inluce:
   StatusCode = 400, Message, FieldNameError = "Get Store failed", DescriptionError = "Brand does not have this store in the system."</t>
  </si>
  <si>
    <t>Get store by id with "Kitchen center does not have store in system"</t>
  </si>
  <si>
    <t>Return:
+ Status 400
+ An object inluce:
   StatusCode = 400, Message, FieldNameError = "Get Store failed", DescriptionError = "Kitchen center does not have this store in the system."</t>
  </si>
  <si>
    <t>1. Login into  Admin Role
2. Click "Pre-request Script" tab and set id valid.
3. Click "Send" button.</t>
  </si>
  <si>
    <t>Return:
+ Status 200 
+ Message"Deleted Store Successfully."</t>
  </si>
  <si>
    <t>Delete store with "Brand does not have store"</t>
  </si>
  <si>
    <t>Return:
+ Status 400
+ An object inluce:
   StatusCode = 400, Message, FieldNameError = "Deleted store failed", DescriptionError = "Brand does not have this store in the system."</t>
  </si>
  <si>
    <t>Delete store with "Store id does not exist"</t>
  </si>
  <si>
    <t>1. Login into  Admin Role
2. Click "Pre-request Script" tab and set id invalid.
3. Click "Send" button.</t>
  </si>
  <si>
    <t>Delete store with "Store was delete before"</t>
  </si>
  <si>
    <t>Return:
+ Status 400
+ An object inluce:
   StatusCode = 400, Message, FieldNameError = "Deleted store failed", DescriptionError = "Store cannot delete because that was deleted before."</t>
  </si>
  <si>
    <t>Get store profile</t>
  </si>
  <si>
    <t>1. Login into  Store Manager Role.
2. Click "Send" button.</t>
  </si>
  <si>
    <t>Update store status</t>
  </si>
  <si>
    <t>1. Login into Brand Manager, Admin Role
2. Click "Pre-request Script" tab and set id status valid.
3. Click "Send" button.</t>
  </si>
  <si>
    <t>Return:
+ Status 200 
+ Message"Updated Store Status Successfully."</t>
  </si>
  <si>
    <t>Update store status with "Brand not have store"</t>
  </si>
  <si>
    <t>Return:
+ Status 400
+ An object inluce:
   StatusCode = 400, Message, FieldNameError = "Updated store failed", DescriptionError = "Brand does not have this store in the system."</t>
  </si>
  <si>
    <t>Update store status with "Store id does not exist"</t>
  </si>
  <si>
    <t>1. Login into Brand Manager, Admin Role
2. Click "Pre-request Script" tab and set id invalid, status valid.
3. Click "Send" button.</t>
  </si>
  <si>
    <t>Round 2 : error message: "Brand 
does not have this store in the system."</t>
  </si>
  <si>
    <t>Update store status with "Store was delete before"</t>
  </si>
  <si>
    <t>1. Login into Brand Manager, Admin Role
2. Click "Pre-request Script" tab and set id, status valid.
3. Click "Send" button.</t>
  </si>
  <si>
    <t>Return:
+ Status 400
+ An object inluce:
   StatusCode = 400, Message, FieldNameError = "Updated store failed", DescriptionError = "Store was deleted before, so this store cannot update."</t>
  </si>
  <si>
    <t>Confirm a store registration</t>
  </si>
  <si>
    <t>1. Login into Admin Role
2. Click "Pre-request Script" tab and set id status, rejectedReason valid.
3. Click "Send" button.</t>
  </si>
  <si>
    <t>Return:
+ Status 200 
+ Message"Confirmed Store Registration Successfully."</t>
  </si>
  <si>
    <t>After successfully registering the store, the store will automatically have a wallet created and the store manager account will be activated and the system will send an email to the store manager's email.</t>
  </si>
  <si>
    <t>Confirm a store registration with "Store id does not exist".</t>
  </si>
  <si>
    <t>1. Login into Admin Role
2. Click "Pre-request Script" tab and set id invalid, status, rejectedReason valid.
3. Click "Send" button.</t>
  </si>
  <si>
    <t>Confirm a store registration with "Store is not new store".</t>
  </si>
  <si>
    <t>1. Login into Admin Role
2. Click "Pre-request Script" tab and set id, status, rejectedReason valid.
3. Click "Send" button.</t>
  </si>
  <si>
    <t>Return:
+ Status 400
+ An object inluce:
   StatusCode = 400, Message, FieldNameError = "Status", DescriptionError = "Store is not a new store to confirm to become an ACTIVE store."</t>
  </si>
  <si>
    <t>Confirm a store registration with "Reject reason is require".</t>
  </si>
  <si>
    <t>1. Login into Admin Role
2. Click "Pre-request Script" tab and set id, status, rejectedReason invalid.
3. Click "Send" button.</t>
  </si>
  <si>
    <t>Return:
+ Status 400
+ An object inluce:
   StatusCode = 400, Message, FieldNameError = "Rejected reason", DescriptionError = "Rejected store registration is required a reason."</t>
  </si>
  <si>
    <t xml:space="preserve">Update store </t>
  </si>
  <si>
    <t>1. Login into Brand Manager or Admin Role
2. Click "Pre-request Script" tab and set id, Name, Logo, StoreManagerEmail, Status valid.
3. Click "Send" button.</t>
  </si>
  <si>
    <t>Return:
+ Status 200 
+ Message"Updated Store Information Successfully."</t>
  </si>
  <si>
    <t>Update store with "Brand not have store"</t>
  </si>
  <si>
    <t>Return:
+ Status 400
+ An object inluce:
   StatusCode = 400, Message, FieldNameError = "Update store failed", DescriptionError = "Brand does not have this store in the system."</t>
  </si>
  <si>
    <t>Update store with "Store id does not exist".</t>
  </si>
  <si>
    <t>1. Login into Brand Manager or Admin Role
2. Click "Pre-request Script" tab and set id invalid, Name, Logo, StoreManagerEmail, Status valid.
3. Click "Send" button.</t>
  </si>
  <si>
    <t>Round 2: error message: "Brand does 
not have this store in the system."</t>
  </si>
  <si>
    <t>Update store with "Store was delete before".</t>
  </si>
  <si>
    <t>Return:
+ Status 400
+ An object inluce:
   StatusCode = 400, Message, FieldNameError = "Update store failed", DescriptionError = "Store was deleted before, so this store cannot update."</t>
  </si>
  <si>
    <t>Update store with "Store manager email already exist".</t>
  </si>
  <si>
    <t>1. Login into Brand Manager or Admin Role
2. Click "Pre-request Script" tab and set id, Name, Logo, Status valid and StoreManagerEmail invalid.
3. Click "Send" button.</t>
  </si>
  <si>
    <t>Get store with active and inactive status</t>
  </si>
  <si>
    <t>1. Login into Brand Manager, Admin or Kitchen Center Manager Role
2. Click "Pre-request Script" tab and set SearchValue, ItemPerPage, Current Page SortBy, IdBrand, IdKitchenCenter, Status IsGetAll valid.
3. Click "Send" button.</t>
  </si>
  <si>
    <t>Manage Stores: CRUD Partners</t>
  </si>
  <si>
    <t>Get list partner</t>
  </si>
  <si>
    <t>Get list partners</t>
  </si>
  <si>
    <t>1. Login into Brand Manager or Admin Role
2. Click "Pre-request Script" tab and set SearchValue, ItemPerPage, Current Page, SortBy, IsGetAll valid.
3. Click "Send" button.</t>
  </si>
  <si>
    <t>Return:
+ Status 200 
+ totalPages, numberItems,a list object inluce:
  partner information</t>
  </si>
  <si>
    <t>Get partner by id</t>
  </si>
  <si>
    <t>Return:
+ Status 200 
+An object inluce:
  specific partner information</t>
  </si>
  <si>
    <t>Get partner by id with "Partner id does not exist".</t>
  </si>
  <si>
    <t>Get partner by id with "Partner was delete before".</t>
  </si>
  <si>
    <t>Return:
+ Status 400
+ An object inluce:
   StatusCode = 400, Message, FieldNameError = "Partner id", DescriptionError = "Partner cannot get because that was deleted before."</t>
  </si>
  <si>
    <t>Update partner</t>
  </si>
  <si>
    <t>1. Login into Admin Role
2. Click "Pre-request Script" tab and set id, Logo, WebUrl, Status valid.
3. Click "Send" button.</t>
  </si>
  <si>
    <t>Return:
+ Status 200 
+ Message"	
Updated Existed Partner Successfully."</t>
  </si>
  <si>
    <t>Update partner with "Partner id does not exist".</t>
  </si>
  <si>
    <t>1. Login into Admin Role
2. Click "Pre-request Script" tab and set id invalid, Logo, WebUrl, Status valid.
3. Click "Send" button.</t>
  </si>
  <si>
    <t>Update partner with "Partner was delete before".</t>
  </si>
  <si>
    <t>Return:
+ Status 400
+ An object inluce:
   StatusCode = 400, Message, FieldNameError = "Updated partner failed", DescriptionError = "Partner was deleted before, so this partner cannot update."</t>
  </si>
  <si>
    <t>Update partner with "Dupplicate web url".</t>
  </si>
  <si>
    <t>1. Login into Admin Role
2. Click "Pre-request Script" tab and set id, Logo, Status valid and WebUrl invalid.
3. Click "Send" button.</t>
  </si>
  <si>
    <t>Return:
+ Status 400
+ An object inluce:
   StatusCode = 400, Message, FieldNameError = "Web url", DescriptionError = "Web Url already exist in the system."</t>
  </si>
  <si>
    <t>Update partner with "Active store using partner".</t>
  </si>
  <si>
    <t>Return:
+ Status 400
+ An object inluce:
   StatusCode = 400, Message, FieldNameError = "Updated partner failed", DescriptionError = "Partner can not update status because active stores is using this partner."</t>
  </si>
  <si>
    <t>1.  Login into Admin Role
2. Click "Pre-request Script" tab and set id valid.
3. Click "Send" button.</t>
  </si>
  <si>
    <t>Return:
+ Status 200 
+ Message"Delete partner successfully."</t>
  </si>
  <si>
    <t>Delete partner with "Partner id does not exist".</t>
  </si>
  <si>
    <t>1.  Login into Admin Role
2. Click "Pre-request Script" tab and set id invalid.
3. Click "Send" button.</t>
  </si>
  <si>
    <t>Delete partner with "Partner was delete before".</t>
  </si>
  <si>
    <t>Return:
+ Status 400
+ An object inluce:
   StatusCode = 400, Message, FieldNameError = "Delete partner failed", DescriptionError = "Partner cannot delete because that was deleted before."</t>
  </si>
  <si>
    <t>Delete partner with "Active store using partner".</t>
  </si>
  <si>
    <t>Return:
+ Status 400
+ An object inluce:
   StatusCode = 400, Message, FieldNameError = "Delete partner failed", DescriptionError = "Partner can not delete because active stores is using this partner."</t>
  </si>
  <si>
    <t>Update partner status</t>
  </si>
  <si>
    <t>1.  Login into Admin Role
2. Click "Pre-request Script" tab and set id status valid.
3. Click "Send" button.</t>
  </si>
  <si>
    <t>Return:
+ Status 200 
+ Message"	
Updated Existed Partner's Status Successfully."</t>
  </si>
  <si>
    <t>Update partner status with "Partner id does not exist".</t>
  </si>
  <si>
    <t>Update partner status with "Partner was delete before".</t>
  </si>
  <si>
    <t>Return:
+ Status 400
+ An object inluce:
   StatusCode = 400, Message, FieldNameError = "Update partner failed", DescriptionError = "Partner cannot delete because that was deleted before."</t>
  </si>
  <si>
    <t>Update partner status with "Active store using partner".</t>
  </si>
  <si>
    <t>Return:
+ Status 400
+ An object inluce:
   StatusCode = 400, Message, FieldNameError = "Update partner failed", DescriptionError = "Partner can not update status because active stores is using this partner."</t>
  </si>
  <si>
    <t>Manage Stores: CRUD Partner Products</t>
  </si>
  <si>
    <t>Get list partner product</t>
  </si>
  <si>
    <t>1. Login into Brand Manager Role
2. Click "Pre-request Script" tab and set SearchValue, ItemsPerPage, CurrentPage, SortBy valid.
3. Click "Send" button.</t>
  </si>
  <si>
    <t>Return:
+ Status 200 
+ totalPages, numberItems,a list object inluce:
  partner product information</t>
  </si>
  <si>
    <t>Create partner product</t>
  </si>
  <si>
    <t>1. Login into Brand Manager Role
2. Click "Pre-request Script" tab and set ProductId, PartnerId, StoreId, ProductCode, Status, Price valid.
3. Click "Send" button.</t>
  </si>
  <si>
    <t>Return:
+ Status 200 
+ Message"Created New Partner Product Successfully."</t>
  </si>
  <si>
    <t>Create partner product with "Brand have no active product".</t>
  </si>
  <si>
    <t>Return:
+ Status 400
+ An object inluce:
   StatusCode = 400, Message, FieldNameError = "Product", DescriptionError = "Brand has no active products".</t>
  </si>
  <si>
    <t>Create partner product with "Store does not belong to brand".</t>
  </si>
  <si>
    <t>1. Login into Brand Manager Role
2. Click "Pre-request Script" tab and set ProductId, PartnerId, ProductCode, Status, Price valid and StoreId invalid.
3. Click "Send" button.</t>
  </si>
  <si>
    <t>Return:
+ Status 400
+ An object inluce:
   StatusCode = 400, Message, FieldNameError = "Store id", DescriptionError = "Store does not belong to brand."</t>
  </si>
  <si>
    <t>Create partner product with "Store has been inactive or disable".</t>
  </si>
  <si>
    <t>Return:
+ Status 400
+ An object inluce:
   StatusCode = 400, Message, FieldNameError = "Store id", DescriptionError = "This store has been inactive or disabled."</t>
  </si>
  <si>
    <t>Create partner product with "Store id does not exist".</t>
  </si>
  <si>
    <t>Create partner product with "Partner id does not exist".</t>
  </si>
  <si>
    <t>1. Login into Brand Manager Role
2. Click "Pre-request Script" tab and set ProductId, StoreId, ProductCode, Status, Price valid and PartnerId invalid.
3. Click "Send" button.</t>
  </si>
  <si>
    <t>Create partner product with "Not linked with partner".</t>
  </si>
  <si>
    <t>Return:
+ Status 400
+ An object inluce:
   StatusCode = 400, Message, FieldNameError = "Store id", DescriptionError = "This store is not linked to this partner and it is still active."</t>
  </si>
  <si>
    <t>Create partner product with "Product is deactive".</t>
  </si>
  <si>
    <t>1. Login into Brand Manager Role
2. Click "Pre-request Script" tab and set StoreId, PartnerId, ProductCode, Status, Price valid and ProductId invalid.
3. Click "Send" button.</t>
  </si>
  <si>
    <t>Return:
+ Status 400
+ An object inluce:
   StatusCode = 400, Message, FieldNameError = "Product id", DescriptionError = "This product is Deactive."</t>
  </si>
  <si>
    <t>Create partner product with "Product is inactive".</t>
  </si>
  <si>
    <t>Return:
+ Status 400
+ An object inluce:
   StatusCode = 400, Message, FieldNameError = "Product id", DescriptionError = "This product is Inactive."</t>
  </si>
  <si>
    <t>Create partner product with "Product not belong to brand".</t>
  </si>
  <si>
    <t>Return:
+ Status 400
+ An object inluce:
   StatusCode = 400, Message, FieldNameError = "Product id", DescriptionError = "This product not belong to brand."</t>
  </si>
  <si>
    <t>Create partner product with "Product id does not exist".</t>
  </si>
  <si>
    <t>Create partner product with "Status invalid".</t>
  </si>
  <si>
    <t>1. Login into Brand Manager Role
2. Click "Pre-request Script" tab and set StoreId, PartnerId, ProductCode, ProductId, Price valid and Status invalid.
3. Click "Send" button.</t>
  </si>
  <si>
    <t>Return:
+ Status 400
+ An object inluce:
   StatusCode = 400, Message, FieldNameError = "Status", DescriptionError = "Status is AVAILABLE, OUT_OF_STOCK_TODAY or OUT_OF_STOCK_INDENTIFINITELY."</t>
  </si>
  <si>
    <t>Create partner product with "Mapping product already exist".</t>
  </si>
  <si>
    <t>Return:
+ Status 400
+ An object inluce:
   StatusCode = 400, Message, FieldNameError = "Mapping product", DescriptionError = "Mapping product already exists in the system."</t>
  </si>
  <si>
    <t>Create partner product with "Parent product mapping not yet".</t>
  </si>
  <si>
    <t>Return:
+ Status 400
+ An object inluce:
   StatusCode = 400, Message, FieldNameError = "Mapping product", DescriptionError = "You need to map the parent product before mapping this product."</t>
  </si>
  <si>
    <t>Get partner product by id</t>
  </si>
  <si>
    <t>1. Login into Brand Manager, Store Manager, Admin or Kitchen Center Manager Role
2. Click "Pre-request Script" tab and ProductId, PartnerId, StoreId valid.
3. Click "Send" button.</t>
  </si>
  <si>
    <t>Return:
+ Status 200 
+ An object inluce:
  partner product information</t>
  </si>
  <si>
    <t>Get partner product by id with "Store not belong to brand".</t>
  </si>
  <si>
    <t>1. Login into Brand Manager, Store Manager, Admin or Kitchen Center Manager Role
2. Click "Pre-request Script" tab and ProductId, PartnerId valid and StoreId invalid.
3. Click "Send" button.</t>
  </si>
  <si>
    <t>Get partner product by id with "Store id does not exist".</t>
  </si>
  <si>
    <t>Get partner product by id with "Partner id does not exist".</t>
  </si>
  <si>
    <t>1. Login into Brand Manager, Store Manager, Admin or Kitchen Center Manager Role
2. Click "Pre-request Script" tab and ProductId, StoreId valid and PartnerId invalid.
3. Click "Send" button.</t>
  </si>
  <si>
    <t>Get partner product by id with "Not link with partner".</t>
  </si>
  <si>
    <t>Get partner product by id with "Product is deactive".</t>
  </si>
  <si>
    <t>1. Login into Brand Manager, Store Manager, Admin or Kitchen Center Manager Role
2. Click "Pre-request Script" tab and StoreId, PartnerId valid and ProductId invalid.
3. Click "Send" button.</t>
  </si>
  <si>
    <t>Get partner product by id with "Product not belong to brand".</t>
  </si>
  <si>
    <t>Get partner product by id with "Product id does not exist".</t>
  </si>
  <si>
    <t>Get partner product by id with "Not exist partner product".</t>
  </si>
  <si>
    <t>Return:
+ Status 404
+ An object inluce:
   StatusCode = 404, Message, FieldNameError = "Partner id, Product id, Store id", DescriptionError = "Mapping product does not exist in the system."</t>
  </si>
  <si>
    <t>Update partner product</t>
  </si>
  <si>
    <t>Return:
+ Status 200 
+ Message"Updated Partner Product Successfully."</t>
  </si>
  <si>
    <t>Update partner product with "Store not belong to brand".</t>
  </si>
  <si>
    <t>Return:
+ Status 400
+ An object inluce:
   StatusCode = 400 Message, FieldNameError = "Store Id", DescriptionError = "Store does not belong to brand."</t>
  </si>
  <si>
    <t>Update partner product with "Store is inactive".</t>
  </si>
  <si>
    <t>Return:
+ Status 400
+ An object inluce:
   StatusCode = 400, Message, FieldNameError = "Store Id", DescriptionError = "This store has been inactive."</t>
  </si>
  <si>
    <t>Update partner product with "Store id does not exist".</t>
  </si>
  <si>
    <t>Update partner product with "Partner id does not exist".</t>
  </si>
  <si>
    <t>Return:
+ Status 404
+ An object inluce:
   StatusCode = 404, Message, FieldNameError = "Parnter Id", DescriptionError = "Partner id does not exist in the system."</t>
  </si>
  <si>
    <t>Update partner product with "Not linked with partner".</t>
  </si>
  <si>
    <t>1. Login into Brand Manager Role
2. Click "Pre-request Script" tab and set ProductId, PartnerId , ProductCode, Status, Price valid and StoreId invalid.
3. Click "Send" button.</t>
  </si>
  <si>
    <t>Return:
+ Status 400
+ An object inluce:
   StatusCode = 400, Message, FieldNameError = "Store Id", DescriptionError = "This store is not linked to this partner and it is still active."</t>
  </si>
  <si>
    <t>Update partner product with "Product is deactive".</t>
  </si>
  <si>
    <t>1. Login into Brand Manager Role
2. Click "Pre-request Script" tab and set StoreId, PartnerId , ProductCode, Status, Price valid and ProductId invalid.
3. Click "Send" button.</t>
  </si>
  <si>
    <t>Return:
+ Status 400
+ An object inluce:
   StatusCode = 400, Message, FieldNameError = "Product Id", DescriptionError = "This product is Deactive."</t>
  </si>
  <si>
    <t>Return:
+ Status 400
+ An object inluce:
   StatusCode = 400, Message, FieldNameError = "Product Id", DescriptionError = "This product is Inactive."</t>
  </si>
  <si>
    <t>Return:
+ Status 400
+ An object inluce:
   StatusCode = 400, Message, FieldNameError = "Product Id", DescriptionError = "This product not belong to brand."</t>
  </si>
  <si>
    <t>Return:
+ Status 404
+ An object inluce:
   StatusCode = 404, Message, FieldNameError = "Product Id", DescriptionError = "Product id does not exist in the system."</t>
  </si>
  <si>
    <t>Return:
+ Status 400
+ An object inluce:
   StatusCode = 400, Message, FieldNameError = "Mapping product", DescriptionError = "Mapping product does not exist in the system."</t>
  </si>
  <si>
    <t>Round 2: product id with product type PARENT
with error message: "Object reference not set to an instance of an object."</t>
  </si>
  <si>
    <t>Return:
+ Status 200 
+ Message "Deleted Partner Product Successfully."</t>
  </si>
  <si>
    <t>Delete partner product with "Store not belong to brand".</t>
  </si>
  <si>
    <t>1. Login into Brand Manager Role
2. Click "Pre-request Script" tab and set ProductId, PartnerId valid and StoreId invalid.
3. Click "Send" button.</t>
  </si>
  <si>
    <t>Delete partner product with "Store id does not exist".</t>
  </si>
  <si>
    <t>Delete partner product with "Partner id does not exist".</t>
  </si>
  <si>
    <t>1. Login into Brand Manager Role
2. Click "Pre-request Script" tab and set ProductId, StoreId valid and PartnerId invalid.
3. Click "Send" button.</t>
  </si>
  <si>
    <t>Delete partner product with "Not linked with partner".</t>
  </si>
  <si>
    <t>Delete partner product with "Product not belong to brand".</t>
  </si>
  <si>
    <t>1. Login into Brand Manager Role
2. Click "Pre-request Script" tab and set StoreId, PartnerId valid and ProductId invalid.
3. Click "Send" button.</t>
  </si>
  <si>
    <t>Delete partner product with "Product is deactive".</t>
  </si>
  <si>
    <t>Delete partner product with "Product id does not exist".</t>
  </si>
  <si>
    <t>Delete partner product with "Not exist partner product".</t>
  </si>
  <si>
    <t>1. Login into Brand Manager Role
2. Click "Pre-request Script" tab and set StoreId, PartnerId, ProductId valid.
3. Click "Send" button.</t>
  </si>
  <si>
    <t>Return:
+ Status 400
+ An object inluce:
   StatusCode = 400, Message, FieldNameError = "Delete partner product failed", DescriptionError = "Mapping product does not exist in the system."</t>
  </si>
  <si>
    <t>Update partner product status</t>
  </si>
  <si>
    <t>1. Login into Brand Manager Role
2. Click "Pre-request Script" tab and set ProductId, Partnerid, StoreId and status valid.
3. Click "Send" button.</t>
  </si>
  <si>
    <t>Update partner product status with "Store does not belong to brand".</t>
  </si>
  <si>
    <t>1. Login into Brand Manager Role
2. Click "Pre-request Script" tab and set ProductId, PartnerId, Status valid and StoreId invalid.
3. Click "Send" button.</t>
  </si>
  <si>
    <t>Update partner product status with "Store is inactive".</t>
  </si>
  <si>
    <t>Return:
+ Status 400
+ An object inluce:
   StatusCode = 400, Message, FieldNameError = "Store id", DescriptionError = "This store has been inactive."</t>
  </si>
  <si>
    <t>Update partner product status with "Store id does not exist".</t>
  </si>
  <si>
    <t>Update partner product status with "Partner id does not exist".</t>
  </si>
  <si>
    <t>1. Login into Brand Manager Role
2. Click "Pre-request Script" tab and set ProductId, StoreId, Status valid PartnerId and invalid.
3. Click "Send" button.</t>
  </si>
  <si>
    <t>Update partner product status with "Not linked with partner".</t>
  </si>
  <si>
    <t>Update partner product status with "Product is deactive".</t>
  </si>
  <si>
    <t>1. Login into Brand Manager Role
2. Click "Pre-request Script" tab and set PartnerId, StoreId, Status valid and ProductId invalid.
3. Click "Send" button.</t>
  </si>
  <si>
    <t>Update partner product status with "Product is inactive".</t>
  </si>
  <si>
    <t>Update partner product status with "Product does not belong to brand".</t>
  </si>
  <si>
    <t>Update partner product status with "Product does not exist".</t>
  </si>
  <si>
    <t>Update partner product status with "Status invalid".</t>
  </si>
  <si>
    <t>1. Login into Brand Manager Role
2. Click "Pre-request Script" tab and set PartnerId, StoreId, ProductId valid and Status invalid.
3. Click "Send" button.</t>
  </si>
  <si>
    <t>Update partner product status with "Not exist partner product".</t>
  </si>
  <si>
    <t>1. Login into Brand Manager Role
2. Click "Pre-request Script" tab and set PartnerId, StoreId, ProductId, Status valid.
3. Click "Send" button.</t>
  </si>
  <si>
    <t>Manage Stores: CRUD Store Partners</t>
  </si>
  <si>
    <t>Pass</t>
  </si>
  <si>
    <t>Fail</t>
  </si>
  <si>
    <t>Create store partner</t>
  </si>
  <si>
    <t>1. Login into Brand Manager
2. Click "Pre-request Script" tab and set StoreId, list partnerAccounts, IsMappingProducts valid.
3. Click "Send" button.</t>
  </si>
  <si>
    <t>Return:
+ Status 200 
+ Message"Created New Store Partner Successfully."</t>
  </si>
  <si>
    <t>Create store partner with "dupplicated partner id"</t>
  </si>
  <si>
    <t>1. Login into Brand Manager
2. Click "Pre-request Script" tab and set StoreId, list partnerAccounts with dupplicated partner id, IsMappingProducts.
3. Click "Send" button.</t>
  </si>
  <si>
    <t>Return:
+ Status 400
+ An object inluce:
   StatusCode = 400, Message, FieldNameError = "Parner id", DescriptionError = "Partner Id cannot be duplicated in the partnerAccounts list."</t>
  </si>
  <si>
    <t>Create store partner with "store id does not belong to brand"</t>
  </si>
  <si>
    <t>1. Login into Brand Manager
2. Click "Pre-request Script" tab and set StoreId does not belong to brand, list partnerAccounts, IsMappingProducts.
3. Click "Send" button.</t>
  </si>
  <si>
    <t>Create store partner with "store inactive"</t>
  </si>
  <si>
    <t>Create store partner with "store id does not exist in the system"</t>
  </si>
  <si>
    <t>1. Login into Brand Manager
2. Click "Pre-request Script" tab and set StoreId does not exist in the system, list partnerAccounts, IsMappingProducts.
3. Click "Send" button.</t>
  </si>
  <si>
    <t>Return:
+ Status 400
+ An object inluce:
   StatusCode = 400, Message, FieldNameError = "Store id", DescriptionError = "Store id does not exist in the system."</t>
  </si>
  <si>
    <t>Create store partner with "partner id does not exist in the system"</t>
  </si>
  <si>
    <t>1. Login into Brand Manager
2. Click "Pre-request Script" tab and set StoreId, list partnerAccounts with partner id does not exist in the system, IsMappingProducts.
3. Click "Send" button.</t>
  </si>
  <si>
    <t>Return:
+ Status 400
+ An object inluce:
   StatusCode = 400, Message, FieldNameError = "Partner id", DescriptionError = "Partner id does not exist in the system."</t>
  </si>
  <si>
    <t>Create store partner with "partner id does not linked with store"</t>
  </si>
  <si>
    <t>1. Login into Brand Manager
2. Click "Pre-request Script" tab and set StoreId, list partnerAccounts with partner id does not linked with store, IsMappingProducts.
3. Click "Send" button.</t>
  </si>
  <si>
    <t>Return:
+ Status 400
+ An object inluce:
   StatusCode = 400, Message, FieldNameError = "Partner id", DescriptionError = "This store is already linked to this partner."</t>
  </si>
  <si>
    <t>Create store partner with "userName existed in the system"</t>
  </si>
  <si>
    <t>1. Login into Brand Manager
2. Click "Pre-request Script" tab and set StoreId, list partnerAccounts with user name existed in the system, IsMappingProducts.
3. Click "Send" button.</t>
  </si>
  <si>
    <t>Return:
+ Status 400
+ An object inluce:
   StatusCode = 400, Message, FieldNameError = "User name", DescriptionError = "Username already exist in the system."</t>
  </si>
  <si>
    <t>Get store partners</t>
  </si>
  <si>
    <t>Get all store partners</t>
  </si>
  <si>
    <t>1. Login into Brand Manager
2. Click "Pre-request Script" tab and set SearchValue, ItemsPerPage, CurrentPage, SortBy valid.
3. Click "Send" button.</t>
  </si>
  <si>
    <t>Return:
+ Status 200 
+ totalPages, numberItems,a list object inluce:
  StoreId, PartnerId, PartnerLogo, PartnerName, UserName, Password, Status, Commision</t>
  </si>
  <si>
    <t>Get store partner</t>
  </si>
  <si>
    <t>1. Login into Brand Manager
2. Click "Pre-request Script" tab and set storeId, partnerId.
3. Click "Send" button.</t>
  </si>
  <si>
    <t>Return:
+ Status 200 
+ An object inluce:
  StoreId, PartnerId, PartnerLogo, PartnerName, UserName, Password, Status, Commision</t>
  </si>
  <si>
    <t>Get store partner with"storeId does not belong to brand"</t>
  </si>
  <si>
    <t>1. Login into Brand Manager
2. Click "Pre-request Script" tab and set storeId does not belong to brand, partnerId.
3. Click "Send" button.</t>
  </si>
  <si>
    <t>Get store partner with"storeId does not exist in the system"</t>
  </si>
  <si>
    <t>1. Login into Brand Manager
2. Click "Pre-request Script" tab and set storeId does not exist in the system, partnerId.
3. Click "Send" button.</t>
  </si>
  <si>
    <t>Get store partner with"partnerId does not exist in the system"</t>
  </si>
  <si>
    <t>1. Login into Brand Manager
2. Click "Pre-request Script" tab and set storeId , partnerId does not exist in the system.
3. Click "Send" button.</t>
  </si>
  <si>
    <t>Get store partner with"storeId does not linked with partner"</t>
  </si>
  <si>
    <t>1. Login into Brand Manager
2. Click "Pre-request Script" tab and set storeId does not linked with partner, partnerId.
3. Click "Send" button.</t>
  </si>
  <si>
    <t>Return:
+ Status 400
+ An object inluce:
   StatusCode = 400, Message, FieldNameError = "Partner id", DescriptionError = "This store is not linked to this partner and it is still active."</t>
  </si>
  <si>
    <t>Update store partner</t>
  </si>
  <si>
    <t>1. Login into Brand Manager
2. Click "Pre-request Script" tab and set storeId, partnerId, UserName, Password, Status, Commision.
3. Click "Send" button.</t>
  </si>
  <si>
    <t>Return:
+ Status 200 
+ Message"Updated Store Partner Information Successfully."</t>
  </si>
  <si>
    <t>Update store partner with"storeId does not belong to brand"</t>
  </si>
  <si>
    <t>Update store partner with"storeId does not exist in the system"</t>
  </si>
  <si>
    <t>Update store partner with"partner Iddoes not exist in the system"</t>
  </si>
  <si>
    <t>1. Login into Brand Manager
2. Click "Pre-request Script" tab and set storeId, partnerId  does not exist in the system.
3. Click "Send" button.</t>
  </si>
  <si>
    <t>Return:
+ Status 400
+ An object inluce:
   StatusCode = 400, Message, FieldNameError = "Store id", DescriptionError = "Partner id does not exist in the system."</t>
  </si>
  <si>
    <t>Update store partner with"storeId does not linked with partner"</t>
  </si>
  <si>
    <t>Update store partner with"userName existed in the system"</t>
  </si>
  <si>
    <t>1. Login into Brand Manager
2. Click "Pre-request Script" tab and set storeId, partnerId, userName existed in the system
3. Click "Send" button.</t>
  </si>
  <si>
    <t>Return:
+ Status 400
+ An object inluce:
   StatusCode = 400, Message, FieldNameError = "Partner id", DescriptionError = "Username already exist in the system."</t>
  </si>
  <si>
    <t>Update status store partner</t>
  </si>
  <si>
    <t>Update store partner status</t>
  </si>
  <si>
    <t>1. Login into Brand Manager
2. Click "Pre-request Script" tab and set storeId, partnerId, status valid
3. Click "Send" button.</t>
  </si>
  <si>
    <t>Return:
+ Status 200 
+ Message"Updated Store Partner Status Successfully."</t>
  </si>
  <si>
    <t>Update store partner status with"storeId does not belong to brand"</t>
  </si>
  <si>
    <t>Update store partner status with"storeId does not exist in the system"</t>
  </si>
  <si>
    <t>Update store partner status with"partnerId does not exist in the system"</t>
  </si>
  <si>
    <t>Return:
+ Status 400
+ An object inluce:
   StatusCode = 400, Message, FieldNameError = "Partner Id ", DescriptionError = "partnerId does not exist in the system."</t>
  </si>
  <si>
    <t>Update store partner status with"storeId does not linked with partner"</t>
  </si>
  <si>
    <t>Update store partner status with"store partner deactive"</t>
  </si>
  <si>
    <t>1. Login into Brand Manager
2. Click "Pre-request Script" tab and set storeId, partnerId valid.
3. Click "Send" button.</t>
  </si>
  <si>
    <t>Return:
+ Status 400
+ An object inluce:
   StatusCode = 400, Message, FieldNameError = "Status", DescriptionError = "Can't update store partner has been deactivated."</t>
  </si>
  <si>
    <t>1. Login into Brand Manager
2. Click "Pre-request Script" tab and set storeId, partnerId valid
3. Click "Send" button.</t>
  </si>
  <si>
    <t>Return:
+ Status 200 
+ Message"Deleted Store Partner Successfully."</t>
  </si>
  <si>
    <t>Delete store partner with"storeId does not belong to brand"</t>
  </si>
  <si>
    <t>Delete store partner with"storeId does not exist in the system"</t>
  </si>
  <si>
    <t>Delete store partner with"parterId does not exist in the system"</t>
  </si>
  <si>
    <t>Return:
+ Status 400
+ An object inluce:
   StatusCode = 400, Message, FieldNameError = "Partner id", DescriptionError = "parterId does not exist in the system."</t>
  </si>
  <si>
    <t>Delete store partner with"storeId does not linked with partner"</t>
  </si>
  <si>
    <t xml:space="preserve">Manage Brands: CRUD Brands            </t>
  </si>
  <si>
    <t xml:space="preserve">Tester </t>
  </si>
  <si>
    <t>Create brand</t>
  </si>
  <si>
    <t>Create new brand</t>
  </si>
  <si>
    <t>1. Login into Admin Role.
2. Click "Pre-request Script" tab and set Name, Address, ManagerEmail, Logo valid.
3. Click "Send" button.</t>
  </si>
  <si>
    <t>Return:
+ Status 200 
+ Message"Created New Brand Successfully."</t>
  </si>
  <si>
    <t>Create new brand with "Email already existed".</t>
  </si>
  <si>
    <t>1. Login into Admin Role.
2. Click "Pre-request Script" tab and set Name, Address, Logo valid and ManagerEmail invalid.
3. Click "Send" button.</t>
  </si>
  <si>
    <t>Return:
+ Status 400
+ An object inluce:
   StatusCode = 400, Message, FieldNameError = "Manager email", DescriptionError = "Email already exists in the system."</t>
  </si>
  <si>
    <t>Get list brand</t>
  </si>
  <si>
    <t>Get list brands</t>
  </si>
  <si>
    <t>1. Login into Admin Role
2. Click "Pre-request Script" tab and set SearchValue, ItemPerPage, CurrentPage, SortBy valid.
3. Click "Send" button.</t>
  </si>
  <si>
    <t xml:space="preserve">Return:
+ Status 200 
+  totalPages, numberItems,a list object inluce:
   brandId, name, address, status, logo, brandManagerEmail </t>
  </si>
  <si>
    <t>Get brand by id</t>
  </si>
  <si>
    <t>Return:
+ Status 200 
+ An object inluce:
   brandId, name, address, status, logo, brandManagerEmail</t>
  </si>
  <si>
    <t>Get brand by id with "Id does not existed".</t>
  </si>
  <si>
    <t>Get brand by id with "Id not belong to brand".</t>
  </si>
  <si>
    <t>Update brand</t>
  </si>
  <si>
    <t>Update brand by id</t>
  </si>
  <si>
    <t>1. Login into Admin Role
2. Click "Pre-request Script" tab and set id, Name, Address, BrandManagerEmail, Logo, Status valid.
3. Click "Send" button.</t>
  </si>
  <si>
    <t>Return:
+ Status 200 
+ Message"Updated Brand Successfully."</t>
  </si>
  <si>
    <t>Update brand by id with "Id does not existed".</t>
  </si>
  <si>
    <t>1. Login into Admin Role
2. Click "Pre-request Script" tab and set id invalid, Name, Address, BrandManagerEmail, Logo, Status valid.
3. Click "Send" button.</t>
  </si>
  <si>
    <t>Update brand by id with "Brand was delete before".</t>
  </si>
  <si>
    <t>Return:
+ Status 400
+ An object inluce:
   StatusCode = 400, Message, FieldNameError = "Updated brand failed", DescriptionError = "Brand was deleted before, so this brand cannot update."</t>
  </si>
  <si>
    <t>Update brand by id with "Role not suitable".</t>
  </si>
  <si>
    <t>Return:
+ Status 400
+ An object inluce:
   StatusCode = 400, Message, FieldNameError = "Updated brand failed", DescriptionError = "Role is not suitable."</t>
  </si>
  <si>
    <t>Update brand by id with "Email already existed".</t>
  </si>
  <si>
    <t>1. Login into Admin Role
2. Click "Pre-request Script" tab and set id, Name, Address, Logo, Status valid and BrandManagerEmail already existed.
3. Click "Send" button.</t>
  </si>
  <si>
    <t>Return:
+ Status 400
+ An object inluce:
   StatusCode = 400, Message, FieldNameError = "Manager Email", DescriptionError = "Brand manager email already existed in the system."</t>
  </si>
  <si>
    <t>Delete brand by id</t>
  </si>
  <si>
    <t>Return:
+ Status 200 
+ Message"Deleted brand successfully."</t>
  </si>
  <si>
    <t>After deleting the brand, products, categories, brand manager emails and stores will be deactivated</t>
  </si>
  <si>
    <t>Delete brand by id with "Id does not existed".</t>
  </si>
  <si>
    <t>Delete brand by id with "Brand was delete before".</t>
  </si>
  <si>
    <t>Get brand profile</t>
  </si>
  <si>
    <t>Update brand profile</t>
  </si>
  <si>
    <t>1. Login into Brand Manager Role
2. Click "Pre-request Script" tab and set id, Name, Address, Logo valid.
3. Click "Send" button.</t>
  </si>
  <si>
    <t>Return:
+ Status 200 
+ Message"Updated Brand Profile Successfully."</t>
  </si>
  <si>
    <t>Update brand profile with "Id does not existed".</t>
  </si>
  <si>
    <t>1. Login into Brand Manager Role
2. Click "Pre-request Script" tab and set id invalid, Name, Address, Logo valid.
3. Click "Send" button.</t>
  </si>
  <si>
    <t>Update brand profile with "Brand was delete before".</t>
  </si>
  <si>
    <t>Update brand profile with "Id not belong to brand".</t>
  </si>
  <si>
    <t>Update brand status</t>
  </si>
  <si>
    <t>Updating brand status</t>
  </si>
  <si>
    <t>Return:
+ Status 200 
+ Message"Updated Brand Status Successfully."</t>
  </si>
  <si>
    <t>Updating brand status with "Id does not existed".</t>
  </si>
  <si>
    <t>Updating brand status with "Brand was delete before".</t>
  </si>
  <si>
    <t>Manage Money Exchange: Send money back to kitchen center, withdraw money for store, Get money exchanges, Get money exchange withDraw role Kitchen Center Manager</t>
  </si>
  <si>
    <t>Tranfer money to kitchen center</t>
  </si>
  <si>
    <t>1. Login into Cashier Role
2. Click "Send" button.</t>
  </si>
  <si>
    <t>Return:
+ Status 200 
+ Message"Sent Money To Kitchen Center Successfully."</t>
  </si>
  <si>
    <t>Tranfer money to kitchen center with 
"Balance &lt;= 0"</t>
  </si>
  <si>
    <t>Return:
+ Status 400
+ An object inluce:
   StatusCode = 400, Message, FieldNameError = "Wallet balance", DescriptionError = "Your balance is not enough to transfer money."</t>
  </si>
  <si>
    <t>Tranfer money to kitchen center when 
"Cashier transferred money during the day"</t>
  </si>
  <si>
    <t>Return:
+ Status 400
+ An object inluce:
   StatusCode = 400, Message, FieldNameError = "Money exchange", DescriptionError = "The money has been transferred to the kitchen center today."</t>
  </si>
  <si>
    <t>Withdraw money for store</t>
  </si>
  <si>
    <t>With draw money for store</t>
  </si>
  <si>
    <t>1. Login into Kitchen Center Manager Role
2. Click "Pre-request Script" tab and set StoreId, Amount, Image valid.
3. Click "Send" button.</t>
  </si>
  <si>
    <t>Return:
+ Status 200
+ Message = "Withdraw Money To Store Successfully."</t>
  </si>
  <si>
    <t>With draw money for store with"storeId not exist in the system"</t>
  </si>
  <si>
    <t>1. Login into Kitchen Center Manager Role
2. Click "Pre-request Script" tab and set StoreId not exist in the system, Amount, Image.
3. Click "Send" button.</t>
  </si>
  <si>
    <t>With draw money for store with "store id does not belong to kitchen center"</t>
  </si>
  <si>
    <t>1. Login into Kitchen Center Manager Role
2. Click "Pre-request Script" tab and set StoreId does not belong to kitchen center, Amount, Image.
3. Click "Send" button.</t>
  </si>
  <si>
    <t>Return:
+ Status 400
+ An object inluce:
   StatusCode = 400, Message, FieldNameError = "Store id", DescriptionError = "Store id does not belong to your kitchen center."</t>
  </si>
  <si>
    <t>With draw money for store with "wallet balance &lt;= 0"</t>
  </si>
  <si>
    <t>1. Login into Kitchen Center Manager Role
2. Click "Pre-request Script" tab and set StoreId , Amount, Image valid.
3. Click "Send" button.</t>
  </si>
  <si>
    <t>Return:
+ Status 400
+ An object inluce:
   StatusCode = 400, Message, FieldNameError = "Balance", DescriptionError = "This store balance is invalid."</t>
  </si>
  <si>
    <t>With draw money for store with "wallet balance &lt; amount"</t>
  </si>
  <si>
    <t>1. Login into Kitchen Center Manager Role
2. Click "Pre-request Script" tab and set StoreId , Amount &gt; wallet balance, Image valid.
3. Click "Send" button.</t>
  </si>
  <si>
    <t>Return:
+ Status 400
+ An object inluce:
   StatusCode = 400, Message, FieldNameError = "Balance", DescriptionError = "This store does not have enough balance to make a withdraw."</t>
  </si>
  <si>
    <t>Get money exchanges</t>
  </si>
  <si>
    <t>1. Login into Cashier, Kitchen Center Manager, Store Manager Role
2. Click "Pre-request Script" tab and set ItemsPerPage, CurrentPage, SortBy, ExchangeType, SearchDateFrom, SearchDateTo, Status valid.
3. Click "Send" button.</t>
  </si>
  <si>
    <t>Return:
+ Status 200 
+ totalPages, numberItems,a list object inluce:
  ExchangeId, Amount, ExchangeType, Content, Status, SenderId, SenderName, ReceiveId, ReceiveName, ExchangeImage, TransactionTime</t>
  </si>
  <si>
    <t>Get money exchange withDraw role Kitchen Center Manager</t>
  </si>
  <si>
    <t>Get money exchange withdraw role Kitchen Center Manager</t>
  </si>
  <si>
    <t>1. Login into Kitchen Center Manager Role
2. Click "Pre-request Script" tab and set ItemsPerPage, CurrentPage, SortBy, SearchDateFrom, SearchDateTo, Status valid.
3. Click "Send" button.</t>
  </si>
  <si>
    <t>Manage Shipper Payments: Get shipper payments</t>
  </si>
  <si>
    <t>Get shipper payments</t>
  </si>
  <si>
    <t xml:space="preserve"> Get shipper payments</t>
  </si>
  <si>
    <t>1. Login into Cashier, Kitchen Center Manager, Store Manager Role
2. Click "Pre-request Script" tab and set ItemsPerPage, CurrentPage, SortBy, PaymentMethod, SearchDateFrom, SearchDateTo, Status valid.
3. Click "Send" button.</t>
  </si>
  <si>
    <t>Authentications and Authorizations (Login, Logout, Confirm email, Confirm OTP, Change password)</t>
  </si>
  <si>
    <t>Login sucessfully</t>
  </si>
  <si>
    <t>1. Fill in the login form with valid data:
  + Tài khoản: "thanhlhse150023@fpt.edu.vn".
  + Mật khẩu: "12345678".
 2. Click "Đăng nhập" button.</t>
  </si>
  <si>
    <t>- Login successful.
 - After that, the application will navigate to the "Dashboard" screen.</t>
  </si>
  <si>
    <t>The store account must be accepted by MBKC admin</t>
  </si>
  <si>
    <t>Login with password not equal or greater than 8 character</t>
  </si>
  <si>
    <t>1. Fill in the login form with valid data:
  + Tài khoản: "thanhlhse150023@fpt.edu.vn".
  + Mật khẩu: "1234567".
 2. Click "Đăng nhập" button.</t>
  </si>
  <si>
    <t>- Login failed.
 - The system will display message:
 "Mật khẩu có tối thiểu 8 ký tự".</t>
  </si>
  <si>
    <t>Login with incorrect email</t>
  </si>
  <si>
    <t>1. Fill in the login form with valid data:
  + Tài khoản: "thanhlhse150023@fpt.edu.v".
  + Mật khẩu: "12345678".
 2. Click "Đăng nhập" button.</t>
  </si>
  <si>
    <t>- Login failed.
 - The system will display pop-up with message:
 "Email không tồn tại trong hệ thống".</t>
  </si>
  <si>
    <t>Login with incorrect password</t>
  </si>
  <si>
    <t>1. Fill in the login form with valid data:
  + Tài khoản: "thanhlhse150023@fpt.edu.vn".
  + Mật khẩu: "12345679".
 2. Click "Đăng nhập" button.</t>
  </si>
  <si>
    <t>- Login failed.
 - The system will display pop-up with message:
 "Email hoặc mật khẩu không hợp lệ".</t>
  </si>
  <si>
    <t>Logout successfully</t>
  </si>
  <si>
    <t>1. In Profile screen, tap "Đăng Xuất" 
 2. Tap "Đồng ý" button in pop-up confirm.</t>
  </si>
  <si>
    <t>1. Popup "Bạn có muốn đăng xuất" will be showed.
 2. After logout successfully, redirect to "Login" screen.</t>
  </si>
  <si>
    <t>Confirm email successfull</t>
  </si>
  <si>
    <t>1. Fill in the email text field with valid data:
  + Email: "thanhlhse150023@fpt.edu.vn".
 2. Tab "Tiếp tục" button.</t>
  </si>
  <si>
    <t>- Verify email successfully.
 - The system will display snack bar message:
 "Mã OTP đã được gửi vào email của bạn".</t>
  </si>
  <si>
    <t>Round 1: Failed by contain space in string content</t>
  </si>
  <si>
    <t>Confirm email successfull with incorrect email format</t>
  </si>
  <si>
    <t>1. Fill in the email text field with valid data:
  + Email: "thanhlhse15002".
 2. Tab "Tiếp tục" button.</t>
  </si>
  <si>
    <t>- Verify email failed.
 - The system will display pop-up with message:
 "Email sai định dạng".</t>
  </si>
  <si>
    <t>Confirm email successfull with incorrect email</t>
  </si>
  <si>
    <t>1. Fill in the email text field with valid data:
  + Email: "thanhlhse150023@fpt.edu.v".
 2. Tab "Tiếp tục" button.</t>
  </si>
  <si>
    <t>- Verify email failed.
 - The system will display pop-up with message:
 "Email không tồn tại trong hệ thống".</t>
  </si>
  <si>
    <t>Confirm OTP successfully</t>
  </si>
  <si>
    <t>1. Fill in the OTP text field with valid data:
  + OTP: "450565".
 2. Tab "Tiếp tục" button.</t>
  </si>
  <si>
    <t>- Verify OTP successfully.
 - After that, the application will navigate to the "Change password" screen</t>
  </si>
  <si>
    <t>The store must confirm email successfully.</t>
  </si>
  <si>
    <t>Confirm OTP with OTP incorrect</t>
  </si>
  <si>
    <t>1. Fill in the OTP text field with valid data:
  + OTP: "450560".
 2. Tab "Tiếp tục" button.</t>
  </si>
  <si>
    <t>- Verify OTP failed.
 - The system will display pop-up with message:
 "Mã OTP bạn nhập không đúng".</t>
  </si>
  <si>
    <t>Change password successfully</t>
  </si>
  <si>
    <t>1. Fill in the field of chaneg password forn with valid data:
  + Mật khẩu: "12345678".
  + Nhập lại mật khẩu: "12345678".
 2. Tab "Xác nhận" button.</t>
  </si>
  <si>
    <t>- Change password successfully.
 - The system will display snack bar message:
 "Thay đổi mật khẩu thành công".
 - After that, the application will navigate to the "Login" screen.</t>
  </si>
  <si>
    <t>The store must confirm OTP successfully.</t>
  </si>
  <si>
    <t>Change password with password not enought 8 characters</t>
  </si>
  <si>
    <t>1. Fill in the field of chaneg password forn with valid data:
  + Mật khẩu: "1234567".
  + Nhập lại mật khẩu: "1234567".
 2. Tab "Xác nhận" button.</t>
  </si>
  <si>
    <t>- Change password failed.
 - The system will display message:
 "Mật khẩu có tối thiểu 8 kí tự và tối đa 50 kí tự".</t>
  </si>
  <si>
    <t>Change password with 2 different passwords</t>
  </si>
  <si>
    <t>1. Fill in the field of chaneg password forn with valid data:
  + Mật khẩu: "12345678".
  + Nhập lại mật khẩu: "123456789".
 2. Tab "Xác nhận" button.</t>
  </si>
  <si>
    <t>- Change password failed.
 - The system will display message:
 "Mật khẩu xác nhận không trùng khớp với mật khẩu bạn đã nhập".</t>
  </si>
  <si>
    <t>View detail</t>
  </si>
  <si>
    <t>[Dashboards - 1]</t>
  </si>
  <si>
    <t>View detail dashboard successfully</t>
  </si>
  <si>
    <t>1. Login into "Store Manager" Role
2. Tap "Home" icon in bottom navigation bar</t>
  </si>
  <si>
    <t>1. Redirect to "Dashboard" screen
 2. Dashboard detail loaded successfully</t>
  </si>
  <si>
    <t>[Dashboards - 2]</t>
  </si>
  <si>
    <t>Reload dashboard successfully</t>
  </si>
  <si>
    <t>1. Login into "Store Manager" Role
2. Click "Home" icon in bottom navigation bar
3. Tap "Refreash" icon in appbar</t>
  </si>
  <si>
    <t>Detail of dashboard will be reloaded</t>
  </si>
  <si>
    <t>1. Login into "Store Manager" Role
 2. Tap "Order" icon in bottom navigation bar</t>
  </si>
  <si>
    <t>1. Redirect to "Orders" screen
 2. List of orders loaded successfully.</t>
  </si>
  <si>
    <t>Filter orders by date from and date to</t>
  </si>
  <si>
    <t>1. Login into "Store Manager" Role
 2. Tap "Order" icon in bottom navigation bar
 3. Tab on fitler icon
 4. Choose "Từ ngày" and "Đến ngày" by choose on datetime picker that you want to filter 
 5. Tap on search icon</t>
  </si>
  <si>
    <t>The list of orders will change, only filter orders from the date to the date that you selected</t>
  </si>
  <si>
    <t>Filter orders by system status and partner status</t>
  </si>
  <si>
    <t>1. Login into "Store Manager" Role
 2. Tap "Order" icon in bottom navigation bar
 3. Tab on fitler icon
 4. Choose "Trạng thái hệ thống" and "Trạng thái đối tác" that you want to filter 
 5. Tap on search icon</t>
  </si>
  <si>
    <t>The list of orders will change, only filter orders from the system status and partner status that you chosen</t>
  </si>
  <si>
    <t>Reload list of orders successfully</t>
  </si>
  <si>
    <t>1. Login into "Store Manager" Role
 2. Tap "Order" icon in bottom navigation bar
 3. Tap "Refreash" icon in appbar</t>
  </si>
  <si>
    <t>List of orders will be reloaded</t>
  </si>
  <si>
    <t>1. Login into "Store Manager" Role
 2. Tap "Order" icon in bottom navigation bar
 3. Tap on the order card you want to view detail</t>
  </si>
  <si>
    <t>1. Redirect to "Order Detail" screen
 2. "Order Detail" screen loaded successfully</t>
  </si>
  <si>
    <t>Confirm order with order have system status is "In Store" and partner status is "Preparing"</t>
  </si>
  <si>
    <t>1. Login into "Store Manager" Role
 2. Tap "Order" icon in bottom navigation bar
 3. Tap on the order card you want to view detail
 4. Tap "HOÀN THÀNH" button
 5. Tap "Đồng ý" button on pop-up confirm</t>
  </si>
  <si>
    <t>1. Popup confirm order from preparing to ready has shown
 2. After confirm order successfully, system displays snack bar messgae: "Xác nhận thành công"
 3. "Order Detail" screen reload</t>
  </si>
  <si>
    <t>"Order Detail" screen loaded successfully</t>
  </si>
  <si>
    <t>Cancel order with order have system status is "In Store" and partner status is "Preparing"</t>
  </si>
  <si>
    <t>1. Login into "Store Manager" Role
 2. Tap "Order" icon in bottom navigation bar
 3. Tap on the order card you want to view detail
 4. Tap "HỦY ĐƠN" button
 5. Tap "Đồng ý" button on pop-up confirm
 6. Type cancel reason content in text box
 7. Tap "Hủy đơn" button</t>
  </si>
  <si>
    <t>1. Popup cancel order from preparing to cancelled has shown
 2. After cancel order successfully, system displays snack bar messgae: "Hủy đơn thành công"
 3. "Order Detail" screen reload</t>
  </si>
  <si>
    <t>Reload order detail successfully</t>
  </si>
  <si>
    <t>1. Login into "Store Manager" Role
 2. Tap "Order" icon in bottom navigation bar
 3. Tap on the order card you want to view detail
 4. Tap "Refreash" icon in appbar</t>
  </si>
  <si>
    <t>Order detail will be reloaded</t>
  </si>
  <si>
    <t>[Manage Categories - 1]</t>
  </si>
  <si>
    <t>1. Login into "Store Manager" Role
 2. Tap "Category" icon in bottom navigation bar</t>
  </si>
  <si>
    <t>1. Redirect to "Categories" screen
 2. List of normal categories loaded successfully</t>
  </si>
  <si>
    <t>[Manage Categories - 2]</t>
  </si>
  <si>
    <t>Filter normal categories by normal type</t>
  </si>
  <si>
    <t>1. Login into "Store Manager" Role
 2. Tap "Category" icon in bottom navigation bar
 3. Tap on filter box
 4. Choose normal type</t>
  </si>
  <si>
    <t>[Manage Categories - 3]</t>
  </si>
  <si>
    <t>Filter extra categories by extra type</t>
  </si>
  <si>
    <t>1. Login into "Store Manager" Role
 2. Tap "Category" icon in bottom navigation bar
 3. Tap on filter box
 4. Choose extra type</t>
  </si>
  <si>
    <t>[Manage Categories - 4]</t>
  </si>
  <si>
    <t>Search category in list of normal categories</t>
  </si>
  <si>
    <t>1. Login into "Store Manager" Role
 2. Tap "Category" icon in bottom navigation bar
 3. Tap on filter box
 4. Choose normal type
 5. Enter keywords in the input box you want to search</t>
  </si>
  <si>
    <t>[Manage Categories - 5]</t>
  </si>
  <si>
    <t>Search category in list of extra categories</t>
  </si>
  <si>
    <t>1. Login into "Store Manager" Role
 2. Tap "Category" icon in bottom navigation bar
 3. Tap on filter box
 4. Choose extra type
 5. Enter keywords in the input box you want to search</t>
  </si>
  <si>
    <t>[Manage Categories - 6]</t>
  </si>
  <si>
    <t>1. Login into "Store Manager" Role
 2. Tap "Category" icon in bottom navigation bar
 3. Tap "Refreash" icon in appbar</t>
  </si>
  <si>
    <t>[Manage Categories - 7]</t>
  </si>
  <si>
    <t>View category detail</t>
  </si>
  <si>
    <t>[Manage Categories - 8]</t>
  </si>
  <si>
    <t>1. Login into "Store Manager" Role
 2. Tap "Category" icon in bottom navigation bar
 3. Tap on filter box
 4. Choose normal type
 5. Tap on the category card you want to view detail</t>
  </si>
  <si>
    <t>1. Redirect to "Category Detail" page
 2. Normal category detail loaded successfully (Include information tab, list extra category tab if exist, list product tab)</t>
  </si>
  <si>
    <t>[Manage Categories - 9]</t>
  </si>
  <si>
    <t>1. Login into "Store Manager" Role
 2. Tap "Category" icon in bottom navigation bar
 3. Tap on filter box
 4. Choose extra type
 5. Tap on the category card you want to view detail</t>
  </si>
  <si>
    <t>1. Redirect to "Category Detail" page
 2. Extra category detail loaded successfully (Include information tab, list product tab)</t>
  </si>
  <si>
    <t>[Manage Products - 1]</t>
  </si>
  <si>
    <t>1. Login into "Store Manager" Role
 2. Tap "Category" icon in bottom navigation bar
 3. Tap on the category card you want to view detail
 4. Tap on "Product information" tab</t>
  </si>
  <si>
    <t>1. Redirect to "Products" Screen
 2. List of products loaded successfully</t>
  </si>
  <si>
    <t>"Category Detail" screen loaded successfully</t>
  </si>
  <si>
    <t>[Manage Products - 2]</t>
  </si>
  <si>
    <t>1. Login into "Store Manager" Role
 2. Tap "Category" icon in bottom navigation bar
 3. Tap on the category card you want to view detail
 4. Tap on product information tab
 5. Tab "Loại" filter box
 6. Choose the product type in the list on the bottom sheet you head want to filter</t>
  </si>
  <si>
    <t>The list of products will change accordingly to the products type selected in the list</t>
  </si>
  <si>
    <t>[Manage Products - 3]</t>
  </si>
  <si>
    <t>1. Login into "Store Manager" Role
 2. Tap "Category" icon in bottom navigation bar
 3. Tap on the category card you want to view detail
 4. Tap on product information tab
 5. Tab "Giá" filter box
 6. Choose the sort type in the list on the bottom sheet you head want to filter</t>
  </si>
  <si>
    <t>[Manage Products - 4]</t>
  </si>
  <si>
    <t>1. Login into "Store Manager" Role
 2. Tap "Category" icon in bottom navigation bar
 3. Tap on the category card you want to view detail
 4. Tap on product information tab
 5. Enter keywords in the box search you head want to search</t>
  </si>
  <si>
    <t>The list of products will change accordingly to the keywords entered in the box search</t>
  </si>
  <si>
    <t>[Manage Products - 5]</t>
  </si>
  <si>
    <t>1. Login into "Store Manager" Role
 2. Tap "Category" icon in bottom navigation bar
 3. Tap on the category card you want to view detail
 4. Tap on product information tab
 5. Tap on the product card you want to view detail</t>
  </si>
  <si>
    <t>1. Redirect to "Product Detail" Screen
 2. Product detail loaded successfully (Include information tab, child product tab if exist, extra product tab if exist)</t>
  </si>
  <si>
    <t>[Manager Money Exchanges - 1]</t>
  </si>
  <si>
    <t>1. Login into "Store Manager" Role
 2. Tap "Profile" icon in bottom navigation bar</t>
  </si>
  <si>
    <t>1. Redirect to "Profile" Screen
 2. Profile information loaded successfully</t>
  </si>
  <si>
    <t>View profile detail</t>
  </si>
  <si>
    <t>[Manager Money Exchanges - 2]</t>
  </si>
  <si>
    <t>1. Login into "Store Manager" Role
 2. Tap "Profile" icon in bottom navigation bar
 3. Tap on "Profile" card item</t>
  </si>
  <si>
    <t>1. Redirect to "Profile Detail" Screen
 2. Profile detail information loaded successfully</t>
  </si>
  <si>
    <t>"Profile" screen loaded successfully</t>
  </si>
  <si>
    <t>1. Login into "Store Manager" Role
 2. Tap "Profile" icon in bottom navigation bar
 3. Tap "Ví" button</t>
  </si>
  <si>
    <t>1. Redirect to "Money Exchangesl" Screen
 2. List money exchanges loaded successfully</t>
  </si>
  <si>
    <t>Filter money exchanges by date from and date to</t>
  </si>
  <si>
    <t>1. Login into "Store Manager" Role
 2. Tap "Profile" icon in bottom navigation bar
 3. Tap "Ví" button
 4. Tap on filter icon
 5. Choose "Từ ngày" and "Đến ngày" by choose on datetime picker that you want to filter
 6. Tap "Search" icon</t>
  </si>
  <si>
    <t>The list of money exchanges will change, only filter money exchanges from the date to the date that you selected</t>
  </si>
  <si>
    <t>[Manager Money Exchanges - 3]</t>
  </si>
  <si>
    <t>Filter money exchanges by transaction type</t>
  </si>
  <si>
    <t>1. Login into "Store Manager" Role
 2. Tap "Profile" icon in bottom navigation bar
 3. Tap "Ví" button
 4. Choose "Loại giao dịch" that you want to filter 
 5. Tap "Search" icon</t>
  </si>
  <si>
    <t>The list of money exchanges will change, only filter money exchanges from the transaction type that you chosen</t>
  </si>
  <si>
    <t>[Manager Money Exchanges - 4]</t>
  </si>
  <si>
    <t>Reload list of money exchanges successfully</t>
  </si>
  <si>
    <t>1. Login into "Store Manager" Role
 2. Tap "Profile" icon in bottom navigation bar
 3. Tap "Ví" button
 4. Tap "Refresh" icon in appbar</t>
  </si>
  <si>
    <t>List of money exchanges will be reloaded</t>
  </si>
  <si>
    <t>"Money Exchanges" screen loaded successfully</t>
  </si>
  <si>
    <t>[Manager Money Exchanges - 5]</t>
  </si>
  <si>
    <t>View money exchange detail</t>
  </si>
  <si>
    <t>1. Login into "Store Manager" Role
 2. Tap "Profile" icon in bottom navigation bar
 3. Tap "Ví" button
 4. Tap on the money exchange card you want to view detail</t>
  </si>
  <si>
    <t>1. Redirect to "Money Exchange Detail" Screen
 2. Money exchange detail loaded successfully.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</si>
</sst>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m\-yyyy"/>
    <numFmt numFmtId="165" formatCode="mm/dd/yyyy"/>
    <numFmt numFmtId="166" formatCode="d/m/yyyy"/>
    <numFmt numFmtId="167" formatCode="m/d"/>
  </numFmts>
  <fonts count="54">
    <font>
      <sz val="11"/>
      <color rgb="FF000000"/>
      <name val="MS PGothic"/>
      <scheme val="minor"/>
    </font>
    <font>
      <sz val="11"/>
      <color rgb="FF000000"/>
      <name val="&quot;MS PGothic&quot;"/>
    </font>
    <font>
      <b/>
      <sz val="20"/>
      <color rgb="FF000000"/>
      <name val="Tahoma"/>
    </font>
    <font>
      <sz val="11"/>
      <name val="MS PGothic"/>
    </font>
    <font>
      <b/>
      <sz val="11"/>
      <color rgb="FF993300"/>
      <name val="Tahoma"/>
    </font>
    <font>
      <i/>
      <sz val="11"/>
      <color rgb="FF008000"/>
      <name val="Tahoma"/>
    </font>
    <font>
      <sz val="11"/>
      <color rgb="FF000000"/>
      <name val="Tahoma"/>
    </font>
    <font>
      <i/>
      <sz val="11"/>
      <color rgb="FF000000"/>
      <name val="Tahoma"/>
    </font>
    <font>
      <b/>
      <sz val="11"/>
      <color rgb="FF000000"/>
      <name val="Tahoma"/>
    </font>
    <font>
      <b/>
      <sz val="11"/>
      <color rgb="FFFFFFFF"/>
      <name val="Tahoma"/>
    </font>
    <font>
      <sz val="11"/>
      <color theme="1"/>
      <name val="Tahoma"/>
    </font>
    <font>
      <sz val="10"/>
      <color theme="1"/>
      <name val="Tahoma"/>
    </font>
    <font>
      <b/>
      <sz val="22"/>
      <color rgb="FFFF0000"/>
      <name val="Tahoma"/>
    </font>
    <font>
      <b/>
      <sz val="26"/>
      <color rgb="FFFF0000"/>
      <name val="Tahoma"/>
    </font>
    <font>
      <b/>
      <sz val="10"/>
      <color rgb="FF993300"/>
      <name val="Tahoma"/>
    </font>
    <font>
      <i/>
      <sz val="10"/>
      <color rgb="FF008000"/>
      <name val="Tahoma"/>
    </font>
    <font>
      <i/>
      <sz val="10"/>
      <color rgb="FF008000"/>
      <name val="Arial"/>
    </font>
    <font>
      <sz val="10"/>
      <color theme="1"/>
      <name val="Arial"/>
    </font>
    <font>
      <b/>
      <sz val="10"/>
      <color rgb="FFFFFFFF"/>
      <name val="Tahoma"/>
    </font>
    <font>
      <sz val="11"/>
      <color theme="1"/>
      <name val="Calibri"/>
    </font>
    <font>
      <sz val="11"/>
      <color theme="1"/>
      <name val="&quot;MS PGothic&quot;"/>
    </font>
    <font>
      <b/>
      <sz val="20"/>
      <color theme="1"/>
      <name val="Tahoma"/>
    </font>
    <font>
      <i/>
      <sz val="11"/>
      <color theme="1"/>
      <name val="Tahoma"/>
    </font>
    <font>
      <b/>
      <sz val="11"/>
      <color theme="1"/>
      <name val="Tahoma"/>
    </font>
    <font>
      <b/>
      <sz val="11"/>
      <color rgb="FFFF0000"/>
      <name val="Tahoma"/>
    </font>
    <font>
      <i/>
      <u/>
      <sz val="11"/>
      <color rgb="FF008000"/>
      <name val="Tahoma"/>
    </font>
    <font>
      <u/>
      <sz val="11"/>
      <color rgb="FF0000FF"/>
      <name val="Tahoma"/>
    </font>
    <font>
      <b/>
      <sz val="10"/>
      <color rgb="FF000000"/>
      <name val="Tahoma"/>
    </font>
    <font>
      <b/>
      <sz val="10"/>
      <color rgb="FFFF0000"/>
      <name val="Tahoma"/>
    </font>
    <font>
      <b/>
      <sz val="10"/>
      <color theme="1"/>
      <name val="Tahoma"/>
    </font>
    <font>
      <u/>
      <sz val="10"/>
      <color rgb="FF0000FF"/>
      <name val="Tahoma"/>
    </font>
    <font>
      <u/>
      <sz val="10"/>
      <color rgb="FF0000FF"/>
      <name val="Arial"/>
    </font>
    <font>
      <sz val="11"/>
      <color rgb="FF000000"/>
      <name val="MS PGothic"/>
    </font>
    <font>
      <sz val="11"/>
      <color theme="1"/>
      <name val="MS PGothic"/>
      <scheme val="minor"/>
    </font>
    <font>
      <sz val="11"/>
      <color rgb="FFFFFFFF"/>
      <name val="Tahoma"/>
    </font>
    <font>
      <b/>
      <sz val="11"/>
      <color rgb="FF0000FF"/>
      <name val="Tahoma"/>
    </font>
    <font>
      <sz val="9"/>
      <color theme="1"/>
      <name val="&quot;Google Sans Mono&quot;"/>
    </font>
    <font>
      <sz val="10"/>
      <color rgb="FFFFFFFF"/>
      <name val="Tahoma"/>
    </font>
    <font>
      <b/>
      <sz val="10"/>
      <color rgb="FF0000FF"/>
      <name val="Tahoma"/>
    </font>
    <font>
      <sz val="10"/>
      <color rgb="FF000000"/>
      <name val="Tahoma"/>
    </font>
    <font>
      <b/>
      <i/>
      <sz val="11"/>
      <color rgb="FF000000"/>
      <name val="Tahoma"/>
    </font>
    <font>
      <sz val="11"/>
      <color rgb="FFCCFFFF"/>
      <name val="Tahoma"/>
    </font>
    <font>
      <sz val="11"/>
      <color rgb="FFFF0000"/>
      <name val="Tahoma"/>
    </font>
    <font>
      <sz val="10"/>
      <color rgb="FFFF0000"/>
      <name val="Tahoma"/>
    </font>
    <font>
      <b/>
      <i/>
      <sz val="10"/>
      <color theme="1"/>
      <name val="Tahoma"/>
    </font>
    <font>
      <b/>
      <sz val="10"/>
      <color theme="1"/>
      <name val="Arial"/>
    </font>
    <font>
      <sz val="12"/>
      <color rgb="FF202124"/>
      <name val="Tahoma"/>
    </font>
    <font>
      <sz val="10"/>
      <color rgb="FFCCFFFF"/>
      <name val="Tahoma"/>
    </font>
    <font>
      <sz val="9"/>
      <color rgb="FF000000"/>
      <name val="&quot;Google Sans Mono&quot;"/>
    </font>
    <font>
      <sz val="11"/>
      <color theme="1"/>
      <name val="MS PGothic"/>
    </font>
    <font>
      <b/>
      <sz val="11"/>
      <color rgb="FFFFFFFF"/>
      <name val="MS PGothic"/>
      <scheme val="minor"/>
    </font>
    <font>
      <b/>
      <i/>
      <sz val="11"/>
      <color theme="1"/>
      <name val="Tahoma"/>
    </font>
    <font>
      <i/>
      <sz val="11"/>
      <color rgb="FF008000"/>
      <name val="Tahoma, Arial"/>
    </font>
    <font>
      <i/>
      <u/>
      <sz val="11"/>
      <color rgb="FF008000"/>
      <name val="Tahoma, Arial"/>
    </font>
  </fonts>
  <fills count="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
      <patternFill patternType="solid">
        <fgColor rgb="FFF8F9FA"/>
        <bgColor rgb="FFF8F9FA"/>
      </patternFill>
    </fill>
    <fill>
      <patternFill patternType="solid">
        <fgColor theme="0"/>
        <bgColor theme="0"/>
      </patternFill>
    </fill>
  </fills>
  <borders count="7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hair">
        <color rgb="FF000000"/>
      </right>
      <top/>
      <bottom style="hair">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right style="hair">
        <color rgb="FF000000"/>
      </right>
      <top/>
      <bottom style="thin">
        <color rgb="FF000000"/>
      </bottom>
      <diagonal/>
    </border>
    <border>
      <left style="thin">
        <color rgb="FF000000"/>
      </left>
      <right/>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style="thin">
        <color rgb="FF000000"/>
      </left>
      <right style="dotted">
        <color rgb="FF000000"/>
      </right>
      <top style="thin">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hair">
        <color rgb="FF000000"/>
      </left>
      <right style="thin">
        <color rgb="FF000000"/>
      </right>
      <top style="hair">
        <color rgb="FF000000"/>
      </top>
      <bottom style="hair">
        <color rgb="FF000000"/>
      </bottom>
      <diagonal/>
    </border>
    <border>
      <left style="thin">
        <color rgb="FF000000"/>
      </left>
      <right style="dotted">
        <color rgb="FF000000"/>
      </right>
      <top style="dotted">
        <color rgb="FF000000"/>
      </top>
      <bottom style="dotted">
        <color rgb="FF000000"/>
      </bottom>
      <diagonal/>
    </border>
    <border>
      <left style="thin">
        <color rgb="FF000000"/>
      </left>
      <right style="dotted">
        <color rgb="FF000000"/>
      </right>
      <top/>
      <bottom style="dotted">
        <color rgb="FF000000"/>
      </bottom>
      <diagonal/>
    </border>
    <border>
      <left/>
      <right/>
      <top/>
      <bottom style="hair">
        <color rgb="FF000000"/>
      </bottom>
      <diagonal/>
    </border>
    <border>
      <left/>
      <right style="hair">
        <color rgb="FF000000"/>
      </right>
      <top/>
      <bottom/>
      <diagonal/>
    </border>
    <border>
      <left style="thin">
        <color rgb="FF000000"/>
      </left>
      <right/>
      <top/>
      <bottom style="hair">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000000"/>
      </right>
      <top/>
      <bottom style="hair">
        <color rgb="FF000000"/>
      </bottom>
      <diagonal/>
    </border>
    <border>
      <left/>
      <right style="medium">
        <color rgb="FF000000"/>
      </right>
      <top/>
      <bottom style="hair">
        <color rgb="FF000000"/>
      </bottom>
      <diagonal/>
    </border>
    <border>
      <left style="medium">
        <color rgb="FF000000"/>
      </left>
      <right style="hair">
        <color rgb="FF000000"/>
      </right>
      <top/>
      <bottom style="thin">
        <color rgb="FF000000"/>
      </bottom>
      <diagonal/>
    </border>
    <border>
      <left/>
      <right style="medium">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bottom style="dotted">
        <color rgb="FF000000"/>
      </bottom>
      <diagonal/>
    </border>
    <border>
      <left style="hair">
        <color rgb="FF000000"/>
      </left>
      <right style="hair">
        <color rgb="FF000000"/>
      </right>
      <top style="dotted">
        <color rgb="FF000000"/>
      </top>
      <bottom/>
      <diagonal/>
    </border>
    <border>
      <left style="hair">
        <color rgb="FF000000"/>
      </left>
      <right style="hair">
        <color rgb="FF000000"/>
      </right>
      <top/>
      <bottom style="thin">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15">
    <xf numFmtId="0" fontId="0" fillId="0" borderId="0" xfId="0"/>
    <xf numFmtId="0" fontId="1" fillId="0" borderId="0" xfId="0" applyFont="1" applyAlignment="1">
      <alignment horizontal="left"/>
    </xf>
    <xf numFmtId="0" fontId="4" fillId="2" borderId="0" xfId="0" applyFont="1" applyFill="1" applyAlignment="1">
      <alignment horizontal="left"/>
    </xf>
    <xf numFmtId="0" fontId="5" fillId="0" borderId="0" xfId="0" applyFont="1" applyAlignment="1">
      <alignment horizontal="left"/>
    </xf>
    <xf numFmtId="0" fontId="6" fillId="0" borderId="0" xfId="0" applyFont="1"/>
    <xf numFmtId="0" fontId="6" fillId="2" borderId="0" xfId="0" applyFont="1" applyFill="1"/>
    <xf numFmtId="0" fontId="4" fillId="2" borderId="1" xfId="0" applyFont="1" applyFill="1" applyBorder="1" applyAlignment="1">
      <alignment horizontal="left"/>
    </xf>
    <xf numFmtId="0" fontId="4" fillId="2" borderId="2" xfId="0" applyFont="1" applyFill="1" applyBorder="1" applyAlignment="1">
      <alignment horizontal="left"/>
    </xf>
    <xf numFmtId="0" fontId="8" fillId="0" borderId="0" xfId="0" applyFont="1"/>
    <xf numFmtId="0" fontId="4" fillId="0" borderId="0" xfId="0" applyFont="1" applyAlignment="1">
      <alignment horizontal="left"/>
    </xf>
    <xf numFmtId="0" fontId="8" fillId="0" borderId="0" xfId="0" applyFont="1" applyAlignment="1">
      <alignment horizontal="left"/>
    </xf>
    <xf numFmtId="0" fontId="9" fillId="3" borderId="4" xfId="0" applyFont="1" applyFill="1" applyBorder="1" applyAlignment="1">
      <alignment horizontal="center"/>
    </xf>
    <xf numFmtId="0" fontId="9" fillId="3" borderId="5" xfId="0" applyFont="1" applyFill="1" applyBorder="1" applyAlignment="1">
      <alignment horizontal="center"/>
    </xf>
    <xf numFmtId="0" fontId="9" fillId="3" borderId="6" xfId="0" applyFont="1" applyFill="1" applyBorder="1" applyAlignment="1">
      <alignment horizontal="center"/>
    </xf>
    <xf numFmtId="164" fontId="10" fillId="0" borderId="1" xfId="0" applyNumberFormat="1" applyFont="1" applyBorder="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top"/>
    </xf>
    <xf numFmtId="0" fontId="6" fillId="0" borderId="1" xfId="0" applyFont="1" applyBorder="1" applyAlignment="1">
      <alignment vertical="top"/>
    </xf>
    <xf numFmtId="0" fontId="11" fillId="0" borderId="0" xfId="0" applyFont="1"/>
    <xf numFmtId="0" fontId="11" fillId="0" borderId="0" xfId="0" applyFont="1" applyAlignment="1">
      <alignment horizontal="left"/>
    </xf>
    <xf numFmtId="0" fontId="11" fillId="0" borderId="0" xfId="0" applyFont="1" applyAlignment="1">
      <alignment horizontal="center" vertical="center"/>
    </xf>
    <xf numFmtId="0" fontId="15" fillId="0" borderId="0" xfId="0" applyFont="1" applyAlignment="1">
      <alignment horizontal="left"/>
    </xf>
    <xf numFmtId="0" fontId="14" fillId="2" borderId="1" xfId="0" applyFont="1" applyFill="1" applyBorder="1" applyAlignment="1">
      <alignment horizontal="left"/>
    </xf>
    <xf numFmtId="0" fontId="17" fillId="2" borderId="7" xfId="0" applyFont="1" applyFill="1" applyBorder="1" applyAlignment="1">
      <alignment vertical="top"/>
    </xf>
    <xf numFmtId="0" fontId="11" fillId="2" borderId="7" xfId="0" applyFont="1" applyFill="1" applyBorder="1" applyAlignment="1">
      <alignment vertical="top"/>
    </xf>
    <xf numFmtId="165" fontId="16" fillId="2" borderId="7" xfId="0" applyNumberFormat="1" applyFont="1" applyFill="1" applyBorder="1" applyAlignment="1">
      <alignment vertical="top"/>
    </xf>
    <xf numFmtId="0" fontId="14" fillId="0" borderId="0" xfId="0" applyFont="1" applyAlignment="1">
      <alignment horizontal="left"/>
    </xf>
    <xf numFmtId="0" fontId="11" fillId="0" borderId="0" xfId="0" applyFont="1" applyAlignment="1">
      <alignment vertical="center"/>
    </xf>
    <xf numFmtId="0" fontId="11" fillId="0" borderId="0" xfId="0" applyFont="1" applyAlignment="1">
      <alignment vertical="top"/>
    </xf>
    <xf numFmtId="164" fontId="10" fillId="0" borderId="1" xfId="0" applyNumberFormat="1" applyFont="1" applyBorder="1" applyAlignment="1">
      <alignment vertical="top" wrapText="1"/>
    </xf>
    <xf numFmtId="49" fontId="10" fillId="0" borderId="1" xfId="0" applyNumberFormat="1" applyFont="1" applyBorder="1" applyAlignment="1">
      <alignment vertical="top"/>
    </xf>
    <xf numFmtId="0" fontId="10" fillId="0" borderId="1" xfId="0" applyFont="1" applyBorder="1" applyAlignment="1">
      <alignment vertical="top"/>
    </xf>
    <xf numFmtId="0" fontId="15" fillId="0" borderId="1" xfId="0" applyFont="1" applyBorder="1" applyAlignment="1">
      <alignment vertical="top" wrapText="1"/>
    </xf>
    <xf numFmtId="0" fontId="11" fillId="0" borderId="1" xfId="0" applyFont="1" applyBorder="1" applyAlignment="1">
      <alignment horizontal="left" vertical="top"/>
    </xf>
    <xf numFmtId="0" fontId="11" fillId="0" borderId="1" xfId="0" applyFont="1" applyBorder="1" applyAlignment="1">
      <alignment vertical="top"/>
    </xf>
    <xf numFmtId="0" fontId="11" fillId="0" borderId="1" xfId="0" applyFont="1" applyBorder="1"/>
    <xf numFmtId="0" fontId="20" fillId="0" borderId="1" xfId="0" applyFont="1" applyBorder="1"/>
    <xf numFmtId="0" fontId="4" fillId="2" borderId="2" xfId="0" applyFont="1" applyFill="1" applyBorder="1"/>
    <xf numFmtId="0" fontId="20" fillId="0" borderId="0" xfId="0" applyFont="1"/>
    <xf numFmtId="15" fontId="9" fillId="3" borderId="9" xfId="0" applyNumberFormat="1" applyFont="1" applyFill="1" applyBorder="1" applyAlignment="1">
      <alignment horizontal="center"/>
    </xf>
    <xf numFmtId="0" fontId="9" fillId="3" borderId="10" xfId="0" applyFont="1" applyFill="1" applyBorder="1" applyAlignment="1">
      <alignment horizontal="center"/>
    </xf>
    <xf numFmtId="0" fontId="9" fillId="3" borderId="11" xfId="0" applyFont="1" applyFill="1" applyBorder="1" applyAlignment="1">
      <alignment horizontal="center"/>
    </xf>
    <xf numFmtId="0" fontId="20" fillId="0" borderId="11" xfId="0" applyFont="1" applyBorder="1" applyAlignment="1">
      <alignment vertical="top"/>
    </xf>
    <xf numFmtId="49" fontId="20" fillId="0" borderId="10" xfId="0" applyNumberFormat="1" applyFont="1" applyBorder="1" applyAlignment="1">
      <alignment vertical="top"/>
    </xf>
    <xf numFmtId="49" fontId="20" fillId="0" borderId="12" xfId="0" applyNumberFormat="1" applyFont="1" applyBorder="1" applyAlignment="1">
      <alignment vertical="top"/>
    </xf>
    <xf numFmtId="0" fontId="6" fillId="2" borderId="0" xfId="0" applyFont="1" applyFill="1" applyAlignment="1">
      <alignment horizontal="left"/>
    </xf>
    <xf numFmtId="0" fontId="2" fillId="2" borderId="0" xfId="0" applyFont="1" applyFill="1" applyAlignment="1">
      <alignment horizontal="left"/>
    </xf>
    <xf numFmtId="0" fontId="8" fillId="2" borderId="0" xfId="0" applyFont="1" applyFill="1" applyAlignment="1">
      <alignment horizontal="left"/>
    </xf>
    <xf numFmtId="0" fontId="24" fillId="2" borderId="0" xfId="0" applyFont="1" applyFill="1" applyAlignment="1">
      <alignment horizontal="left"/>
    </xf>
    <xf numFmtId="0" fontId="4" fillId="2" borderId="0" xfId="0" applyFont="1" applyFill="1"/>
    <xf numFmtId="0" fontId="8" fillId="2" borderId="0" xfId="0" applyFont="1" applyFill="1" applyAlignment="1">
      <alignment horizontal="center"/>
    </xf>
    <xf numFmtId="0" fontId="9" fillId="4" borderId="4" xfId="0" applyFont="1" applyFill="1" applyBorder="1" applyAlignment="1">
      <alignment horizontal="center"/>
    </xf>
    <xf numFmtId="0" fontId="9" fillId="4" borderId="5" xfId="0" applyFont="1" applyFill="1" applyBorder="1" applyAlignment="1">
      <alignment horizontal="center"/>
    </xf>
    <xf numFmtId="0" fontId="9" fillId="4" borderId="6" xfId="0" applyFont="1" applyFill="1" applyBorder="1" applyAlignment="1">
      <alignment horizontal="center"/>
    </xf>
    <xf numFmtId="0" fontId="6" fillId="2" borderId="13" xfId="0" applyFont="1" applyFill="1" applyBorder="1" applyAlignment="1">
      <alignment horizontal="center"/>
    </xf>
    <xf numFmtId="0" fontId="26" fillId="2" borderId="0" xfId="0" applyFont="1" applyFill="1" applyAlignment="1">
      <alignment horizontal="left"/>
    </xf>
    <xf numFmtId="0" fontId="6" fillId="2" borderId="8" xfId="0" applyFont="1" applyFill="1" applyBorder="1" applyAlignment="1">
      <alignment horizontal="left"/>
    </xf>
    <xf numFmtId="1" fontId="18" fillId="4" borderId="14" xfId="0" applyNumberFormat="1" applyFont="1" applyFill="1" applyBorder="1" applyAlignment="1">
      <alignment horizontal="center" vertical="center"/>
    </xf>
    <xf numFmtId="0" fontId="18" fillId="4" borderId="15" xfId="0" applyFont="1" applyFill="1" applyBorder="1" applyAlignment="1">
      <alignment horizontal="center" vertical="center"/>
    </xf>
    <xf numFmtId="0" fontId="18" fillId="4" borderId="16" xfId="0" applyFont="1" applyFill="1" applyBorder="1" applyAlignment="1">
      <alignment horizontal="center" vertical="center"/>
    </xf>
    <xf numFmtId="0" fontId="18" fillId="4" borderId="17" xfId="0" applyFont="1" applyFill="1" applyBorder="1" applyAlignment="1">
      <alignment horizontal="center" vertical="center"/>
    </xf>
    <xf numFmtId="1" fontId="11" fillId="2" borderId="18" xfId="0" applyNumberFormat="1" applyFont="1" applyFill="1" applyBorder="1" applyAlignment="1">
      <alignment vertical="center"/>
    </xf>
    <xf numFmtId="0" fontId="11" fillId="2" borderId="19" xfId="0" applyFont="1" applyFill="1" applyBorder="1" applyAlignment="1">
      <alignment horizontal="left" vertical="center"/>
    </xf>
    <xf numFmtId="0" fontId="30" fillId="2" borderId="20" xfId="0" applyFont="1" applyFill="1" applyBorder="1" applyAlignment="1">
      <alignment horizontal="left" vertical="center"/>
    </xf>
    <xf numFmtId="0" fontId="11" fillId="2" borderId="22" xfId="0" applyFont="1" applyFill="1" applyBorder="1" applyAlignment="1">
      <alignment horizontal="left" vertical="center"/>
    </xf>
    <xf numFmtId="1" fontId="11" fillId="2" borderId="23" xfId="0" applyNumberFormat="1" applyFont="1" applyFill="1" applyBorder="1" applyAlignment="1">
      <alignment vertical="center"/>
    </xf>
    <xf numFmtId="0" fontId="17" fillId="2" borderId="20" xfId="0" applyFont="1" applyFill="1" applyBorder="1" applyAlignment="1">
      <alignment horizontal="left" vertical="center"/>
    </xf>
    <xf numFmtId="1" fontId="11" fillId="2" borderId="24" xfId="0" applyNumberFormat="1" applyFont="1" applyFill="1" applyBorder="1" applyAlignment="1">
      <alignment vertical="center"/>
    </xf>
    <xf numFmtId="1" fontId="17" fillId="2" borderId="0" xfId="0" applyNumberFormat="1" applyFont="1" applyFill="1" applyAlignment="1">
      <alignment vertical="center"/>
    </xf>
    <xf numFmtId="0" fontId="17" fillId="2" borderId="0" xfId="0" applyFont="1" applyFill="1" applyAlignment="1">
      <alignment horizontal="left"/>
    </xf>
    <xf numFmtId="0" fontId="11" fillId="2" borderId="0" xfId="0" applyFont="1" applyFill="1" applyAlignment="1">
      <alignment horizontal="left" vertical="center"/>
    </xf>
    <xf numFmtId="0" fontId="31" fillId="2" borderId="0" xfId="0" applyFont="1" applyFill="1" applyAlignment="1">
      <alignment horizontal="left" vertical="center"/>
    </xf>
    <xf numFmtId="0" fontId="11" fillId="2" borderId="0" xfId="0" applyFont="1" applyFill="1" applyAlignment="1">
      <alignment horizontal="left"/>
    </xf>
    <xf numFmtId="0" fontId="32" fillId="0" borderId="0" xfId="0" applyFont="1"/>
    <xf numFmtId="1" fontId="20" fillId="2" borderId="0" xfId="0" applyNumberFormat="1" applyFont="1" applyFill="1"/>
    <xf numFmtId="0" fontId="20" fillId="2" borderId="0" xfId="0" applyFont="1" applyFill="1"/>
    <xf numFmtId="0" fontId="21" fillId="2" borderId="0" xfId="0" applyFont="1" applyFill="1"/>
    <xf numFmtId="0" fontId="8" fillId="2" borderId="0" xfId="0" applyFont="1" applyFill="1"/>
    <xf numFmtId="0" fontId="5" fillId="2" borderId="0" xfId="0" applyFont="1" applyFill="1"/>
    <xf numFmtId="0" fontId="6" fillId="2" borderId="8" xfId="0" applyFont="1" applyFill="1" applyBorder="1"/>
    <xf numFmtId="0" fontId="6" fillId="2" borderId="0" xfId="0" applyFont="1" applyFill="1" applyAlignment="1">
      <alignment horizontal="center"/>
    </xf>
    <xf numFmtId="0" fontId="35" fillId="2" borderId="0" xfId="0" applyFont="1" applyFill="1" applyAlignment="1">
      <alignment horizontal="right"/>
    </xf>
    <xf numFmtId="0" fontId="14" fillId="2" borderId="1" xfId="0" applyFont="1" applyFill="1" applyBorder="1" applyAlignment="1">
      <alignment horizontal="left" vertical="center"/>
    </xf>
    <xf numFmtId="0" fontId="14" fillId="2" borderId="7" xfId="0" applyFont="1" applyFill="1" applyBorder="1" applyAlignment="1">
      <alignment horizontal="left"/>
    </xf>
    <xf numFmtId="0" fontId="14" fillId="2" borderId="1" xfId="0" applyFont="1" applyFill="1" applyBorder="1" applyAlignment="1">
      <alignment vertical="center"/>
    </xf>
    <xf numFmtId="0" fontId="11" fillId="2" borderId="28" xfId="0" applyFont="1" applyFill="1" applyBorder="1"/>
    <xf numFmtId="0" fontId="18" fillId="3" borderId="29" xfId="0" applyFont="1" applyFill="1" applyBorder="1" applyAlignment="1">
      <alignment horizontal="center"/>
    </xf>
    <xf numFmtId="0" fontId="18" fillId="3" borderId="30" xfId="0" applyFont="1" applyFill="1" applyBorder="1" applyAlignment="1">
      <alignment horizontal="center"/>
    </xf>
    <xf numFmtId="0" fontId="18" fillId="3" borderId="30" xfId="0" applyFont="1" applyFill="1" applyBorder="1" applyAlignment="1">
      <alignment horizontal="center" wrapText="1"/>
    </xf>
    <xf numFmtId="0" fontId="18" fillId="3" borderId="31" xfId="0" applyFont="1" applyFill="1" applyBorder="1" applyAlignment="1">
      <alignment horizontal="center"/>
    </xf>
    <xf numFmtId="0" fontId="18" fillId="3" borderId="32" xfId="0" applyFont="1" applyFill="1" applyBorder="1" applyAlignment="1">
      <alignment horizontal="center" wrapText="1"/>
    </xf>
    <xf numFmtId="0" fontId="11" fillId="2" borderId="33" xfId="0" applyFont="1" applyFill="1" applyBorder="1" applyAlignment="1">
      <alignment horizontal="center"/>
    </xf>
    <xf numFmtId="0" fontId="36" fillId="2" borderId="33" xfId="0" applyFont="1" applyFill="1" applyBorder="1" applyAlignment="1">
      <alignment horizontal="center"/>
    </xf>
    <xf numFmtId="0" fontId="37" fillId="3" borderId="34" xfId="0" applyFont="1" applyFill="1" applyBorder="1" applyAlignment="1">
      <alignment horizontal="center"/>
    </xf>
    <xf numFmtId="0" fontId="18" fillId="3" borderId="35" xfId="0" applyFont="1" applyFill="1" applyBorder="1"/>
    <xf numFmtId="0" fontId="37" fillId="3" borderId="35" xfId="0" applyFont="1" applyFill="1" applyBorder="1" applyAlignment="1">
      <alignment horizontal="center"/>
    </xf>
    <xf numFmtId="0" fontId="37" fillId="3" borderId="36" xfId="0" applyFont="1" applyFill="1" applyBorder="1" applyAlignment="1">
      <alignment horizontal="center"/>
    </xf>
    <xf numFmtId="15" fontId="20" fillId="2" borderId="0" xfId="0" applyNumberFormat="1" applyFont="1" applyFill="1"/>
    <xf numFmtId="0" fontId="9" fillId="3" borderId="37" xfId="0" applyFont="1" applyFill="1" applyBorder="1" applyAlignment="1">
      <alignment horizontal="center"/>
    </xf>
    <xf numFmtId="0" fontId="9" fillId="3" borderId="10" xfId="0" applyFont="1" applyFill="1" applyBorder="1" applyAlignment="1">
      <alignment horizontal="center" wrapText="1"/>
    </xf>
    <xf numFmtId="0" fontId="9" fillId="3" borderId="25" xfId="0" applyFont="1" applyFill="1" applyBorder="1" applyAlignment="1">
      <alignment horizontal="center"/>
    </xf>
    <xf numFmtId="0" fontId="9" fillId="3" borderId="38" xfId="0" applyFont="1" applyFill="1" applyBorder="1" applyAlignment="1">
      <alignment horizontal="center" wrapText="1"/>
    </xf>
    <xf numFmtId="0" fontId="20" fillId="3" borderId="39" xfId="0" applyFont="1" applyFill="1" applyBorder="1"/>
    <xf numFmtId="0" fontId="9" fillId="3" borderId="12" xfId="0" applyFont="1" applyFill="1" applyBorder="1"/>
    <xf numFmtId="0" fontId="34" fillId="3" borderId="12" xfId="0" applyFont="1" applyFill="1" applyBorder="1" applyAlignment="1">
      <alignment horizontal="center"/>
    </xf>
    <xf numFmtId="0" fontId="34" fillId="3" borderId="40" xfId="0" applyFont="1" applyFill="1" applyBorder="1" applyAlignment="1">
      <alignment horizontal="center"/>
    </xf>
    <xf numFmtId="10" fontId="20" fillId="2" borderId="0" xfId="0" applyNumberFormat="1" applyFont="1" applyFill="1"/>
    <xf numFmtId="9" fontId="20" fillId="2" borderId="0" xfId="0" applyNumberFormat="1" applyFont="1" applyFill="1"/>
    <xf numFmtId="2" fontId="35" fillId="2" borderId="0" xfId="0" applyNumberFormat="1" applyFont="1" applyFill="1" applyAlignment="1">
      <alignment horizontal="right" wrapText="1"/>
    </xf>
    <xf numFmtId="0" fontId="8" fillId="2" borderId="1" xfId="0" applyFont="1" applyFill="1" applyBorder="1" applyAlignment="1">
      <alignment horizontal="center"/>
    </xf>
    <xf numFmtId="0" fontId="5" fillId="2" borderId="0" xfId="0" applyFont="1" applyFill="1" applyAlignment="1">
      <alignment horizontal="left"/>
    </xf>
    <xf numFmtId="0" fontId="8" fillId="2" borderId="2" xfId="0" applyFont="1" applyFill="1" applyBorder="1" applyAlignment="1">
      <alignment horizontal="center"/>
    </xf>
    <xf numFmtId="0" fontId="40" fillId="2" borderId="2" xfId="0" applyFont="1" applyFill="1" applyBorder="1" applyAlignment="1">
      <alignment horizontal="center"/>
    </xf>
    <xf numFmtId="0" fontId="6" fillId="2" borderId="8" xfId="0" applyFont="1" applyFill="1" applyBorder="1" applyAlignment="1">
      <alignment horizontal="center"/>
    </xf>
    <xf numFmtId="0" fontId="6" fillId="2" borderId="1" xfId="0" applyFont="1" applyFill="1" applyBorder="1" applyAlignment="1">
      <alignment horizontal="center"/>
    </xf>
    <xf numFmtId="0" fontId="9" fillId="5" borderId="1" xfId="0" applyFont="1" applyFill="1" applyBorder="1" applyAlignment="1">
      <alignment horizontal="center"/>
    </xf>
    <xf numFmtId="0" fontId="6" fillId="2" borderId="2" xfId="0" applyFont="1" applyFill="1" applyBorder="1" applyAlignment="1">
      <alignment vertical="top"/>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33" fillId="6" borderId="0" xfId="0" applyFont="1" applyFill="1"/>
    <xf numFmtId="0" fontId="8" fillId="6" borderId="2" xfId="0" applyFont="1" applyFill="1" applyBorder="1" applyAlignment="1">
      <alignment vertical="top"/>
    </xf>
    <xf numFmtId="0" fontId="42" fillId="2" borderId="0" xfId="0" applyFont="1" applyFill="1"/>
    <xf numFmtId="0" fontId="42" fillId="2" borderId="0" xfId="0" applyFont="1" applyFill="1" applyAlignment="1">
      <alignment horizontal="center"/>
    </xf>
    <xf numFmtId="0" fontId="24" fillId="2" borderId="0" xfId="0" applyFont="1" applyFill="1" applyAlignment="1">
      <alignment horizontal="center"/>
    </xf>
    <xf numFmtId="0" fontId="42" fillId="2" borderId="0" xfId="0" applyFont="1" applyFill="1" applyAlignment="1">
      <alignment vertical="top"/>
    </xf>
    <xf numFmtId="0" fontId="6" fillId="2" borderId="0" xfId="0" applyFont="1" applyFill="1" applyAlignment="1">
      <alignment vertical="top"/>
    </xf>
    <xf numFmtId="0" fontId="6" fillId="2" borderId="2" xfId="0" applyFont="1" applyFill="1" applyBorder="1" applyAlignment="1">
      <alignment horizontal="right" vertical="top"/>
    </xf>
    <xf numFmtId="0" fontId="6" fillId="2" borderId="2" xfId="0" applyFont="1" applyFill="1" applyBorder="1" applyAlignment="1">
      <alignment horizontal="left"/>
    </xf>
    <xf numFmtId="0" fontId="11" fillId="2" borderId="0" xfId="0" applyFont="1" applyFill="1"/>
    <xf numFmtId="0" fontId="29" fillId="2" borderId="1" xfId="0" applyFont="1" applyFill="1" applyBorder="1" applyAlignment="1">
      <alignment vertical="top" wrapText="1"/>
    </xf>
    <xf numFmtId="0" fontId="44" fillId="2" borderId="1" xfId="0" applyFont="1" applyFill="1" applyBorder="1" applyAlignment="1">
      <alignment horizontal="center" vertical="top" wrapText="1"/>
    </xf>
    <xf numFmtId="0" fontId="11" fillId="2" borderId="1" xfId="0" applyFont="1" applyFill="1" applyBorder="1" applyAlignment="1">
      <alignment horizontal="center" vertical="top" wrapText="1"/>
    </xf>
    <xf numFmtId="0" fontId="17" fillId="2" borderId="1" xfId="0" applyFont="1" applyFill="1" applyBorder="1" applyAlignment="1">
      <alignment horizontal="center" vertical="top" wrapText="1"/>
    </xf>
    <xf numFmtId="0" fontId="11" fillId="2" borderId="1" xfId="0" applyFont="1" applyFill="1" applyBorder="1" applyAlignment="1">
      <alignment horizontal="center" wrapText="1"/>
    </xf>
    <xf numFmtId="0" fontId="18" fillId="5" borderId="1" xfId="0" applyFont="1" applyFill="1" applyBorder="1" applyAlignment="1">
      <alignment horizontal="center" vertical="center" wrapText="1"/>
    </xf>
    <xf numFmtId="0" fontId="45" fillId="6" borderId="41" xfId="0" applyFont="1" applyFill="1" applyBorder="1" applyAlignment="1">
      <alignment horizontal="left" vertical="center"/>
    </xf>
    <xf numFmtId="0" fontId="29" fillId="6" borderId="41" xfId="0" applyFont="1" applyFill="1" applyBorder="1" applyAlignment="1">
      <alignment horizontal="left" vertical="center"/>
    </xf>
    <xf numFmtId="167" fontId="11" fillId="2" borderId="1" xfId="0" applyNumberFormat="1" applyFont="1" applyFill="1" applyBorder="1" applyAlignment="1">
      <alignment horizontal="right" vertical="top" wrapText="1"/>
    </xf>
    <xf numFmtId="0" fontId="45" fillId="2" borderId="1" xfId="0" applyFont="1" applyFill="1" applyBorder="1" applyAlignment="1">
      <alignment vertical="top" wrapText="1"/>
    </xf>
    <xf numFmtId="0" fontId="29" fillId="6" borderId="42" xfId="0" applyFont="1" applyFill="1" applyBorder="1" applyAlignment="1">
      <alignment horizontal="left" vertical="center"/>
    </xf>
    <xf numFmtId="0" fontId="29" fillId="6" borderId="43" xfId="0" applyFont="1" applyFill="1" applyBorder="1" applyAlignment="1">
      <alignment horizontal="left" vertical="center"/>
    </xf>
    <xf numFmtId="0" fontId="29" fillId="6" borderId="7" xfId="0" applyFont="1" applyFill="1" applyBorder="1" applyAlignment="1">
      <alignment horizontal="left" vertical="center"/>
    </xf>
    <xf numFmtId="167" fontId="10" fillId="2" borderId="1" xfId="0" applyNumberFormat="1" applyFont="1" applyFill="1" applyBorder="1" applyAlignment="1">
      <alignment horizontal="right" vertical="top" wrapText="1"/>
    </xf>
    <xf numFmtId="0" fontId="11" fillId="2" borderId="7" xfId="0" applyFont="1" applyFill="1" applyBorder="1" applyAlignment="1">
      <alignment vertical="top" wrapText="1"/>
    </xf>
    <xf numFmtId="0" fontId="10" fillId="2" borderId="7" xfId="0" applyFont="1" applyFill="1" applyBorder="1" applyAlignment="1">
      <alignment vertical="top" wrapText="1"/>
    </xf>
    <xf numFmtId="166" fontId="10" fillId="2" borderId="1" xfId="0" applyNumberFormat="1" applyFont="1" applyFill="1" applyBorder="1" applyAlignment="1">
      <alignment horizontal="right" vertical="top" wrapText="1"/>
    </xf>
    <xf numFmtId="0" fontId="29" fillId="6" borderId="1" xfId="0" applyFont="1" applyFill="1" applyBorder="1" applyAlignment="1">
      <alignment vertical="top" wrapText="1"/>
    </xf>
    <xf numFmtId="0" fontId="10" fillId="6" borderId="1" xfId="0" applyFont="1" applyFill="1" applyBorder="1" applyAlignment="1">
      <alignment vertical="top" wrapText="1"/>
    </xf>
    <xf numFmtId="167" fontId="10" fillId="6" borderId="1" xfId="0" applyNumberFormat="1" applyFont="1" applyFill="1" applyBorder="1" applyAlignment="1">
      <alignment horizontal="right" vertical="top" wrapText="1"/>
    </xf>
    <xf numFmtId="0" fontId="11" fillId="6" borderId="7" xfId="0" applyFont="1" applyFill="1" applyBorder="1" applyAlignment="1">
      <alignment vertical="top" wrapText="1"/>
    </xf>
    <xf numFmtId="166" fontId="10" fillId="6" borderId="1" xfId="0" applyNumberFormat="1" applyFont="1" applyFill="1" applyBorder="1" applyAlignment="1">
      <alignment horizontal="right" vertical="top" wrapText="1"/>
    </xf>
    <xf numFmtId="0" fontId="27" fillId="6" borderId="1" xfId="0" applyFont="1" applyFill="1" applyBorder="1" applyAlignment="1">
      <alignment vertical="top" wrapText="1"/>
    </xf>
    <xf numFmtId="0" fontId="47" fillId="6" borderId="7" xfId="0" applyFont="1" applyFill="1" applyBorder="1" applyAlignment="1">
      <alignment vertical="top" wrapText="1"/>
    </xf>
    <xf numFmtId="0" fontId="11" fillId="6" borderId="1" xfId="0" applyFont="1" applyFill="1" applyBorder="1" applyAlignment="1">
      <alignment vertical="top" wrapText="1"/>
    </xf>
    <xf numFmtId="0" fontId="11" fillId="2" borderId="44" xfId="0" applyFont="1" applyFill="1" applyBorder="1"/>
    <xf numFmtId="14" fontId="10" fillId="2" borderId="1" xfId="0" applyNumberFormat="1" applyFont="1" applyFill="1" applyBorder="1" applyAlignment="1">
      <alignment vertical="top" wrapText="1"/>
    </xf>
    <xf numFmtId="0" fontId="50" fillId="5" borderId="1" xfId="0" applyFont="1" applyFill="1" applyBorder="1" applyAlignment="1">
      <alignment horizontal="center"/>
    </xf>
    <xf numFmtId="0" fontId="11" fillId="8" borderId="1" xfId="0" applyFont="1" applyFill="1" applyBorder="1" applyAlignment="1">
      <alignment vertical="top" wrapText="1"/>
    </xf>
    <xf numFmtId="0" fontId="10" fillId="8" borderId="1" xfId="0" applyFont="1" applyFill="1" applyBorder="1" applyAlignment="1">
      <alignment vertical="top" wrapText="1"/>
    </xf>
    <xf numFmtId="167" fontId="10" fillId="8" borderId="1" xfId="0" applyNumberFormat="1" applyFont="1" applyFill="1" applyBorder="1" applyAlignment="1">
      <alignment horizontal="right" vertical="top" wrapText="1"/>
    </xf>
    <xf numFmtId="0" fontId="33" fillId="8" borderId="0" xfId="0" applyFont="1" applyFill="1"/>
    <xf numFmtId="167" fontId="10" fillId="6" borderId="1" xfId="0" applyNumberFormat="1" applyFont="1" applyFill="1" applyBorder="1" applyAlignment="1">
      <alignment horizontal="left" vertical="top" wrapText="1"/>
    </xf>
    <xf numFmtId="167" fontId="10" fillId="2" borderId="1" xfId="0" applyNumberFormat="1" applyFont="1" applyFill="1" applyBorder="1" applyAlignment="1">
      <alignment horizontal="left" vertical="top" wrapText="1"/>
    </xf>
    <xf numFmtId="167" fontId="10" fillId="8" borderId="1" xfId="0" applyNumberFormat="1" applyFont="1" applyFill="1" applyBorder="1" applyAlignment="1">
      <alignment horizontal="left" vertical="top" wrapText="1"/>
    </xf>
    <xf numFmtId="0" fontId="29" fillId="6" borderId="45" xfId="0" applyFont="1" applyFill="1" applyBorder="1" applyAlignment="1">
      <alignment horizontal="left" vertical="center"/>
    </xf>
    <xf numFmtId="0" fontId="11" fillId="2" borderId="2" xfId="0" applyFont="1" applyFill="1" applyBorder="1" applyAlignment="1">
      <alignment vertical="top" wrapText="1"/>
    </xf>
    <xf numFmtId="0" fontId="18" fillId="5" borderId="46" xfId="0" applyFont="1" applyFill="1" applyBorder="1" applyAlignment="1">
      <alignment horizontal="center" vertical="center" wrapText="1"/>
    </xf>
    <xf numFmtId="0" fontId="49" fillId="6" borderId="47" xfId="0" applyFont="1" applyFill="1" applyBorder="1" applyAlignment="1">
      <alignment vertical="top"/>
    </xf>
    <xf numFmtId="0" fontId="10" fillId="2" borderId="7" xfId="0" applyFont="1" applyFill="1" applyBorder="1" applyAlignment="1">
      <alignment vertical="top"/>
    </xf>
    <xf numFmtId="0" fontId="49" fillId="2" borderId="7" xfId="0" applyFont="1" applyFill="1" applyBorder="1" applyAlignment="1">
      <alignment vertical="top"/>
    </xf>
    <xf numFmtId="0" fontId="23" fillId="2" borderId="48" xfId="0" applyFont="1" applyFill="1" applyBorder="1" applyAlignment="1">
      <alignment horizontal="center" wrapText="1"/>
    </xf>
    <xf numFmtId="0" fontId="23" fillId="2" borderId="51" xfId="0" applyFont="1" applyFill="1" applyBorder="1" applyAlignment="1">
      <alignment horizontal="center" wrapText="1"/>
    </xf>
    <xf numFmtId="0" fontId="51" fillId="2" borderId="51" xfId="0" applyFont="1" applyFill="1" applyBorder="1" applyAlignment="1">
      <alignment horizontal="center" wrapText="1"/>
    </xf>
    <xf numFmtId="0" fontId="51" fillId="2" borderId="40" xfId="0" applyFont="1" applyFill="1" applyBorder="1" applyAlignment="1">
      <alignment horizontal="center" wrapText="1"/>
    </xf>
    <xf numFmtId="0" fontId="51" fillId="2" borderId="52" xfId="0" applyFont="1" applyFill="1" applyBorder="1" applyAlignment="1">
      <alignment horizontal="center" wrapText="1"/>
    </xf>
    <xf numFmtId="0" fontId="9" fillId="5" borderId="2" xfId="0" applyFont="1" applyFill="1" applyBorder="1" applyAlignment="1">
      <alignment horizontal="center" wrapText="1"/>
    </xf>
    <xf numFmtId="0" fontId="23" fillId="6" borderId="2" xfId="0" applyFont="1" applyFill="1" applyBorder="1"/>
    <xf numFmtId="0" fontId="20" fillId="2" borderId="0" xfId="0" applyFont="1" applyFill="1" applyAlignment="1">
      <alignment vertical="top"/>
    </xf>
    <xf numFmtId="0" fontId="4" fillId="2" borderId="7" xfId="0" applyFont="1" applyFill="1" applyBorder="1" applyAlignment="1">
      <alignment horizontal="left"/>
    </xf>
    <xf numFmtId="0" fontId="6" fillId="0" borderId="7" xfId="0" applyFont="1" applyBorder="1"/>
    <xf numFmtId="0" fontId="4" fillId="2" borderId="47" xfId="0" applyFont="1" applyFill="1" applyBorder="1" applyAlignment="1">
      <alignment horizontal="left" vertical="top"/>
    </xf>
    <xf numFmtId="0" fontId="6" fillId="0" borderId="47" xfId="0" applyFont="1" applyBorder="1" applyAlignment="1">
      <alignment vertical="top"/>
    </xf>
    <xf numFmtId="0" fontId="4" fillId="2" borderId="47" xfId="0" applyFont="1" applyFill="1" applyBorder="1" applyAlignment="1">
      <alignment horizontal="left"/>
    </xf>
    <xf numFmtId="0" fontId="5" fillId="0" borderId="47" xfId="0" applyFont="1" applyBorder="1" applyAlignment="1">
      <alignment horizontal="left"/>
    </xf>
    <xf numFmtId="0" fontId="7" fillId="0" borderId="47" xfId="0" applyFont="1" applyBorder="1" applyAlignment="1">
      <alignment horizontal="left"/>
    </xf>
    <xf numFmtId="0" fontId="12" fillId="2" borderId="44" xfId="0" applyFont="1" applyFill="1" applyBorder="1" applyAlignment="1">
      <alignment horizontal="center" vertical="center"/>
    </xf>
    <xf numFmtId="0" fontId="14" fillId="2" borderId="44" xfId="0" applyFont="1" applyFill="1" applyBorder="1" applyAlignment="1">
      <alignment horizontal="left"/>
    </xf>
    <xf numFmtId="0" fontId="15" fillId="0" borderId="7" xfId="0" applyFont="1" applyBorder="1" applyAlignment="1">
      <alignment horizontal="left"/>
    </xf>
    <xf numFmtId="0" fontId="14" fillId="2" borderId="44" xfId="0" applyFont="1" applyFill="1" applyBorder="1"/>
    <xf numFmtId="15" fontId="18" fillId="3" borderId="14" xfId="0" applyNumberFormat="1" applyFont="1" applyFill="1" applyBorder="1" applyAlignment="1">
      <alignment horizontal="center" vertical="center"/>
    </xf>
    <xf numFmtId="0" fontId="18" fillId="3" borderId="15" xfId="0" applyFont="1" applyFill="1" applyBorder="1" applyAlignment="1">
      <alignment horizontal="center" vertical="center"/>
    </xf>
    <xf numFmtId="0" fontId="18" fillId="3" borderId="17" xfId="0" applyFont="1" applyFill="1" applyBorder="1" applyAlignment="1">
      <alignment horizontal="center" vertical="center"/>
    </xf>
    <xf numFmtId="0" fontId="20" fillId="2" borderId="45" xfId="0" applyFont="1" applyFill="1" applyBorder="1"/>
    <xf numFmtId="0" fontId="20" fillId="0" borderId="45" xfId="0" applyFont="1" applyBorder="1"/>
    <xf numFmtId="0" fontId="10" fillId="0" borderId="47" xfId="0" applyFont="1" applyBorder="1" applyAlignment="1">
      <alignment vertical="top"/>
    </xf>
    <xf numFmtId="0" fontId="23" fillId="0" borderId="45" xfId="0" applyFont="1" applyBorder="1"/>
    <xf numFmtId="14" fontId="10" fillId="0" borderId="9" xfId="0" applyNumberFormat="1" applyFont="1" applyBorder="1" applyAlignment="1">
      <alignment horizontal="right" vertical="top"/>
    </xf>
    <xf numFmtId="49" fontId="10" fillId="0" borderId="10" xfId="0" applyNumberFormat="1" applyFont="1" applyBorder="1" applyAlignment="1">
      <alignment vertical="top"/>
    </xf>
    <xf numFmtId="0" fontId="10" fillId="0" borderId="10" xfId="0" applyFont="1" applyBorder="1" applyAlignment="1">
      <alignment vertical="top"/>
    </xf>
    <xf numFmtId="0" fontId="20" fillId="0" borderId="47" xfId="0" applyFont="1" applyBorder="1" applyAlignment="1">
      <alignment vertical="top"/>
    </xf>
    <xf numFmtId="0" fontId="6" fillId="2" borderId="41" xfId="0" applyFont="1" applyFill="1" applyBorder="1" applyAlignment="1">
      <alignment horizontal="center"/>
    </xf>
    <xf numFmtId="0" fontId="6" fillId="2" borderId="45" xfId="0" applyFont="1" applyFill="1" applyBorder="1" applyAlignment="1">
      <alignment horizontal="left"/>
    </xf>
    <xf numFmtId="0" fontId="6" fillId="2" borderId="45" xfId="0" applyFont="1" applyFill="1" applyBorder="1"/>
    <xf numFmtId="0" fontId="6" fillId="2" borderId="47" xfId="0" applyFont="1" applyFill="1" applyBorder="1" applyAlignment="1">
      <alignment horizontal="left"/>
    </xf>
    <xf numFmtId="1" fontId="11" fillId="2" borderId="44" xfId="0" applyNumberFormat="1" applyFont="1" applyFill="1" applyBorder="1"/>
    <xf numFmtId="0" fontId="11" fillId="2" borderId="44" xfId="0" applyFont="1" applyFill="1" applyBorder="1" applyAlignment="1">
      <alignment horizontal="left"/>
    </xf>
    <xf numFmtId="0" fontId="2" fillId="2" borderId="44" xfId="0" applyFont="1" applyFill="1" applyBorder="1" applyAlignment="1">
      <alignment horizontal="left"/>
    </xf>
    <xf numFmtId="0" fontId="27" fillId="2" borderId="44" xfId="0" applyFont="1" applyFill="1" applyBorder="1" applyAlignment="1">
      <alignment horizontal="left"/>
    </xf>
    <xf numFmtId="0" fontId="28" fillId="2" borderId="44" xfId="0" applyFont="1" applyFill="1" applyBorder="1" applyAlignment="1">
      <alignment horizontal="left"/>
    </xf>
    <xf numFmtId="0" fontId="11" fillId="2" borderId="44" xfId="0" applyFont="1" applyFill="1" applyBorder="1" applyAlignment="1">
      <alignment wrapText="1"/>
    </xf>
    <xf numFmtId="1" fontId="14" fillId="2" borderId="44" xfId="0" applyNumberFormat="1" applyFont="1" applyFill="1" applyBorder="1"/>
    <xf numFmtId="0" fontId="11" fillId="2" borderId="44" xfId="0" applyFont="1" applyFill="1" applyBorder="1" applyAlignment="1">
      <alignment vertical="center"/>
    </xf>
    <xf numFmtId="1" fontId="11" fillId="2" borderId="44" xfId="0" applyNumberFormat="1" applyFont="1" applyFill="1" applyBorder="1" applyAlignment="1">
      <alignment vertical="center"/>
    </xf>
    <xf numFmtId="0" fontId="11" fillId="2" borderId="44" xfId="0" applyFont="1" applyFill="1" applyBorder="1" applyAlignment="1">
      <alignment horizontal="left" vertical="center"/>
    </xf>
    <xf numFmtId="0" fontId="29" fillId="2" borderId="44" xfId="0" applyFont="1" applyFill="1" applyBorder="1" applyAlignment="1">
      <alignment horizontal="center"/>
    </xf>
    <xf numFmtId="1" fontId="17" fillId="2" borderId="44" xfId="0" applyNumberFormat="1" applyFont="1" applyFill="1" applyBorder="1" applyAlignment="1">
      <alignment vertical="center"/>
    </xf>
    <xf numFmtId="0" fontId="17" fillId="2" borderId="44" xfId="0" applyFont="1" applyFill="1" applyBorder="1" applyAlignment="1">
      <alignment horizontal="left"/>
    </xf>
    <xf numFmtId="0" fontId="31" fillId="2" borderId="44" xfId="0" applyFont="1" applyFill="1" applyBorder="1" applyAlignment="1">
      <alignment horizontal="left" vertical="center"/>
    </xf>
    <xf numFmtId="1" fontId="20" fillId="2" borderId="45" xfId="0" applyNumberFormat="1" applyFont="1" applyFill="1" applyBorder="1"/>
    <xf numFmtId="0" fontId="34" fillId="3" borderId="45" xfId="0" applyFont="1" applyFill="1" applyBorder="1" applyAlignment="1">
      <alignment horizontal="center"/>
    </xf>
    <xf numFmtId="0" fontId="9" fillId="3" borderId="45" xfId="0" applyFont="1" applyFill="1" applyBorder="1"/>
    <xf numFmtId="0" fontId="34" fillId="3" borderId="47" xfId="0" applyFont="1" applyFill="1" applyBorder="1" applyAlignment="1">
      <alignment horizontal="center"/>
    </xf>
    <xf numFmtId="0" fontId="29" fillId="2" borderId="44" xfId="0" applyFont="1" applyFill="1" applyBorder="1"/>
    <xf numFmtId="15" fontId="11" fillId="2" borderId="44" xfId="0" applyNumberFormat="1" applyFont="1" applyFill="1" applyBorder="1"/>
    <xf numFmtId="0" fontId="15" fillId="2" borderId="44" xfId="0" applyFont="1" applyFill="1" applyBorder="1"/>
    <xf numFmtId="0" fontId="6" fillId="2" borderId="33" xfId="0" applyFont="1" applyFill="1" applyBorder="1" applyAlignment="1">
      <alignment horizontal="left"/>
    </xf>
    <xf numFmtId="0" fontId="11" fillId="2" borderId="44" xfId="0" applyFont="1" applyFill="1" applyBorder="1" applyAlignment="1">
      <alignment horizontal="center"/>
    </xf>
    <xf numFmtId="10" fontId="11" fillId="2" borderId="44" xfId="0" applyNumberFormat="1" applyFont="1" applyFill="1" applyBorder="1" applyAlignment="1">
      <alignment horizontal="center"/>
    </xf>
    <xf numFmtId="9" fontId="11" fillId="2" borderId="44" xfId="0" applyNumberFormat="1" applyFont="1" applyFill="1" applyBorder="1" applyAlignment="1">
      <alignment horizontal="center"/>
    </xf>
    <xf numFmtId="2" fontId="38" fillId="2" borderId="44" xfId="0" applyNumberFormat="1" applyFont="1" applyFill="1" applyBorder="1" applyAlignment="1">
      <alignment horizontal="right" wrapText="1"/>
    </xf>
    <xf numFmtId="0" fontId="39" fillId="2" borderId="44" xfId="0" applyFont="1" applyFill="1" applyBorder="1" applyAlignment="1">
      <alignment horizontal="center" wrapText="1"/>
    </xf>
    <xf numFmtId="15" fontId="20" fillId="2" borderId="45" xfId="0" applyNumberFormat="1" applyFont="1" applyFill="1" applyBorder="1"/>
    <xf numFmtId="0" fontId="10" fillId="2" borderId="0" xfId="0" applyFont="1" applyFill="1"/>
    <xf numFmtId="0" fontId="40" fillId="2" borderId="47" xfId="0" applyFont="1" applyFill="1" applyBorder="1" applyAlignment="1">
      <alignment horizontal="center"/>
    </xf>
    <xf numFmtId="0" fontId="6" fillId="2" borderId="47" xfId="0" applyFont="1" applyFill="1" applyBorder="1" applyAlignment="1">
      <alignment horizontal="center"/>
    </xf>
    <xf numFmtId="0" fontId="6" fillId="2" borderId="45" xfId="0" applyFont="1" applyFill="1" applyBorder="1" applyAlignment="1">
      <alignment horizontal="center"/>
    </xf>
    <xf numFmtId="0" fontId="9" fillId="5" borderId="7" xfId="0" applyFont="1" applyFill="1" applyBorder="1" applyAlignment="1">
      <alignment horizontal="center"/>
    </xf>
    <xf numFmtId="0" fontId="8" fillId="6" borderId="41" xfId="0" applyFont="1" applyFill="1" applyBorder="1" applyAlignment="1">
      <alignment horizontal="left"/>
    </xf>
    <xf numFmtId="0" fontId="8" fillId="6" borderId="45" xfId="0" applyFont="1" applyFill="1" applyBorder="1" applyAlignment="1">
      <alignment horizontal="left"/>
    </xf>
    <xf numFmtId="0" fontId="8" fillId="6" borderId="47" xfId="0" applyFont="1" applyFill="1" applyBorder="1" applyAlignment="1">
      <alignment horizontal="left"/>
    </xf>
    <xf numFmtId="0" fontId="6" fillId="2" borderId="47" xfId="0" applyFont="1" applyFill="1" applyBorder="1" applyAlignment="1">
      <alignment vertical="top"/>
    </xf>
    <xf numFmtId="0" fontId="6" fillId="2" borderId="47" xfId="0" applyFont="1" applyFill="1" applyBorder="1" applyAlignment="1">
      <alignment horizontal="left" vertical="top"/>
    </xf>
    <xf numFmtId="0" fontId="6" fillId="2" borderId="47" xfId="0" applyFont="1" applyFill="1" applyBorder="1" applyAlignment="1">
      <alignment horizontal="right" vertical="top"/>
    </xf>
    <xf numFmtId="166" fontId="6" fillId="2" borderId="47" xfId="0" applyNumberFormat="1" applyFont="1" applyFill="1" applyBorder="1" applyAlignment="1">
      <alignment horizontal="right" vertical="top"/>
    </xf>
    <xf numFmtId="0" fontId="41" fillId="6" borderId="47" xfId="0" applyFont="1" applyFill="1" applyBorder="1" applyAlignment="1">
      <alignment vertical="top"/>
    </xf>
    <xf numFmtId="0" fontId="6" fillId="2" borderId="41" xfId="0" applyFont="1" applyFill="1" applyBorder="1" applyAlignment="1">
      <alignment vertical="top"/>
    </xf>
    <xf numFmtId="0" fontId="6" fillId="2" borderId="45" xfId="0" applyFont="1" applyFill="1" applyBorder="1" applyAlignment="1">
      <alignment vertical="top"/>
    </xf>
    <xf numFmtId="166" fontId="6" fillId="2" borderId="45" xfId="0" applyNumberFormat="1" applyFont="1" applyFill="1" applyBorder="1" applyAlignment="1">
      <alignment horizontal="right" vertical="top"/>
    </xf>
    <xf numFmtId="0" fontId="8" fillId="2" borderId="47" xfId="0" applyFont="1" applyFill="1" applyBorder="1" applyAlignment="1">
      <alignment horizontal="left"/>
    </xf>
    <xf numFmtId="0" fontId="6" fillId="6" borderId="47" xfId="0" applyFont="1" applyFill="1" applyBorder="1" applyAlignment="1">
      <alignment vertical="top"/>
    </xf>
    <xf numFmtId="0" fontId="43" fillId="2" borderId="44" xfId="0" applyFont="1" applyFill="1" applyBorder="1"/>
    <xf numFmtId="0" fontId="43" fillId="2" borderId="44" xfId="0" applyFont="1" applyFill="1" applyBorder="1" applyAlignment="1">
      <alignment wrapText="1"/>
    </xf>
    <xf numFmtId="0" fontId="39" fillId="2" borderId="44" xfId="0" applyFont="1" applyFill="1" applyBorder="1"/>
    <xf numFmtId="0" fontId="15" fillId="2" borderId="44" xfId="0" applyFont="1" applyFill="1" applyBorder="1" applyAlignment="1">
      <alignment wrapText="1"/>
    </xf>
    <xf numFmtId="0" fontId="27" fillId="2" borderId="44" xfId="0" applyFont="1" applyFill="1" applyBorder="1" applyAlignment="1">
      <alignment horizontal="center" vertical="center" wrapText="1"/>
    </xf>
    <xf numFmtId="0" fontId="11" fillId="2" borderId="44" xfId="0" applyFont="1" applyFill="1" applyBorder="1" applyAlignment="1">
      <alignment horizontal="center" wrapText="1"/>
    </xf>
    <xf numFmtId="0" fontId="43" fillId="2" borderId="44" xfId="0" applyFont="1" applyFill="1" applyBorder="1" applyAlignment="1">
      <alignment horizontal="center" wrapText="1"/>
    </xf>
    <xf numFmtId="0" fontId="28" fillId="2" borderId="44" xfId="0" applyFont="1" applyFill="1" applyBorder="1" applyAlignment="1">
      <alignment horizontal="center" vertical="center" wrapText="1"/>
    </xf>
    <xf numFmtId="0" fontId="28" fillId="2" borderId="44" xfId="0" applyFont="1" applyFill="1" applyBorder="1" applyAlignment="1">
      <alignment horizontal="left" vertical="center"/>
    </xf>
    <xf numFmtId="0" fontId="39" fillId="2" borderId="44" xfId="0" applyFont="1" applyFill="1" applyBorder="1" applyAlignment="1">
      <alignment vertical="top"/>
    </xf>
    <xf numFmtId="0" fontId="43" fillId="2" borderId="44" xfId="0" applyFont="1" applyFill="1" applyBorder="1" applyAlignment="1">
      <alignment vertical="top" wrapText="1"/>
    </xf>
    <xf numFmtId="0" fontId="29" fillId="6" borderId="47" xfId="0" applyFont="1" applyFill="1" applyBorder="1" applyAlignment="1">
      <alignment horizontal="left" vertical="center"/>
    </xf>
    <xf numFmtId="0" fontId="39" fillId="6" borderId="44" xfId="0" applyFont="1" applyFill="1" applyBorder="1"/>
    <xf numFmtId="0" fontId="6" fillId="2" borderId="1" xfId="0" applyFont="1" applyFill="1" applyBorder="1" applyAlignment="1">
      <alignment vertical="top" wrapText="1"/>
    </xf>
    <xf numFmtId="0" fontId="10" fillId="2" borderId="45" xfId="0" applyFont="1" applyFill="1" applyBorder="1" applyAlignment="1">
      <alignment vertical="top" wrapText="1"/>
    </xf>
    <xf numFmtId="0" fontId="6" fillId="2" borderId="1" xfId="0" applyFont="1" applyFill="1" applyBorder="1" applyAlignment="1">
      <alignment horizontal="left" vertical="top"/>
    </xf>
    <xf numFmtId="0" fontId="10" fillId="6" borderId="45" xfId="0" applyFont="1" applyFill="1" applyBorder="1" applyAlignment="1">
      <alignment vertical="top" wrapText="1"/>
    </xf>
    <xf numFmtId="0" fontId="6" fillId="6" borderId="1" xfId="0" applyFont="1" applyFill="1" applyBorder="1" applyAlignment="1">
      <alignment vertical="top" wrapText="1"/>
    </xf>
    <xf numFmtId="0" fontId="41" fillId="6" borderId="45" xfId="0" applyFont="1" applyFill="1" applyBorder="1" applyAlignment="1">
      <alignment vertical="top" wrapText="1"/>
    </xf>
    <xf numFmtId="0" fontId="41" fillId="6" borderId="1" xfId="0" applyFont="1" applyFill="1" applyBorder="1" applyAlignment="1">
      <alignment vertical="top" wrapText="1"/>
    </xf>
    <xf numFmtId="167" fontId="41" fillId="6" borderId="1" xfId="0" applyNumberFormat="1" applyFont="1" applyFill="1" applyBorder="1" applyAlignment="1">
      <alignment horizontal="right" vertical="top" wrapText="1"/>
    </xf>
    <xf numFmtId="167" fontId="10" fillId="2" borderId="7" xfId="0" applyNumberFormat="1" applyFont="1" applyFill="1" applyBorder="1" applyAlignment="1">
      <alignment horizontal="right" vertical="top" wrapText="1"/>
    </xf>
    <xf numFmtId="0" fontId="18" fillId="5" borderId="42"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6" fillId="8" borderId="1" xfId="0" applyFont="1" applyFill="1" applyBorder="1" applyAlignment="1">
      <alignment vertical="top" wrapText="1"/>
    </xf>
    <xf numFmtId="0" fontId="10" fillId="6" borderId="7" xfId="0" applyFont="1" applyFill="1" applyBorder="1" applyAlignment="1">
      <alignment vertical="top" wrapText="1"/>
    </xf>
    <xf numFmtId="0" fontId="33" fillId="6" borderId="45" xfId="0" applyFont="1" applyFill="1" applyBorder="1"/>
    <xf numFmtId="0" fontId="33" fillId="6" borderId="47" xfId="0" applyFont="1" applyFill="1" applyBorder="1"/>
    <xf numFmtId="0" fontId="45" fillId="6" borderId="45" xfId="0" applyFont="1" applyFill="1" applyBorder="1" applyAlignment="1">
      <alignment horizontal="left" vertical="center"/>
    </xf>
    <xf numFmtId="166" fontId="10" fillId="2" borderId="47" xfId="0" applyNumberFormat="1" applyFont="1" applyFill="1" applyBorder="1" applyAlignment="1">
      <alignment vertical="top" wrapText="1"/>
    </xf>
    <xf numFmtId="166" fontId="10" fillId="6" borderId="47" xfId="0" applyNumberFormat="1" applyFont="1" applyFill="1" applyBorder="1" applyAlignment="1">
      <alignment vertical="top" wrapText="1"/>
    </xf>
    <xf numFmtId="166" fontId="41" fillId="6" borderId="47" xfId="0" applyNumberFormat="1" applyFont="1" applyFill="1" applyBorder="1" applyAlignment="1">
      <alignment vertical="top" wrapText="1"/>
    </xf>
    <xf numFmtId="166" fontId="10" fillId="2" borderId="7" xfId="0" applyNumberFormat="1" applyFont="1" applyFill="1" applyBorder="1" applyAlignment="1">
      <alignment vertical="top" wrapText="1"/>
    </xf>
    <xf numFmtId="0" fontId="10" fillId="2" borderId="44" xfId="0" applyFont="1" applyFill="1" applyBorder="1" applyAlignment="1">
      <alignment vertical="top" wrapText="1"/>
    </xf>
    <xf numFmtId="0" fontId="6" fillId="6"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51" fillId="2" borderId="47" xfId="0" applyFont="1" applyFill="1" applyBorder="1" applyAlignment="1">
      <alignment horizontal="center" wrapText="1"/>
    </xf>
    <xf numFmtId="0" fontId="10" fillId="2" borderId="47" xfId="0" applyFont="1" applyFill="1" applyBorder="1" applyAlignment="1">
      <alignment horizontal="center" wrapText="1"/>
    </xf>
    <xf numFmtId="0" fontId="10" fillId="2" borderId="40" xfId="0" applyFont="1" applyFill="1" applyBorder="1" applyAlignment="1">
      <alignment horizontal="center" wrapText="1"/>
    </xf>
    <xf numFmtId="0" fontId="10" fillId="2" borderId="53" xfId="0" applyFont="1" applyFill="1" applyBorder="1" applyAlignment="1">
      <alignment horizontal="center" wrapText="1"/>
    </xf>
    <xf numFmtId="0" fontId="10" fillId="2" borderId="54" xfId="0" applyFont="1" applyFill="1" applyBorder="1" applyAlignment="1">
      <alignment horizontal="center" wrapText="1"/>
    </xf>
    <xf numFmtId="0" fontId="9" fillId="5" borderId="47" xfId="0" applyFont="1" applyFill="1" applyBorder="1" applyAlignment="1">
      <alignment horizontal="center" wrapText="1"/>
    </xf>
    <xf numFmtId="0" fontId="20" fillId="6" borderId="45" xfId="0" applyFont="1" applyFill="1" applyBorder="1"/>
    <xf numFmtId="0" fontId="20" fillId="6" borderId="47" xfId="0" applyFont="1" applyFill="1" applyBorder="1"/>
    <xf numFmtId="0" fontId="10" fillId="2" borderId="2" xfId="0" applyFont="1" applyFill="1" applyBorder="1" applyAlignment="1">
      <alignment vertical="top" wrapText="1"/>
    </xf>
    <xf numFmtId="0" fontId="10" fillId="2" borderId="47" xfId="0" applyFont="1" applyFill="1" applyBorder="1" applyAlignment="1">
      <alignment vertical="top" wrapText="1"/>
    </xf>
    <xf numFmtId="14" fontId="10" fillId="2" borderId="47" xfId="0" applyNumberFormat="1" applyFont="1" applyFill="1" applyBorder="1" applyAlignment="1">
      <alignment horizontal="right" vertical="top" wrapText="1"/>
    </xf>
    <xf numFmtId="0" fontId="20" fillId="2" borderId="47" xfId="0" applyFont="1" applyFill="1" applyBorder="1" applyAlignment="1">
      <alignment vertical="top"/>
    </xf>
    <xf numFmtId="0" fontId="23" fillId="6" borderId="41" xfId="0" applyFont="1" applyFill="1" applyBorder="1"/>
    <xf numFmtId="0" fontId="20" fillId="0" borderId="47" xfId="0" applyFont="1" applyBorder="1"/>
    <xf numFmtId="0" fontId="23" fillId="6" borderId="45" xfId="0" applyFont="1" applyFill="1" applyBorder="1"/>
    <xf numFmtId="0" fontId="23" fillId="6" borderId="47" xfId="0" applyFont="1" applyFill="1" applyBorder="1"/>
    <xf numFmtId="14" fontId="10" fillId="0" borderId="47" xfId="0" applyNumberFormat="1" applyFont="1" applyBorder="1" applyAlignment="1">
      <alignment vertical="top"/>
    </xf>
    <xf numFmtId="14" fontId="10" fillId="2" borderId="47" xfId="0" applyNumberFormat="1" applyFont="1" applyFill="1" applyBorder="1" applyAlignment="1">
      <alignment horizontal="right" vertical="top"/>
    </xf>
    <xf numFmtId="0" fontId="23" fillId="6" borderId="2" xfId="0" applyFont="1" applyFill="1" applyBorder="1" applyAlignment="1">
      <alignment wrapText="1"/>
    </xf>
    <xf numFmtId="0" fontId="20" fillId="6" borderId="45" xfId="0" applyFont="1" applyFill="1" applyBorder="1" applyAlignment="1">
      <alignment wrapText="1"/>
    </xf>
    <xf numFmtId="0" fontId="20" fillId="6" borderId="47" xfId="0" applyFont="1" applyFill="1" applyBorder="1" applyAlignment="1">
      <alignment wrapText="1"/>
    </xf>
    <xf numFmtId="0" fontId="20" fillId="2" borderId="47" xfId="0" applyFont="1" applyFill="1" applyBorder="1" applyAlignment="1">
      <alignment vertical="top" wrapText="1"/>
    </xf>
    <xf numFmtId="0" fontId="6" fillId="2" borderId="47" xfId="0" applyFont="1" applyFill="1" applyBorder="1" applyAlignment="1">
      <alignment vertical="top" wrapText="1"/>
    </xf>
    <xf numFmtId="0" fontId="6" fillId="2" borderId="47" xfId="0" applyFont="1" applyFill="1" applyBorder="1" applyAlignment="1">
      <alignment horizontal="left" vertical="top" wrapText="1"/>
    </xf>
    <xf numFmtId="14" fontId="11" fillId="8" borderId="1" xfId="0" applyNumberFormat="1" applyFont="1" applyFill="1" applyBorder="1" applyAlignment="1">
      <alignment vertical="top" wrapText="1"/>
    </xf>
    <xf numFmtId="14" fontId="10" fillId="8" borderId="1" xfId="0" applyNumberFormat="1" applyFont="1" applyFill="1" applyBorder="1" applyAlignment="1">
      <alignment vertical="top" wrapText="1"/>
    </xf>
    <xf numFmtId="0" fontId="0" fillId="0" borderId="8" xfId="0" applyBorder="1"/>
    <xf numFmtId="0" fontId="46" fillId="7" borderId="8" xfId="0" applyFont="1" applyFill="1" applyBorder="1" applyAlignment="1">
      <alignment horizontal="left" vertical="top" wrapText="1"/>
    </xf>
    <xf numFmtId="14" fontId="11" fillId="2" borderId="1" xfId="0" applyNumberFormat="1" applyFont="1" applyFill="1" applyBorder="1" applyAlignment="1">
      <alignment vertical="top" wrapText="1"/>
    </xf>
    <xf numFmtId="14" fontId="6" fillId="2" borderId="47" xfId="0" applyNumberFormat="1" applyFont="1" applyFill="1" applyBorder="1" applyAlignment="1">
      <alignment vertical="top"/>
    </xf>
    <xf numFmtId="0" fontId="0" fillId="0" borderId="55" xfId="0" applyBorder="1"/>
    <xf numFmtId="0" fontId="6" fillId="2" borderId="8" xfId="0" applyFont="1" applyFill="1" applyBorder="1" applyAlignment="1">
      <alignment vertical="top"/>
    </xf>
    <xf numFmtId="0" fontId="4" fillId="2" borderId="2" xfId="0" applyFont="1" applyFill="1" applyBorder="1" applyAlignment="1">
      <alignment vertical="center"/>
    </xf>
    <xf numFmtId="0" fontId="4" fillId="2" borderId="47" xfId="0" applyFont="1" applyFill="1" applyBorder="1" applyAlignment="1">
      <alignment vertical="center"/>
    </xf>
    <xf numFmtId="0" fontId="10" fillId="0" borderId="47" xfId="0" applyFont="1" applyBorder="1" applyAlignment="1">
      <alignment vertical="center"/>
    </xf>
    <xf numFmtId="0" fontId="10" fillId="0" borderId="47" xfId="0" applyFont="1" applyBorder="1" applyAlignment="1">
      <alignment vertical="center" wrapText="1"/>
    </xf>
    <xf numFmtId="14" fontId="5" fillId="0" borderId="47" xfId="0" applyNumberFormat="1" applyFont="1" applyBorder="1" applyAlignment="1">
      <alignment vertical="center"/>
    </xf>
    <xf numFmtId="0" fontId="22" fillId="0" borderId="47" xfId="0" applyFont="1" applyBorder="1" applyAlignment="1">
      <alignment vertical="center"/>
    </xf>
    <xf numFmtId="0" fontId="10" fillId="0" borderId="10" xfId="0" applyFont="1" applyBorder="1" applyAlignment="1">
      <alignment vertical="top" wrapText="1"/>
    </xf>
    <xf numFmtId="0" fontId="0" fillId="0" borderId="44" xfId="0" applyBorder="1"/>
    <xf numFmtId="0" fontId="8" fillId="2" borderId="1" xfId="0" applyFont="1" applyFill="1" applyBorder="1" applyAlignment="1">
      <alignment horizontal="center" wrapText="1"/>
    </xf>
    <xf numFmtId="0" fontId="5"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wrapText="1"/>
    </xf>
    <xf numFmtId="0" fontId="0" fillId="0" borderId="0" xfId="0" applyAlignment="1">
      <alignment wrapText="1"/>
    </xf>
    <xf numFmtId="0" fontId="8" fillId="2" borderId="2" xfId="0" applyFont="1" applyFill="1" applyBorder="1" applyAlignment="1">
      <alignment horizontal="center" wrapText="1"/>
    </xf>
    <xf numFmtId="0" fontId="40" fillId="2" borderId="2" xfId="0" applyFont="1" applyFill="1" applyBorder="1" applyAlignment="1">
      <alignment horizontal="center" wrapText="1"/>
    </xf>
    <xf numFmtId="0" fontId="40" fillId="2" borderId="47" xfId="0" applyFont="1" applyFill="1" applyBorder="1" applyAlignment="1">
      <alignment horizontal="center" wrapText="1"/>
    </xf>
    <xf numFmtId="0" fontId="8" fillId="2" borderId="0" xfId="0" applyFont="1" applyFill="1" applyAlignment="1">
      <alignment horizontal="center" wrapText="1"/>
    </xf>
    <xf numFmtId="0" fontId="6" fillId="2" borderId="0" xfId="0" applyFont="1" applyFill="1" applyAlignment="1">
      <alignment horizontal="center" wrapText="1"/>
    </xf>
    <xf numFmtId="0" fontId="6" fillId="2" borderId="47" xfId="0" applyFont="1" applyFill="1" applyBorder="1" applyAlignment="1">
      <alignment horizontal="center" wrapText="1"/>
    </xf>
    <xf numFmtId="0" fontId="6" fillId="2" borderId="8" xfId="0" applyFont="1" applyFill="1" applyBorder="1" applyAlignment="1">
      <alignment horizontal="center" wrapText="1"/>
    </xf>
    <xf numFmtId="0" fontId="6" fillId="2" borderId="45" xfId="0" applyFont="1" applyFill="1" applyBorder="1" applyAlignment="1">
      <alignment horizontal="center" wrapText="1"/>
    </xf>
    <xf numFmtId="0" fontId="6" fillId="2" borderId="1" xfId="0" applyFont="1" applyFill="1" applyBorder="1" applyAlignment="1">
      <alignment horizontal="center" wrapText="1"/>
    </xf>
    <xf numFmtId="0" fontId="9" fillId="5" borderId="1" xfId="0" applyFont="1" applyFill="1" applyBorder="1" applyAlignment="1">
      <alignment horizontal="center" wrapText="1"/>
    </xf>
    <xf numFmtId="0" fontId="9" fillId="5" borderId="7" xfId="0" applyFont="1" applyFill="1" applyBorder="1" applyAlignment="1">
      <alignment horizontal="center" wrapText="1"/>
    </xf>
    <xf numFmtId="0" fontId="8" fillId="6" borderId="41" xfId="0" applyFont="1" applyFill="1" applyBorder="1" applyAlignment="1">
      <alignment horizontal="left" wrapText="1"/>
    </xf>
    <xf numFmtId="0" fontId="8" fillId="6" borderId="45" xfId="0" applyFont="1" applyFill="1" applyBorder="1" applyAlignment="1">
      <alignment horizontal="left" wrapText="1"/>
    </xf>
    <xf numFmtId="0" fontId="8" fillId="6" borderId="47" xfId="0" applyFont="1" applyFill="1" applyBorder="1" applyAlignment="1">
      <alignment horizontal="left" wrapText="1"/>
    </xf>
    <xf numFmtId="0" fontId="6" fillId="2" borderId="2" xfId="0" applyFont="1" applyFill="1" applyBorder="1" applyAlignment="1">
      <alignment vertical="top" wrapText="1"/>
    </xf>
    <xf numFmtId="0" fontId="6" fillId="2" borderId="47" xfId="0" applyFont="1" applyFill="1" applyBorder="1" applyAlignment="1">
      <alignment horizontal="right" vertical="top" wrapText="1"/>
    </xf>
    <xf numFmtId="166" fontId="6" fillId="2" borderId="47" xfId="0" applyNumberFormat="1" applyFont="1" applyFill="1" applyBorder="1" applyAlignment="1">
      <alignment horizontal="right" vertical="top" wrapText="1"/>
    </xf>
    <xf numFmtId="0" fontId="33" fillId="6" borderId="42" xfId="0" applyFont="1" applyFill="1" applyBorder="1" applyAlignment="1">
      <alignment wrapText="1"/>
    </xf>
    <xf numFmtId="0" fontId="33" fillId="6" borderId="7" xfId="0" applyFont="1" applyFill="1" applyBorder="1" applyAlignment="1">
      <alignment wrapText="1"/>
    </xf>
    <xf numFmtId="0" fontId="33" fillId="6" borderId="0" xfId="0" applyFont="1" applyFill="1" applyAlignment="1">
      <alignment wrapText="1"/>
    </xf>
    <xf numFmtId="0" fontId="8" fillId="6" borderId="2" xfId="0" applyFont="1" applyFill="1" applyBorder="1" applyAlignment="1">
      <alignment vertical="top" wrapText="1"/>
    </xf>
    <xf numFmtId="0" fontId="41" fillId="6" borderId="47" xfId="0" applyFont="1" applyFill="1" applyBorder="1" applyAlignment="1">
      <alignment vertical="top" wrapText="1"/>
    </xf>
    <xf numFmtId="0" fontId="41" fillId="6" borderId="47" xfId="0" applyFont="1" applyFill="1" applyBorder="1" applyAlignment="1">
      <alignment horizontal="left" vertical="top" wrapText="1"/>
    </xf>
    <xf numFmtId="14" fontId="11" fillId="2" borderId="7" xfId="0" applyNumberFormat="1" applyFont="1" applyFill="1" applyBorder="1" applyAlignment="1">
      <alignment vertical="top" wrapText="1"/>
    </xf>
    <xf numFmtId="14" fontId="10" fillId="2" borderId="7" xfId="0" applyNumberFormat="1" applyFont="1" applyFill="1" applyBorder="1" applyAlignment="1">
      <alignment vertical="top" wrapText="1"/>
    </xf>
    <xf numFmtId="14" fontId="11" fillId="2" borderId="2" xfId="0" applyNumberFormat="1" applyFont="1" applyFill="1" applyBorder="1" applyAlignment="1">
      <alignment vertical="top"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9" fillId="0" borderId="1" xfId="0" applyFont="1" applyBorder="1" applyAlignment="1">
      <alignment wrapText="1"/>
    </xf>
    <xf numFmtId="0" fontId="11" fillId="0" borderId="1" xfId="0" applyFont="1" applyBorder="1" applyAlignment="1">
      <alignment vertical="top" wrapText="1"/>
    </xf>
    <xf numFmtId="0" fontId="6" fillId="0" borderId="10" xfId="0" applyFont="1" applyBorder="1" applyAlignment="1">
      <alignment vertical="top" wrapText="1"/>
    </xf>
    <xf numFmtId="0" fontId="20" fillId="2" borderId="1" xfId="0" applyFont="1" applyFill="1" applyBorder="1" applyAlignment="1">
      <alignment vertical="top"/>
    </xf>
    <xf numFmtId="14" fontId="10" fillId="2" borderId="1" xfId="0" applyNumberFormat="1" applyFont="1" applyFill="1" applyBorder="1" applyAlignment="1">
      <alignment horizontal="right" vertical="top" wrapText="1"/>
    </xf>
    <xf numFmtId="14" fontId="10" fillId="2" borderId="1" xfId="0" applyNumberFormat="1" applyFont="1" applyFill="1" applyBorder="1" applyAlignment="1">
      <alignment vertical="top"/>
    </xf>
    <xf numFmtId="0" fontId="20" fillId="6" borderId="1" xfId="0" applyFont="1" applyFill="1" applyBorder="1"/>
    <xf numFmtId="0" fontId="20" fillId="2" borderId="44" xfId="0" applyFont="1" applyFill="1" applyBorder="1" applyAlignment="1">
      <alignment vertical="top"/>
    </xf>
    <xf numFmtId="0" fontId="20" fillId="2" borderId="44" xfId="0" applyFont="1" applyFill="1" applyBorder="1"/>
    <xf numFmtId="0" fontId="20" fillId="6" borderId="44" xfId="0" applyFont="1" applyFill="1" applyBorder="1"/>
    <xf numFmtId="0" fontId="20" fillId="6" borderId="8" xfId="0" applyFont="1" applyFill="1" applyBorder="1"/>
    <xf numFmtId="0" fontId="20" fillId="0" borderId="8" xfId="0" applyFont="1" applyBorder="1"/>
    <xf numFmtId="0" fontId="10" fillId="0" borderId="1" xfId="0" applyFont="1" applyBorder="1" applyAlignment="1">
      <alignment vertical="top" wrapText="1"/>
    </xf>
    <xf numFmtId="0" fontId="11" fillId="0" borderId="1" xfId="0" applyFont="1" applyBorder="1" applyAlignment="1">
      <alignment wrapText="1"/>
    </xf>
    <xf numFmtId="0" fontId="6" fillId="0" borderId="12" xfId="0" applyFont="1" applyBorder="1" applyAlignment="1">
      <alignment vertical="top" wrapText="1"/>
    </xf>
    <xf numFmtId="0" fontId="6" fillId="0" borderId="10" xfId="0" applyFont="1" applyBorder="1" applyAlignment="1">
      <alignment vertical="top"/>
    </xf>
    <xf numFmtId="0" fontId="6" fillId="0" borderId="12" xfId="0" applyFont="1" applyBorder="1" applyAlignment="1">
      <alignment vertical="top"/>
    </xf>
    <xf numFmtId="14" fontId="10" fillId="2" borderId="45" xfId="0" applyNumberFormat="1" applyFont="1" applyFill="1" applyBorder="1" applyAlignment="1">
      <alignment horizontal="right" vertical="top" wrapText="1"/>
    </xf>
    <xf numFmtId="0" fontId="6" fillId="2" borderId="45" xfId="0" applyFont="1" applyFill="1" applyBorder="1" applyAlignment="1">
      <alignment vertical="top" wrapText="1"/>
    </xf>
    <xf numFmtId="0" fontId="29" fillId="2" borderId="48" xfId="0" applyFont="1" applyFill="1" applyBorder="1" applyAlignment="1">
      <alignment vertical="top" wrapText="1"/>
    </xf>
    <xf numFmtId="0" fontId="11" fillId="2" borderId="56" xfId="0" applyFont="1" applyFill="1" applyBorder="1" applyAlignment="1">
      <alignment vertical="top" wrapText="1"/>
    </xf>
    <xf numFmtId="0" fontId="8" fillId="2" borderId="58" xfId="0" applyFont="1" applyFill="1" applyBorder="1" applyAlignment="1">
      <alignment horizontal="left"/>
    </xf>
    <xf numFmtId="0" fontId="29" fillId="2" borderId="58" xfId="0" applyFont="1" applyFill="1" applyBorder="1" applyAlignment="1">
      <alignment vertical="top" wrapText="1"/>
    </xf>
    <xf numFmtId="0" fontId="44" fillId="2" borderId="58" xfId="0" applyFont="1" applyFill="1" applyBorder="1" applyAlignment="1">
      <alignment horizontal="center" vertical="top" wrapText="1"/>
    </xf>
    <xf numFmtId="0" fontId="44" fillId="2" borderId="60" xfId="0" applyFont="1" applyFill="1" applyBorder="1" applyAlignment="1">
      <alignment horizontal="center" vertical="top" wrapText="1"/>
    </xf>
    <xf numFmtId="0" fontId="29" fillId="2" borderId="58" xfId="0" applyFont="1" applyFill="1" applyBorder="1" applyAlignment="1">
      <alignment horizontal="center" vertical="top" wrapText="1"/>
    </xf>
    <xf numFmtId="0" fontId="11" fillId="2" borderId="60" xfId="0" applyFont="1" applyFill="1" applyBorder="1" applyAlignment="1">
      <alignment horizontal="center" vertical="top" wrapText="1"/>
    </xf>
    <xf numFmtId="0" fontId="29" fillId="2" borderId="58" xfId="0" applyFont="1" applyFill="1" applyBorder="1" applyAlignment="1">
      <alignment horizontal="center" wrapText="1"/>
    </xf>
    <xf numFmtId="0" fontId="11" fillId="2" borderId="60" xfId="0" applyFont="1" applyFill="1" applyBorder="1" applyAlignment="1">
      <alignment horizontal="center" wrapText="1"/>
    </xf>
    <xf numFmtId="0" fontId="29" fillId="0" borderId="61" xfId="0" applyFont="1" applyBorder="1" applyAlignment="1">
      <alignment horizontal="center"/>
    </xf>
    <xf numFmtId="0" fontId="11" fillId="2" borderId="62" xfId="0" applyFont="1" applyFill="1" applyBorder="1" applyAlignment="1">
      <alignment horizontal="center" wrapText="1"/>
    </xf>
    <xf numFmtId="0" fontId="11" fillId="2" borderId="63" xfId="0" applyFont="1" applyFill="1" applyBorder="1" applyAlignment="1">
      <alignment horizontal="center" wrapText="1"/>
    </xf>
    <xf numFmtId="1" fontId="9" fillId="4" borderId="9" xfId="0" applyNumberFormat="1"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9" fillId="4" borderId="11" xfId="0" applyFont="1" applyFill="1" applyBorder="1" applyAlignment="1">
      <alignment horizontal="center" vertical="center" wrapText="1"/>
    </xf>
    <xf numFmtId="1" fontId="10" fillId="2" borderId="9" xfId="0" applyNumberFormat="1" applyFont="1" applyFill="1" applyBorder="1" applyAlignment="1">
      <alignment horizontal="center" vertical="center" wrapText="1"/>
    </xf>
    <xf numFmtId="49" fontId="10" fillId="2" borderId="10" xfId="0" applyNumberFormat="1" applyFont="1" applyFill="1" applyBorder="1" applyAlignment="1">
      <alignment vertical="center" wrapText="1"/>
    </xf>
    <xf numFmtId="0" fontId="10" fillId="2" borderId="11" xfId="0" applyFont="1" applyFill="1" applyBorder="1" applyAlignment="1">
      <alignment vertical="center" wrapText="1"/>
    </xf>
    <xf numFmtId="1" fontId="10" fillId="2" borderId="27" xfId="0" applyNumberFormat="1" applyFont="1" applyFill="1" applyBorder="1" applyAlignment="1">
      <alignment horizontal="center" vertical="center" wrapText="1"/>
    </xf>
    <xf numFmtId="1" fontId="10" fillId="2" borderId="41" xfId="0" applyNumberFormat="1" applyFont="1" applyFill="1" applyBorder="1" applyAlignment="1">
      <alignment horizontal="center" vertical="center" wrapText="1"/>
    </xf>
    <xf numFmtId="49" fontId="10" fillId="2" borderId="12" xfId="0" applyNumberFormat="1" applyFont="1" applyFill="1" applyBorder="1" applyAlignment="1">
      <alignment vertical="center" wrapText="1"/>
    </xf>
    <xf numFmtId="49" fontId="10" fillId="2" borderId="47" xfId="0" applyNumberFormat="1" applyFont="1" applyFill="1" applyBorder="1" applyAlignment="1">
      <alignment vertical="center" wrapText="1"/>
    </xf>
    <xf numFmtId="0" fontId="10" fillId="2" borderId="10" xfId="0" applyFont="1" applyFill="1" applyBorder="1" applyAlignment="1">
      <alignment horizontal="left" vertical="center" wrapText="1"/>
    </xf>
    <xf numFmtId="0" fontId="39" fillId="6" borderId="5" xfId="0" applyFont="1" applyFill="1" applyBorder="1"/>
    <xf numFmtId="0" fontId="39" fillId="6" borderId="8" xfId="0" applyFont="1" applyFill="1" applyBorder="1"/>
    <xf numFmtId="0" fontId="10" fillId="2" borderId="37" xfId="0" applyFont="1" applyFill="1" applyBorder="1" applyAlignment="1">
      <alignment horizontal="center" vertical="center"/>
    </xf>
    <xf numFmtId="0" fontId="10" fillId="2" borderId="10" xfId="0" applyFont="1" applyFill="1" applyBorder="1" applyAlignment="1">
      <alignment vertical="center" wrapText="1"/>
    </xf>
    <xf numFmtId="0" fontId="10" fillId="2" borderId="10" xfId="0" applyFont="1" applyFill="1" applyBorder="1" applyAlignment="1">
      <alignment horizontal="center" vertical="center"/>
    </xf>
    <xf numFmtId="0" fontId="10" fillId="2" borderId="25" xfId="0" applyFont="1" applyFill="1" applyBorder="1" applyAlignment="1">
      <alignment horizontal="center" vertical="center"/>
    </xf>
    <xf numFmtId="0" fontId="20" fillId="6" borderId="0" xfId="0" applyFont="1" applyFill="1"/>
    <xf numFmtId="0" fontId="4" fillId="2" borderId="45" xfId="0" applyFont="1" applyFill="1" applyBorder="1"/>
    <xf numFmtId="0" fontId="6" fillId="2" borderId="47" xfId="0" applyFont="1" applyFill="1" applyBorder="1" applyAlignment="1">
      <alignment horizontal="left" wrapText="1"/>
    </xf>
    <xf numFmtId="0" fontId="17" fillId="2" borderId="21" xfId="0" applyFont="1" applyFill="1" applyBorder="1" applyAlignment="1">
      <alignment horizontal="left" vertical="center" wrapText="1"/>
    </xf>
    <xf numFmtId="0" fontId="17" fillId="2" borderId="20" xfId="0" applyFont="1" applyFill="1" applyBorder="1" applyAlignment="1">
      <alignment horizontal="left" vertical="center" wrapText="1"/>
    </xf>
    <xf numFmtId="0" fontId="48" fillId="2" borderId="44" xfId="0" applyFont="1" applyFill="1" applyBorder="1" applyAlignment="1">
      <alignment horizontal="center"/>
    </xf>
    <xf numFmtId="0" fontId="27" fillId="2" borderId="58" xfId="0" applyFont="1" applyFill="1" applyBorder="1" applyAlignment="1">
      <alignment horizontal="left"/>
    </xf>
    <xf numFmtId="0" fontId="11" fillId="2" borderId="62" xfId="0" applyFont="1" applyFill="1" applyBorder="1" applyAlignment="1">
      <alignment horizontal="center" vertical="top" wrapText="1"/>
    </xf>
    <xf numFmtId="0" fontId="11" fillId="2" borderId="70" xfId="0" applyFont="1" applyFill="1" applyBorder="1" applyAlignment="1">
      <alignment horizontal="center" wrapText="1"/>
    </xf>
    <xf numFmtId="0" fontId="21" fillId="0" borderId="43" xfId="0" applyFont="1" applyBorder="1" applyAlignment="1">
      <alignment horizontal="center" vertical="center"/>
    </xf>
    <xf numFmtId="0" fontId="3" fillId="0" borderId="43" xfId="0" applyFont="1" applyBorder="1" applyAlignment="1">
      <alignment vertical="center"/>
    </xf>
    <xf numFmtId="0" fontId="3" fillId="0" borderId="7" xfId="0" applyFont="1" applyBorder="1" applyAlignment="1">
      <alignment vertical="center"/>
    </xf>
    <xf numFmtId="0" fontId="5" fillId="0" borderId="45" xfId="0" applyFont="1" applyBorder="1" applyAlignment="1">
      <alignment vertical="center"/>
    </xf>
    <xf numFmtId="0" fontId="3" fillId="0" borderId="45" xfId="0" applyFont="1" applyBorder="1" applyAlignment="1">
      <alignment vertical="center"/>
    </xf>
    <xf numFmtId="0" fontId="3" fillId="0" borderId="47" xfId="0" applyFont="1" applyBorder="1" applyAlignment="1">
      <alignment vertical="center"/>
    </xf>
    <xf numFmtId="0" fontId="4" fillId="2" borderId="3" xfId="0" applyFont="1" applyFill="1" applyBorder="1" applyAlignment="1">
      <alignment vertical="center"/>
    </xf>
    <xf numFmtId="0" fontId="3" fillId="0" borderId="2" xfId="0" applyFont="1" applyBorder="1" applyAlignment="1">
      <alignment vertical="center"/>
    </xf>
    <xf numFmtId="0" fontId="5" fillId="0" borderId="0" xfId="0" applyFont="1" applyAlignment="1">
      <alignment vertical="center"/>
    </xf>
    <xf numFmtId="0" fontId="0" fillId="0" borderId="0" xfId="0" applyAlignment="1">
      <alignment vertical="center"/>
    </xf>
    <xf numFmtId="0" fontId="3" fillId="0" borderId="8" xfId="0" applyFont="1" applyBorder="1" applyAlignment="1">
      <alignment vertical="center"/>
    </xf>
    <xf numFmtId="0" fontId="13" fillId="0" borderId="42" xfId="0" applyFont="1" applyBorder="1" applyAlignment="1">
      <alignment horizontal="center" vertical="center"/>
    </xf>
    <xf numFmtId="0" fontId="3" fillId="0" borderId="43" xfId="0" applyFont="1" applyBorder="1" applyAlignment="1"/>
    <xf numFmtId="0" fontId="3" fillId="0" borderId="7" xfId="0" applyFont="1" applyBorder="1" applyAlignment="1"/>
    <xf numFmtId="0" fontId="2" fillId="0" borderId="42" xfId="0" applyFont="1" applyBorder="1" applyAlignment="1">
      <alignment horizontal="left" vertical="center"/>
    </xf>
    <xf numFmtId="0" fontId="16" fillId="2" borderId="42" xfId="0" applyFont="1" applyFill="1" applyBorder="1" applyAlignment="1">
      <alignment horizontal="left"/>
    </xf>
    <xf numFmtId="0" fontId="16" fillId="0" borderId="42" xfId="0" applyFont="1" applyBorder="1" applyAlignment="1">
      <alignment horizontal="left"/>
    </xf>
    <xf numFmtId="0" fontId="14" fillId="2" borderId="46" xfId="0" applyFont="1" applyFill="1" applyBorder="1" applyAlignment="1">
      <alignment horizontal="left" vertical="center"/>
    </xf>
    <xf numFmtId="0" fontId="3" fillId="0" borderId="2" xfId="0" applyFont="1" applyBorder="1" applyAlignment="1"/>
    <xf numFmtId="0" fontId="15" fillId="0" borderId="4" xfId="0" applyFont="1" applyBorder="1" applyAlignment="1">
      <alignment horizontal="left" vertical="center"/>
    </xf>
    <xf numFmtId="0" fontId="3" fillId="0" borderId="5" xfId="0" applyFont="1" applyBorder="1" applyAlignment="1"/>
    <xf numFmtId="0" fontId="3" fillId="0" borderId="6" xfId="0" applyFont="1" applyBorder="1" applyAlignment="1"/>
    <xf numFmtId="0" fontId="3" fillId="0" borderId="41" xfId="0" applyFont="1" applyBorder="1" applyAlignment="1"/>
    <xf numFmtId="0" fontId="3" fillId="0" borderId="45" xfId="0" applyFont="1" applyBorder="1" applyAlignment="1"/>
    <xf numFmtId="0" fontId="3" fillId="0" borderId="47" xfId="0" applyFont="1" applyBorder="1" applyAlignment="1"/>
    <xf numFmtId="0" fontId="2" fillId="0" borderId="42" xfId="0" applyFont="1" applyBorder="1" applyAlignment="1">
      <alignment horizontal="center"/>
    </xf>
    <xf numFmtId="0" fontId="5" fillId="0" borderId="43" xfId="0" applyFont="1" applyBorder="1" applyAlignment="1">
      <alignment horizontal="left"/>
    </xf>
    <xf numFmtId="0" fontId="4" fillId="2" borderId="3" xfId="0" applyFont="1" applyFill="1" applyBorder="1" applyAlignment="1"/>
    <xf numFmtId="0" fontId="5" fillId="0" borderId="4" xfId="0" applyFont="1" applyBorder="1" applyAlignment="1">
      <alignment horizontal="left"/>
    </xf>
    <xf numFmtId="0" fontId="26" fillId="0" borderId="26" xfId="0" applyFont="1" applyBorder="1" applyAlignment="1">
      <alignment vertical="center" wrapText="1"/>
    </xf>
    <xf numFmtId="0" fontId="3" fillId="0" borderId="26" xfId="0" applyFont="1" applyBorder="1" applyAlignment="1">
      <alignment vertical="center" wrapText="1"/>
    </xf>
    <xf numFmtId="0" fontId="3" fillId="0" borderId="12" xfId="0" applyFont="1" applyBorder="1" applyAlignment="1">
      <alignment vertical="center" wrapText="1"/>
    </xf>
    <xf numFmtId="0" fontId="26" fillId="2" borderId="26" xfId="0" applyFont="1" applyFill="1" applyBorder="1" applyAlignment="1">
      <alignment vertical="center" wrapText="1"/>
    </xf>
    <xf numFmtId="0" fontId="3" fillId="0" borderId="10" xfId="0" applyFont="1" applyBorder="1" applyAlignment="1">
      <alignment vertical="center" wrapText="1"/>
    </xf>
    <xf numFmtId="1" fontId="4" fillId="2" borderId="41" xfId="0" applyNumberFormat="1" applyFont="1" applyFill="1" applyBorder="1" applyAlignment="1"/>
    <xf numFmtId="0" fontId="5" fillId="0" borderId="45" xfId="0" applyFont="1" applyBorder="1" applyAlignment="1"/>
    <xf numFmtId="1" fontId="4" fillId="2" borderId="41" xfId="0" applyNumberFormat="1" applyFont="1" applyFill="1" applyBorder="1" applyAlignment="1">
      <alignment wrapText="1"/>
    </xf>
    <xf numFmtId="0" fontId="25" fillId="2" borderId="45" xfId="0" applyFont="1" applyFill="1" applyBorder="1" applyAlignment="1">
      <alignment vertical="top" wrapText="1"/>
    </xf>
    <xf numFmtId="0" fontId="10" fillId="2" borderId="64" xfId="0" applyFont="1" applyFill="1" applyBorder="1" applyAlignment="1">
      <alignment horizontal="left" vertical="center" wrapText="1"/>
    </xf>
    <xf numFmtId="0" fontId="10" fillId="2" borderId="65" xfId="0" applyFont="1" applyFill="1" applyBorder="1" applyAlignment="1">
      <alignment horizontal="left" vertical="center" wrapText="1"/>
    </xf>
    <xf numFmtId="0" fontId="10" fillId="2" borderId="66" xfId="0" applyFont="1" applyFill="1" applyBorder="1" applyAlignment="1">
      <alignment horizontal="left" vertical="center" wrapText="1"/>
    </xf>
    <xf numFmtId="0" fontId="10" fillId="2" borderId="67" xfId="0" applyFont="1" applyFill="1" applyBorder="1" applyAlignment="1">
      <alignment horizontal="left" vertical="center" wrapText="1"/>
    </xf>
    <xf numFmtId="0" fontId="10" fillId="2" borderId="68" xfId="0" applyFont="1" applyFill="1" applyBorder="1" applyAlignment="1">
      <alignment horizontal="left" vertical="center" wrapText="1"/>
    </xf>
    <xf numFmtId="0" fontId="10" fillId="2" borderId="69" xfId="0" applyFont="1" applyFill="1" applyBorder="1" applyAlignment="1">
      <alignment horizontal="left" vertical="center" wrapText="1"/>
    </xf>
    <xf numFmtId="1" fontId="14" fillId="2" borderId="42" xfId="0" applyNumberFormat="1" applyFont="1" applyFill="1" applyBorder="1" applyAlignment="1"/>
    <xf numFmtId="0" fontId="15" fillId="2" borderId="42" xfId="0" applyFont="1" applyFill="1" applyBorder="1" applyAlignment="1">
      <alignment horizontal="left"/>
    </xf>
    <xf numFmtId="1" fontId="14" fillId="2" borderId="42" xfId="0" applyNumberFormat="1" applyFont="1" applyFill="1" applyBorder="1" applyAlignment="1">
      <alignment vertical="center" wrapText="1"/>
    </xf>
    <xf numFmtId="0" fontId="16" fillId="2" borderId="42" xfId="0" applyFont="1" applyFill="1" applyBorder="1" applyAlignment="1">
      <alignment vertical="top" wrapText="1"/>
    </xf>
    <xf numFmtId="0" fontId="26" fillId="2" borderId="0" xfId="0" applyFont="1" applyFill="1" applyAlignment="1">
      <alignment horizontal="left"/>
    </xf>
    <xf numFmtId="0" fontId="0" fillId="0" borderId="0" xfId="0" applyAlignment="1"/>
    <xf numFmtId="0" fontId="4" fillId="2" borderId="42" xfId="0" applyFont="1" applyFill="1" applyBorder="1" applyAlignment="1"/>
    <xf numFmtId="0" fontId="5" fillId="0" borderId="42" xfId="0" applyFont="1" applyBorder="1" applyAlignment="1">
      <alignment horizontal="left"/>
    </xf>
    <xf numFmtId="0" fontId="25" fillId="2" borderId="43" xfId="0" applyFont="1" applyFill="1" applyBorder="1" applyAlignment="1">
      <alignment vertical="top"/>
    </xf>
    <xf numFmtId="0" fontId="5" fillId="2" borderId="45" xfId="0" applyFont="1" applyFill="1" applyBorder="1" applyAlignment="1"/>
    <xf numFmtId="0" fontId="4" fillId="2" borderId="45" xfId="0" applyFont="1" applyFill="1" applyBorder="1" applyAlignment="1"/>
    <xf numFmtId="14" fontId="5" fillId="2" borderId="45" xfId="0" applyNumberFormat="1" applyFont="1" applyFill="1" applyBorder="1" applyAlignment="1">
      <alignment horizontal="left"/>
    </xf>
    <xf numFmtId="0" fontId="33" fillId="0" borderId="45" xfId="0" applyFont="1" applyBorder="1" applyAlignment="1"/>
    <xf numFmtId="0" fontId="21" fillId="2" borderId="0" xfId="0" applyFont="1" applyFill="1" applyAlignment="1">
      <alignment horizontal="center"/>
    </xf>
    <xf numFmtId="0" fontId="10" fillId="2" borderId="45" xfId="0" applyFont="1" applyFill="1" applyBorder="1" applyAlignment="1"/>
    <xf numFmtId="0" fontId="4" fillId="2" borderId="45" xfId="0" applyFont="1" applyFill="1" applyBorder="1" applyAlignment="1">
      <alignment vertical="top"/>
    </xf>
    <xf numFmtId="0" fontId="14" fillId="2" borderId="42" xfId="0" applyFont="1" applyFill="1" applyBorder="1" applyAlignment="1">
      <alignment horizontal="left"/>
    </xf>
    <xf numFmtId="0" fontId="16" fillId="2" borderId="42" xfId="0" applyFont="1" applyFill="1" applyBorder="1" applyAlignment="1">
      <alignment vertical="top"/>
    </xf>
    <xf numFmtId="0" fontId="2" fillId="2" borderId="44" xfId="0" applyFont="1" applyFill="1" applyBorder="1" applyAlignment="1">
      <alignment horizontal="center"/>
    </xf>
    <xf numFmtId="0" fontId="3" fillId="0" borderId="44" xfId="0" applyFont="1" applyBorder="1" applyAlignment="1"/>
    <xf numFmtId="0" fontId="5" fillId="2" borderId="43" xfId="0" applyFont="1" applyFill="1" applyBorder="1" applyAlignment="1">
      <alignment horizontal="left"/>
    </xf>
    <xf numFmtId="0" fontId="4" fillId="2" borderId="43" xfId="0" applyFont="1" applyFill="1" applyBorder="1" applyAlignment="1">
      <alignment horizontal="left"/>
    </xf>
    <xf numFmtId="0" fontId="2" fillId="2" borderId="0" xfId="0" applyFont="1" applyFill="1" applyAlignment="1">
      <alignment horizontal="center"/>
    </xf>
    <xf numFmtId="0" fontId="6" fillId="2" borderId="43" xfId="0" applyFont="1" applyFill="1" applyBorder="1" applyAlignment="1">
      <alignment horizontal="left"/>
    </xf>
    <xf numFmtId="0" fontId="4" fillId="2" borderId="43" xfId="0" applyFont="1" applyFill="1" applyBorder="1" applyAlignment="1">
      <alignment horizontal="left" vertical="top"/>
    </xf>
    <xf numFmtId="0" fontId="0" fillId="0" borderId="44" xfId="0" applyBorder="1" applyAlignment="1">
      <alignment horizontal="center"/>
    </xf>
    <xf numFmtId="0" fontId="23" fillId="6" borderId="42" xfId="0" applyFont="1" applyFill="1" applyBorder="1" applyAlignment="1">
      <alignment horizontal="left" wrapText="1"/>
    </xf>
    <xf numFmtId="0" fontId="23" fillId="6" borderId="43" xfId="0" applyFont="1" applyFill="1" applyBorder="1" applyAlignment="1">
      <alignment horizontal="left" wrapText="1"/>
    </xf>
    <xf numFmtId="0" fontId="10" fillId="2" borderId="49" xfId="0" applyFont="1" applyFill="1" applyBorder="1" applyAlignment="1">
      <alignment wrapText="1"/>
    </xf>
    <xf numFmtId="0" fontId="3" fillId="0" borderId="49" xfId="0" applyFont="1" applyBorder="1" applyAlignment="1"/>
    <xf numFmtId="0" fontId="3" fillId="0" borderId="50" xfId="0" applyFont="1" applyBorder="1" applyAlignment="1"/>
    <xf numFmtId="0" fontId="10" fillId="2" borderId="45" xfId="0" applyFont="1" applyFill="1" applyBorder="1" applyAlignment="1">
      <alignment wrapText="1"/>
    </xf>
    <xf numFmtId="0" fontId="3" fillId="0" borderId="40" xfId="0" applyFont="1" applyBorder="1" applyAlignment="1"/>
    <xf numFmtId="0" fontId="10" fillId="2" borderId="45" xfId="0" applyFont="1" applyFill="1" applyBorder="1" applyAlignment="1">
      <alignment horizontal="left" wrapText="1"/>
    </xf>
    <xf numFmtId="0" fontId="3" fillId="0" borderId="45" xfId="0" applyFont="1" applyBorder="1" applyAlignment="1">
      <alignment horizontal="left"/>
    </xf>
    <xf numFmtId="0" fontId="3" fillId="0" borderId="40" xfId="0" applyFont="1" applyBorder="1" applyAlignment="1">
      <alignment horizontal="left"/>
    </xf>
    <xf numFmtId="0" fontId="23" fillId="6" borderId="41" xfId="0" applyFont="1" applyFill="1" applyBorder="1" applyAlignment="1"/>
    <xf numFmtId="0" fontId="23" fillId="6" borderId="1" xfId="0" applyFont="1" applyFill="1" applyBorder="1" applyAlignment="1"/>
    <xf numFmtId="0" fontId="3" fillId="0" borderId="1" xfId="0" applyFont="1" applyBorder="1" applyAlignment="1"/>
    <xf numFmtId="0" fontId="23" fillId="6" borderId="13" xfId="0" applyFont="1" applyFill="1" applyBorder="1" applyAlignment="1"/>
    <xf numFmtId="0" fontId="3" fillId="0" borderId="8" xfId="0" applyFont="1" applyBorder="1" applyAlignment="1"/>
    <xf numFmtId="0" fontId="20" fillId="6" borderId="43" xfId="0" applyFont="1" applyFill="1" applyBorder="1" applyAlignment="1">
      <alignment horizontal="center"/>
    </xf>
    <xf numFmtId="0" fontId="23" fillId="6" borderId="43" xfId="0" applyFont="1" applyFill="1" applyBorder="1" applyAlignment="1">
      <alignment horizontal="center"/>
    </xf>
    <xf numFmtId="0" fontId="23" fillId="6" borderId="1" xfId="0" applyFont="1" applyFill="1" applyBorder="1" applyAlignment="1">
      <alignment horizontal="left"/>
    </xf>
    <xf numFmtId="0" fontId="17" fillId="2" borderId="57" xfId="0" applyFont="1" applyFill="1" applyBorder="1" applyAlignment="1">
      <alignment horizontal="left" vertical="top" wrapText="1"/>
    </xf>
    <xf numFmtId="0" fontId="17" fillId="2" borderId="42" xfId="0" applyFont="1" applyFill="1" applyBorder="1" applyAlignment="1">
      <alignment horizontal="left" vertical="top" wrapText="1"/>
    </xf>
    <xf numFmtId="0" fontId="3" fillId="0" borderId="59" xfId="0" applyFont="1" applyBorder="1" applyAlignment="1"/>
    <xf numFmtId="0" fontId="11" fillId="2" borderId="42" xfId="0" applyFont="1" applyFill="1" applyBorder="1" applyAlignment="1">
      <alignment horizontal="left" vertical="top" wrapText="1"/>
    </xf>
    <xf numFmtId="0" fontId="6" fillId="2" borderId="43" xfId="0" applyFont="1" applyFill="1" applyBorder="1" applyAlignment="1">
      <alignment horizontal="left" wrapText="1"/>
    </xf>
    <xf numFmtId="0" fontId="3" fillId="0" borderId="43" xfId="0" applyFont="1" applyBorder="1" applyAlignment="1">
      <alignment wrapText="1"/>
    </xf>
    <xf numFmtId="0" fontId="3" fillId="0" borderId="7" xfId="0" applyFont="1" applyBorder="1" applyAlignment="1">
      <alignment wrapText="1"/>
    </xf>
    <xf numFmtId="0" fontId="8" fillId="6" borderId="4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123825</xdr:colOff>
      <xdr:row>1</xdr:row>
      <xdr:rowOff>28575</xdr:rowOff>
    </xdr:from>
    <xdr:ext cx="2933700" cy="1066800"/>
    <xdr:pic>
      <xdr:nvPicPr>
        <xdr:cNvPr id="2" name="image1.png" title="Hình ảnh">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628650</xdr:colOff>
      <xdr:row>1</xdr:row>
      <xdr:rowOff>85725</xdr:rowOff>
    </xdr:from>
    <xdr:ext cx="2143125" cy="695325"/>
    <xdr:pic>
      <xdr:nvPicPr>
        <xdr:cNvPr id="2" name="image2.png" title="Hình ảnh">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47625</xdr:rowOff>
    </xdr:from>
    <xdr:ext cx="2933700" cy="1066800"/>
    <xdr:pic>
      <xdr:nvPicPr>
        <xdr:cNvPr id="2" name="image1.png" title="Hình ảnh">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bkc.vercel.a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bkc.vercel.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G18"/>
  <sheetViews>
    <sheetView tabSelected="1" topLeftCell="B2" workbookViewId="0">
      <selection activeCell="C5" sqref="C5:E5"/>
    </sheetView>
  </sheetViews>
  <sheetFormatPr defaultColWidth="12.6640625" defaultRowHeight="15" customHeight="1"/>
  <cols>
    <col min="1" max="1" width="3.109375" customWidth="1"/>
    <col min="2" max="2" width="41.33203125" customWidth="1"/>
    <col min="4" max="4" width="32.88671875" customWidth="1"/>
    <col min="5" max="5" width="32.109375" customWidth="1"/>
    <col min="6" max="6" width="44.77734375" customWidth="1"/>
    <col min="7" max="7" width="53.21875" customWidth="1"/>
  </cols>
  <sheetData>
    <row r="2" spans="2:7" ht="94.5" customHeight="1">
      <c r="B2" s="37"/>
      <c r="C2" s="419" t="s">
        <v>0</v>
      </c>
      <c r="D2" s="420"/>
      <c r="E2" s="420"/>
      <c r="F2" s="420"/>
      <c r="G2" s="421"/>
    </row>
    <row r="3" spans="2:7" ht="13.8">
      <c r="B3" s="193"/>
      <c r="C3" s="194"/>
      <c r="D3" s="194"/>
      <c r="E3" s="194"/>
      <c r="F3" s="193"/>
      <c r="G3" s="194"/>
    </row>
    <row r="4" spans="2:7" ht="20.25" customHeight="1">
      <c r="B4" s="319" t="s">
        <v>1</v>
      </c>
      <c r="C4" s="422" t="s">
        <v>2</v>
      </c>
      <c r="D4" s="423"/>
      <c r="E4" s="424"/>
      <c r="F4" s="320" t="s">
        <v>3</v>
      </c>
      <c r="G4" s="321" t="s">
        <v>4</v>
      </c>
    </row>
    <row r="5" spans="2:7" ht="60" customHeight="1">
      <c r="B5" s="319" t="s">
        <v>5</v>
      </c>
      <c r="C5" s="422" t="s">
        <v>6</v>
      </c>
      <c r="D5" s="423"/>
      <c r="E5" s="424"/>
      <c r="F5" s="320" t="s">
        <v>7</v>
      </c>
      <c r="G5" s="322" t="s">
        <v>8</v>
      </c>
    </row>
    <row r="6" spans="2:7" ht="13.8">
      <c r="B6" s="425" t="s">
        <v>9</v>
      </c>
      <c r="C6" s="427" t="str">
        <f>E5&amp;"_"&amp;"MBKC_Test_Plan"&amp;"_"&amp;"v"&amp;I7&amp;".0"</f>
        <v>_MBKC_Test_Plan_v.0</v>
      </c>
      <c r="D6" s="428"/>
      <c r="E6" s="429"/>
      <c r="F6" s="320" t="s">
        <v>10</v>
      </c>
      <c r="G6" s="323">
        <v>45220</v>
      </c>
    </row>
    <row r="7" spans="2:7" ht="13.8">
      <c r="B7" s="426"/>
      <c r="C7" s="423"/>
      <c r="D7" s="423"/>
      <c r="E7" s="424"/>
      <c r="F7" s="320" t="s">
        <v>11</v>
      </c>
      <c r="G7" s="324">
        <v>1</v>
      </c>
    </row>
    <row r="8" spans="2:7" ht="13.8">
      <c r="B8" s="39"/>
      <c r="C8" s="39"/>
      <c r="D8" s="39"/>
      <c r="E8" s="39"/>
      <c r="F8" s="39"/>
      <c r="G8" s="39"/>
    </row>
    <row r="9" spans="2:7" ht="13.8">
      <c r="B9" s="39"/>
      <c r="C9" s="39"/>
      <c r="D9" s="39"/>
      <c r="E9" s="39"/>
      <c r="F9" s="39"/>
      <c r="G9" s="39"/>
    </row>
    <row r="10" spans="2:7" ht="13.8">
      <c r="B10" s="196" t="s">
        <v>12</v>
      </c>
      <c r="C10" s="194"/>
      <c r="D10" s="194"/>
      <c r="E10" s="194"/>
      <c r="F10" s="194"/>
      <c r="G10" s="194"/>
    </row>
    <row r="11" spans="2:7" ht="13.8">
      <c r="B11" s="40" t="s">
        <v>13</v>
      </c>
      <c r="C11" s="41" t="s">
        <v>11</v>
      </c>
      <c r="D11" s="41" t="s">
        <v>14</v>
      </c>
      <c r="E11" s="41" t="s">
        <v>15</v>
      </c>
      <c r="F11" s="41" t="s">
        <v>16</v>
      </c>
      <c r="G11" s="42" t="s">
        <v>17</v>
      </c>
    </row>
    <row r="12" spans="2:7" ht="33.75" customHeight="1">
      <c r="B12" s="197">
        <v>45220</v>
      </c>
      <c r="C12" s="198" t="s">
        <v>18</v>
      </c>
      <c r="D12" s="325" t="s">
        <v>19</v>
      </c>
      <c r="E12" s="199" t="s">
        <v>20</v>
      </c>
      <c r="F12" s="325" t="s">
        <v>21</v>
      </c>
      <c r="G12" s="43"/>
    </row>
    <row r="13" spans="2:7" ht="63" customHeight="1">
      <c r="B13" s="197">
        <v>45233</v>
      </c>
      <c r="C13" s="44"/>
      <c r="D13" s="362" t="s">
        <v>22</v>
      </c>
      <c r="E13" s="375" t="s">
        <v>20</v>
      </c>
      <c r="F13" s="362" t="s">
        <v>23</v>
      </c>
      <c r="G13" s="43"/>
    </row>
    <row r="14" spans="2:7" ht="63" customHeight="1">
      <c r="B14" s="197">
        <v>45233</v>
      </c>
      <c r="C14" s="44"/>
      <c r="D14" s="362" t="s">
        <v>24</v>
      </c>
      <c r="E14" s="375" t="s">
        <v>20</v>
      </c>
      <c r="F14" s="362" t="s">
        <v>25</v>
      </c>
      <c r="G14" s="43"/>
    </row>
    <row r="15" spans="2:7" ht="63.75" customHeight="1">
      <c r="B15" s="197">
        <v>45230</v>
      </c>
      <c r="C15" s="44"/>
      <c r="D15" s="362" t="s">
        <v>26</v>
      </c>
      <c r="E15" s="375" t="s">
        <v>20</v>
      </c>
      <c r="F15" s="362" t="s">
        <v>27</v>
      </c>
      <c r="G15" s="43"/>
    </row>
    <row r="16" spans="2:7" ht="63" customHeight="1">
      <c r="B16" s="197">
        <v>45261</v>
      </c>
      <c r="C16" s="44"/>
      <c r="D16" s="362" t="s">
        <v>28</v>
      </c>
      <c r="E16" s="375" t="s">
        <v>20</v>
      </c>
      <c r="F16" s="362" t="s">
        <v>29</v>
      </c>
      <c r="G16" s="43"/>
    </row>
    <row r="17" spans="2:7" ht="63" customHeight="1">
      <c r="B17" s="197">
        <v>45261</v>
      </c>
      <c r="C17" s="45"/>
      <c r="D17" s="374" t="s">
        <v>30</v>
      </c>
      <c r="E17" s="376" t="s">
        <v>20</v>
      </c>
      <c r="F17" s="374" t="s">
        <v>31</v>
      </c>
      <c r="G17" s="200"/>
    </row>
    <row r="18" spans="2:7" ht="15" customHeight="1">
      <c r="B18" s="326"/>
      <c r="C18" s="326"/>
      <c r="D18" s="326"/>
      <c r="E18" s="326"/>
      <c r="F18" s="326"/>
      <c r="G18" s="326"/>
    </row>
  </sheetData>
  <mergeCells count="5">
    <mergeCell ref="C2:G2"/>
    <mergeCell ref="C4:E4"/>
    <mergeCell ref="C5:E5"/>
    <mergeCell ref="B6:B7"/>
    <mergeCell ref="C6:E7"/>
  </mergeCells>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32"/>
  <sheetViews>
    <sheetView topLeftCell="A21" workbookViewId="0">
      <selection activeCell="D36" sqref="D36"/>
    </sheetView>
  </sheetViews>
  <sheetFormatPr defaultColWidth="12.6640625" defaultRowHeight="15" customHeight="1"/>
  <cols>
    <col min="1" max="1" width="3.109375" customWidth="1"/>
    <col min="2" max="2" width="17.44140625" customWidth="1"/>
    <col min="3" max="3" width="34.77734375" customWidth="1"/>
    <col min="4" max="4" width="38.6640625" customWidth="1"/>
    <col min="5" max="6" width="38.77734375" customWidth="1"/>
    <col min="7" max="7" width="10.6640625" customWidth="1"/>
    <col min="9" max="10" width="10.6640625" customWidth="1"/>
    <col min="12" max="12" width="10.44140625" customWidth="1"/>
    <col min="13" max="13" width="10.77734375" customWidth="1"/>
    <col min="14" max="14" width="13.33203125" customWidth="1"/>
    <col min="15" max="15" width="11.109375" customWidth="1"/>
    <col min="16" max="16" width="32.44140625" customWidth="1"/>
    <col min="19" max="19" width="7.6640625" bestFit="1" customWidth="1"/>
    <col min="20" max="20" width="8.44140625" bestFit="1" customWidth="1"/>
  </cols>
  <sheetData>
    <row r="1" spans="1:21" ht="15" customHeight="1">
      <c r="A1" s="488"/>
      <c r="B1" s="488"/>
      <c r="C1" s="488"/>
      <c r="D1" s="488"/>
      <c r="E1" s="488"/>
      <c r="F1" s="488"/>
      <c r="G1" s="488"/>
      <c r="H1" s="488"/>
      <c r="I1" s="488"/>
      <c r="J1" s="488"/>
      <c r="K1" s="488"/>
      <c r="L1" s="488"/>
      <c r="M1" s="488"/>
      <c r="N1" s="488"/>
      <c r="O1" s="488"/>
      <c r="P1" s="488"/>
      <c r="Q1" s="488"/>
      <c r="R1" s="488"/>
    </row>
    <row r="2" spans="1:21" ht="13.8">
      <c r="B2" s="171" t="s">
        <v>235</v>
      </c>
      <c r="C2" s="491" t="s">
        <v>19</v>
      </c>
      <c r="D2" s="492"/>
      <c r="E2" s="492"/>
      <c r="F2" s="493"/>
      <c r="G2" s="76"/>
      <c r="H2" s="76"/>
      <c r="I2" s="76"/>
      <c r="J2" s="76"/>
      <c r="K2" s="76"/>
      <c r="L2" s="76"/>
      <c r="M2" s="76"/>
      <c r="N2" s="76"/>
      <c r="O2" s="76"/>
      <c r="P2" s="76"/>
      <c r="Q2" s="76"/>
      <c r="R2" s="76"/>
      <c r="S2" s="233" t="s">
        <v>212</v>
      </c>
      <c r="T2" s="233" t="s">
        <v>236</v>
      </c>
      <c r="U2" s="76"/>
    </row>
    <row r="3" spans="1:21" ht="27.6">
      <c r="B3" s="172" t="s">
        <v>237</v>
      </c>
      <c r="C3" s="494" t="s">
        <v>64</v>
      </c>
      <c r="D3" s="442"/>
      <c r="E3" s="442"/>
      <c r="F3" s="495"/>
      <c r="G3" s="76"/>
      <c r="H3" s="76"/>
      <c r="I3" s="76"/>
      <c r="J3" s="76"/>
      <c r="K3" s="76"/>
      <c r="L3" s="76"/>
      <c r="M3" s="76"/>
      <c r="N3" s="76"/>
      <c r="O3" s="76"/>
      <c r="P3" s="76"/>
      <c r="Q3" s="76"/>
      <c r="R3" s="76"/>
      <c r="S3" s="233" t="s">
        <v>213</v>
      </c>
      <c r="T3" s="233" t="s">
        <v>238</v>
      </c>
      <c r="U3" s="76"/>
    </row>
    <row r="4" spans="1:21" ht="13.8">
      <c r="B4" s="172" t="s">
        <v>239</v>
      </c>
      <c r="C4" s="496">
        <f>SUM(C6:F6)</f>
        <v>18</v>
      </c>
      <c r="D4" s="497"/>
      <c r="E4" s="497"/>
      <c r="F4" s="498"/>
      <c r="G4" s="76"/>
      <c r="H4" s="76"/>
      <c r="I4" s="76"/>
      <c r="J4" s="76"/>
      <c r="K4" s="76"/>
      <c r="L4" s="76"/>
      <c r="M4" s="76"/>
      <c r="N4" s="76"/>
      <c r="O4" s="76"/>
      <c r="P4" s="76"/>
      <c r="Q4" s="76"/>
      <c r="R4" s="76"/>
      <c r="S4" s="233" t="s">
        <v>214</v>
      </c>
      <c r="T4" s="233" t="s">
        <v>240</v>
      </c>
      <c r="U4" s="76"/>
    </row>
    <row r="5" spans="1: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1:21" ht="13.8">
      <c r="B6" s="173" t="s">
        <v>222</v>
      </c>
      <c r="C6" s="288">
        <f t="shared" ref="C6:F6" si="0">COUNTIF($G10:$G1008,C5)</f>
        <v>18</v>
      </c>
      <c r="D6" s="288">
        <f t="shared" si="0"/>
        <v>0</v>
      </c>
      <c r="E6" s="288">
        <f t="shared" si="0"/>
        <v>0</v>
      </c>
      <c r="F6" s="289">
        <f t="shared" si="0"/>
        <v>0</v>
      </c>
      <c r="G6" s="76"/>
      <c r="H6" s="76"/>
      <c r="I6" s="76"/>
      <c r="J6" s="76"/>
      <c r="K6" s="76"/>
      <c r="L6" s="76"/>
      <c r="M6" s="76"/>
      <c r="N6" s="76"/>
      <c r="O6" s="76"/>
      <c r="P6" s="76"/>
      <c r="Q6" s="76"/>
      <c r="R6" s="76"/>
      <c r="S6" s="76"/>
      <c r="T6" s="233" t="s">
        <v>243</v>
      </c>
      <c r="U6" s="76"/>
    </row>
    <row r="7" spans="1:21" ht="13.8">
      <c r="B7" s="173" t="s">
        <v>221</v>
      </c>
      <c r="C7" s="288">
        <f t="shared" ref="C7:F7" si="1">COUNTIF($J10:$J1008,C5)</f>
        <v>18</v>
      </c>
      <c r="D7" s="288">
        <f t="shared" si="1"/>
        <v>0</v>
      </c>
      <c r="E7" s="288">
        <f t="shared" si="1"/>
        <v>0</v>
      </c>
      <c r="F7" s="289">
        <f t="shared" si="1"/>
        <v>0</v>
      </c>
      <c r="G7" s="76"/>
      <c r="H7" s="76"/>
      <c r="I7" s="76"/>
      <c r="J7" s="76"/>
      <c r="K7" s="76"/>
      <c r="L7" s="76"/>
      <c r="M7" s="76"/>
      <c r="N7" s="76"/>
      <c r="O7" s="76"/>
      <c r="P7" s="76"/>
      <c r="Q7" s="76"/>
      <c r="R7" s="76"/>
      <c r="S7" s="76"/>
      <c r="T7" s="233" t="s">
        <v>215</v>
      </c>
      <c r="U7" s="76"/>
    </row>
    <row r="8" spans="1:21" ht="13.8">
      <c r="B8" s="175" t="s">
        <v>210</v>
      </c>
      <c r="C8" s="290">
        <f t="shared" ref="C8:F8" si="2">COUNTIF($M10:$M1008,C5)</f>
        <v>18</v>
      </c>
      <c r="D8" s="290">
        <f t="shared" si="2"/>
        <v>0</v>
      </c>
      <c r="E8" s="290">
        <f t="shared" si="2"/>
        <v>0</v>
      </c>
      <c r="F8" s="291">
        <f t="shared" si="2"/>
        <v>0</v>
      </c>
      <c r="G8" s="76"/>
      <c r="H8" s="76"/>
      <c r="I8" s="76"/>
      <c r="J8" s="76"/>
      <c r="K8" s="76"/>
      <c r="L8" s="76"/>
      <c r="M8" s="76"/>
      <c r="N8" s="76"/>
      <c r="O8" s="76"/>
      <c r="P8" s="76"/>
      <c r="Q8" s="76"/>
      <c r="R8" s="76"/>
      <c r="S8" s="76"/>
      <c r="T8" s="76"/>
      <c r="U8" s="76"/>
    </row>
    <row r="9" spans="1:21" ht="13.8">
      <c r="B9" s="193"/>
      <c r="C9" s="193"/>
      <c r="D9" s="193"/>
      <c r="E9" s="193"/>
      <c r="F9" s="193"/>
      <c r="G9" s="193"/>
      <c r="H9" s="193"/>
      <c r="I9" s="193"/>
      <c r="J9" s="193"/>
      <c r="K9" s="193"/>
      <c r="L9" s="193"/>
      <c r="M9" s="193"/>
      <c r="N9" s="193"/>
      <c r="O9" s="193"/>
      <c r="P9" s="193"/>
      <c r="Q9" s="76"/>
      <c r="R9" s="76"/>
      <c r="S9" s="76"/>
      <c r="T9" s="76"/>
      <c r="U9" s="76"/>
    </row>
    <row r="10" spans="1: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1:21" ht="13.8">
      <c r="B11" s="489" t="s">
        <v>61</v>
      </c>
      <c r="C11" s="490"/>
      <c r="D11" s="490"/>
      <c r="E11" s="490"/>
      <c r="F11" s="490"/>
      <c r="G11" s="490"/>
      <c r="H11" s="306"/>
      <c r="I11" s="306"/>
      <c r="J11" s="306"/>
      <c r="K11" s="306"/>
      <c r="L11" s="306"/>
      <c r="M11" s="306"/>
      <c r="N11" s="306"/>
      <c r="O11" s="306"/>
      <c r="P11" s="307"/>
      <c r="Q11" s="76"/>
      <c r="R11" s="76"/>
      <c r="S11" s="76"/>
      <c r="T11" s="76"/>
      <c r="U11" s="76"/>
    </row>
    <row r="12" spans="1:21" ht="79.5" customHeight="1">
      <c r="B12" s="295" t="s">
        <v>252</v>
      </c>
      <c r="C12" s="296" t="s">
        <v>253</v>
      </c>
      <c r="D12" s="296" t="s">
        <v>254</v>
      </c>
      <c r="E12" s="296" t="s">
        <v>255</v>
      </c>
      <c r="F12" s="296" t="s">
        <v>256</v>
      </c>
      <c r="G12" s="296" t="s">
        <v>212</v>
      </c>
      <c r="H12" s="297">
        <v>45220</v>
      </c>
      <c r="I12" s="296" t="s">
        <v>242</v>
      </c>
      <c r="J12" s="296" t="s">
        <v>212</v>
      </c>
      <c r="K12" s="297">
        <v>45260</v>
      </c>
      <c r="L12" s="296" t="s">
        <v>243</v>
      </c>
      <c r="M12" s="296" t="s">
        <v>212</v>
      </c>
      <c r="N12" s="297">
        <v>45265</v>
      </c>
      <c r="O12" s="296" t="s">
        <v>236</v>
      </c>
      <c r="P12" s="308"/>
      <c r="Q12" s="178"/>
      <c r="R12" s="178"/>
      <c r="S12" s="178"/>
      <c r="T12" s="178"/>
      <c r="U12" s="178"/>
    </row>
    <row r="13" spans="1:21" ht="78.75" customHeight="1">
      <c r="B13" s="295" t="s">
        <v>257</v>
      </c>
      <c r="C13" s="296" t="s">
        <v>258</v>
      </c>
      <c r="D13" s="296" t="s">
        <v>259</v>
      </c>
      <c r="E13" s="296" t="s">
        <v>260</v>
      </c>
      <c r="F13" s="296" t="s">
        <v>261</v>
      </c>
      <c r="G13" s="296" t="s">
        <v>212</v>
      </c>
      <c r="H13" s="297">
        <v>45220</v>
      </c>
      <c r="I13" s="296" t="s">
        <v>242</v>
      </c>
      <c r="J13" s="296" t="s">
        <v>212</v>
      </c>
      <c r="K13" s="297">
        <v>45260</v>
      </c>
      <c r="L13" s="296" t="s">
        <v>243</v>
      </c>
      <c r="M13" s="296" t="s">
        <v>212</v>
      </c>
      <c r="N13" s="297">
        <v>45265</v>
      </c>
      <c r="O13" s="296" t="s">
        <v>236</v>
      </c>
      <c r="P13" s="308"/>
      <c r="Q13" s="178"/>
      <c r="R13" s="178"/>
      <c r="S13" s="178"/>
      <c r="T13" s="178"/>
      <c r="U13" s="178"/>
    </row>
    <row r="14" spans="1:21" ht="93.75" customHeight="1">
      <c r="B14" s="295" t="s">
        <v>262</v>
      </c>
      <c r="C14" s="296" t="s">
        <v>263</v>
      </c>
      <c r="D14" s="296" t="s">
        <v>264</v>
      </c>
      <c r="E14" s="296" t="s">
        <v>265</v>
      </c>
      <c r="F14" s="296" t="s">
        <v>266</v>
      </c>
      <c r="G14" s="296" t="s">
        <v>212</v>
      </c>
      <c r="H14" s="297">
        <v>45220</v>
      </c>
      <c r="I14" s="296" t="s">
        <v>242</v>
      </c>
      <c r="J14" s="296" t="s">
        <v>212</v>
      </c>
      <c r="K14" s="297">
        <v>45260</v>
      </c>
      <c r="L14" s="296" t="s">
        <v>243</v>
      </c>
      <c r="M14" s="296" t="s">
        <v>212</v>
      </c>
      <c r="N14" s="297">
        <v>45265</v>
      </c>
      <c r="O14" s="296" t="s">
        <v>236</v>
      </c>
      <c r="P14" s="308"/>
      <c r="Q14" s="178"/>
      <c r="R14" s="178"/>
      <c r="S14" s="178"/>
      <c r="T14" s="178"/>
      <c r="U14" s="178"/>
    </row>
    <row r="15" spans="1:21" ht="78" customHeight="1">
      <c r="B15" s="295" t="s">
        <v>267</v>
      </c>
      <c r="C15" s="296" t="s">
        <v>268</v>
      </c>
      <c r="D15" s="296" t="s">
        <v>269</v>
      </c>
      <c r="E15" s="296" t="s">
        <v>270</v>
      </c>
      <c r="F15" s="296" t="s">
        <v>271</v>
      </c>
      <c r="G15" s="296" t="s">
        <v>212</v>
      </c>
      <c r="H15" s="297">
        <v>45220</v>
      </c>
      <c r="I15" s="296" t="s">
        <v>242</v>
      </c>
      <c r="J15" s="296" t="s">
        <v>212</v>
      </c>
      <c r="K15" s="297">
        <v>45260</v>
      </c>
      <c r="L15" s="296" t="s">
        <v>243</v>
      </c>
      <c r="M15" s="296" t="s">
        <v>212</v>
      </c>
      <c r="N15" s="297">
        <v>45265</v>
      </c>
      <c r="O15" s="296" t="s">
        <v>236</v>
      </c>
      <c r="P15" s="308"/>
      <c r="Q15" s="178"/>
      <c r="R15" s="178"/>
      <c r="S15" s="178"/>
      <c r="T15" s="178"/>
      <c r="U15" s="178"/>
    </row>
    <row r="16" spans="1:21" ht="65.25" customHeight="1">
      <c r="B16" s="295" t="s">
        <v>272</v>
      </c>
      <c r="C16" s="296" t="s">
        <v>273</v>
      </c>
      <c r="D16" s="296" t="s">
        <v>274</v>
      </c>
      <c r="E16" s="296" t="s">
        <v>275</v>
      </c>
      <c r="F16" s="308"/>
      <c r="G16" s="296" t="s">
        <v>212</v>
      </c>
      <c r="H16" s="297">
        <v>45220</v>
      </c>
      <c r="I16" s="296" t="s">
        <v>242</v>
      </c>
      <c r="J16" s="296" t="s">
        <v>212</v>
      </c>
      <c r="K16" s="297">
        <v>45260</v>
      </c>
      <c r="L16" s="296" t="s">
        <v>243</v>
      </c>
      <c r="M16" s="296" t="s">
        <v>212</v>
      </c>
      <c r="N16" s="297">
        <v>45265</v>
      </c>
      <c r="O16" s="296" t="s">
        <v>236</v>
      </c>
      <c r="P16" s="308"/>
      <c r="Q16" s="178"/>
      <c r="R16" s="178"/>
      <c r="S16" s="178"/>
      <c r="T16" s="178"/>
      <c r="U16" s="178"/>
    </row>
    <row r="17" spans="2:21" ht="138" customHeight="1">
      <c r="B17" s="295" t="s">
        <v>276</v>
      </c>
      <c r="C17" s="296" t="s">
        <v>277</v>
      </c>
      <c r="D17" s="296" t="s">
        <v>278</v>
      </c>
      <c r="E17" s="296" t="s">
        <v>279</v>
      </c>
      <c r="F17" s="308"/>
      <c r="G17" s="296" t="s">
        <v>212</v>
      </c>
      <c r="H17" s="297">
        <v>45220</v>
      </c>
      <c r="I17" s="296" t="s">
        <v>242</v>
      </c>
      <c r="J17" s="296" t="s">
        <v>212</v>
      </c>
      <c r="K17" s="297">
        <v>45260</v>
      </c>
      <c r="L17" s="296" t="s">
        <v>243</v>
      </c>
      <c r="M17" s="296" t="s">
        <v>212</v>
      </c>
      <c r="N17" s="297">
        <v>45265</v>
      </c>
      <c r="O17" s="296" t="s">
        <v>236</v>
      </c>
      <c r="P17" s="308"/>
      <c r="Q17" s="178"/>
      <c r="R17" s="178"/>
      <c r="S17" s="178"/>
      <c r="T17" s="178"/>
      <c r="U17" s="178"/>
    </row>
    <row r="18" spans="2:21" ht="123" customHeight="1">
      <c r="B18" s="295" t="s">
        <v>280</v>
      </c>
      <c r="C18" s="296" t="s">
        <v>281</v>
      </c>
      <c r="D18" s="296" t="s">
        <v>282</v>
      </c>
      <c r="E18" s="296" t="s">
        <v>283</v>
      </c>
      <c r="F18" s="308"/>
      <c r="G18" s="296" t="s">
        <v>212</v>
      </c>
      <c r="H18" s="297">
        <v>45220</v>
      </c>
      <c r="I18" s="296" t="s">
        <v>242</v>
      </c>
      <c r="J18" s="296" t="s">
        <v>212</v>
      </c>
      <c r="K18" s="297">
        <v>45260</v>
      </c>
      <c r="L18" s="296" t="s">
        <v>243</v>
      </c>
      <c r="M18" s="296" t="s">
        <v>212</v>
      </c>
      <c r="N18" s="297">
        <v>45265</v>
      </c>
      <c r="O18" s="296" t="s">
        <v>236</v>
      </c>
      <c r="P18" s="308"/>
      <c r="Q18" s="178"/>
      <c r="R18" s="178"/>
      <c r="S18" s="178"/>
      <c r="T18" s="178"/>
      <c r="U18" s="178"/>
    </row>
    <row r="19" spans="2:21" ht="13.8">
      <c r="B19" s="489" t="s">
        <v>284</v>
      </c>
      <c r="C19" s="490"/>
      <c r="D19" s="490"/>
      <c r="E19" s="490"/>
      <c r="F19" s="490"/>
      <c r="G19" s="490"/>
      <c r="H19" s="490"/>
      <c r="I19" s="490"/>
      <c r="J19" s="490"/>
      <c r="K19" s="306"/>
      <c r="L19" s="306"/>
      <c r="M19" s="306"/>
      <c r="N19" s="306"/>
      <c r="O19" s="306"/>
      <c r="P19" s="307"/>
      <c r="Q19" s="76"/>
      <c r="R19" s="76"/>
      <c r="S19" s="76"/>
      <c r="T19" s="76"/>
      <c r="U19" s="76"/>
    </row>
    <row r="20" spans="2:21" ht="93" customHeight="1">
      <c r="B20" s="295" t="s">
        <v>285</v>
      </c>
      <c r="C20" s="296" t="s">
        <v>286</v>
      </c>
      <c r="D20" s="296" t="s">
        <v>287</v>
      </c>
      <c r="E20" s="296" t="s">
        <v>288</v>
      </c>
      <c r="F20" s="308"/>
      <c r="G20" s="296" t="s">
        <v>212</v>
      </c>
      <c r="H20" s="297">
        <v>45220</v>
      </c>
      <c r="I20" s="296" t="s">
        <v>242</v>
      </c>
      <c r="J20" s="296" t="s">
        <v>212</v>
      </c>
      <c r="K20" s="297">
        <v>45260</v>
      </c>
      <c r="L20" s="296" t="s">
        <v>243</v>
      </c>
      <c r="M20" s="296" t="s">
        <v>212</v>
      </c>
      <c r="N20" s="297">
        <v>45265</v>
      </c>
      <c r="O20" s="296" t="s">
        <v>236</v>
      </c>
      <c r="P20" s="308"/>
      <c r="Q20" s="178"/>
      <c r="R20" s="178"/>
      <c r="S20" s="178"/>
      <c r="T20" s="178"/>
      <c r="U20" s="178"/>
    </row>
    <row r="21" spans="2:21" ht="48.75" customHeight="1">
      <c r="B21" s="295" t="s">
        <v>289</v>
      </c>
      <c r="C21" s="296" t="s">
        <v>290</v>
      </c>
      <c r="D21" s="296" t="s">
        <v>291</v>
      </c>
      <c r="E21" s="296" t="s">
        <v>292</v>
      </c>
      <c r="F21" s="308"/>
      <c r="G21" s="296" t="s">
        <v>212</v>
      </c>
      <c r="H21" s="297">
        <v>45220</v>
      </c>
      <c r="I21" s="296" t="s">
        <v>242</v>
      </c>
      <c r="J21" s="296" t="s">
        <v>212</v>
      </c>
      <c r="K21" s="297">
        <v>45260</v>
      </c>
      <c r="L21" s="296" t="s">
        <v>243</v>
      </c>
      <c r="M21" s="296" t="s">
        <v>212</v>
      </c>
      <c r="N21" s="297">
        <v>45265</v>
      </c>
      <c r="O21" s="296" t="s">
        <v>236</v>
      </c>
      <c r="P21" s="308"/>
      <c r="Q21" s="178"/>
      <c r="R21" s="178"/>
      <c r="S21" s="178"/>
      <c r="T21" s="178"/>
      <c r="U21" s="178"/>
    </row>
    <row r="22" spans="2:21" ht="47.25" customHeight="1">
      <c r="B22" s="295" t="s">
        <v>293</v>
      </c>
      <c r="C22" s="296" t="s">
        <v>281</v>
      </c>
      <c r="D22" s="296" t="s">
        <v>294</v>
      </c>
      <c r="E22" s="296" t="s">
        <v>295</v>
      </c>
      <c r="F22" s="308"/>
      <c r="G22" s="296" t="s">
        <v>212</v>
      </c>
      <c r="H22" s="297">
        <v>45220</v>
      </c>
      <c r="I22" s="296" t="s">
        <v>242</v>
      </c>
      <c r="J22" s="296" t="s">
        <v>212</v>
      </c>
      <c r="K22" s="297">
        <v>45260</v>
      </c>
      <c r="L22" s="296" t="s">
        <v>243</v>
      </c>
      <c r="M22" s="296" t="s">
        <v>212</v>
      </c>
      <c r="N22" s="297">
        <v>45265</v>
      </c>
      <c r="O22" s="296" t="s">
        <v>236</v>
      </c>
      <c r="P22" s="308"/>
      <c r="Q22" s="178"/>
      <c r="R22" s="178"/>
      <c r="S22" s="178"/>
      <c r="T22" s="178"/>
      <c r="U22" s="178"/>
    </row>
    <row r="23" spans="2:21" ht="32.25" customHeight="1">
      <c r="B23" s="295" t="s">
        <v>296</v>
      </c>
      <c r="C23" s="296" t="s">
        <v>297</v>
      </c>
      <c r="D23" s="296" t="s">
        <v>298</v>
      </c>
      <c r="E23" s="296" t="s">
        <v>299</v>
      </c>
      <c r="F23" s="308"/>
      <c r="G23" s="296" t="s">
        <v>212</v>
      </c>
      <c r="H23" s="297">
        <v>45220</v>
      </c>
      <c r="I23" s="296" t="s">
        <v>242</v>
      </c>
      <c r="J23" s="296" t="s">
        <v>212</v>
      </c>
      <c r="K23" s="297">
        <v>45260</v>
      </c>
      <c r="L23" s="296" t="s">
        <v>243</v>
      </c>
      <c r="M23" s="296" t="s">
        <v>212</v>
      </c>
      <c r="N23" s="297">
        <v>45265</v>
      </c>
      <c r="O23" s="296" t="s">
        <v>236</v>
      </c>
      <c r="P23" s="308"/>
      <c r="Q23" s="178"/>
      <c r="R23" s="178"/>
      <c r="S23" s="178"/>
      <c r="T23" s="178"/>
      <c r="U23" s="178"/>
    </row>
    <row r="24" spans="2:21" ht="13.8">
      <c r="B24" s="305" t="s">
        <v>300</v>
      </c>
      <c r="C24" s="306"/>
      <c r="D24" s="306"/>
      <c r="E24" s="306"/>
      <c r="F24" s="306"/>
      <c r="G24" s="306"/>
      <c r="H24" s="306"/>
      <c r="I24" s="306"/>
      <c r="J24" s="306"/>
      <c r="K24" s="306"/>
      <c r="L24" s="306"/>
      <c r="M24" s="306"/>
      <c r="N24" s="306"/>
      <c r="O24" s="306"/>
      <c r="P24" s="307"/>
      <c r="Q24" s="76"/>
      <c r="R24" s="76"/>
      <c r="S24" s="76"/>
      <c r="T24" s="76"/>
      <c r="U24" s="76"/>
    </row>
    <row r="25" spans="2:21" ht="78.75" customHeight="1">
      <c r="B25" s="295" t="s">
        <v>301</v>
      </c>
      <c r="C25" s="296" t="s">
        <v>302</v>
      </c>
      <c r="D25" s="296" t="s">
        <v>303</v>
      </c>
      <c r="E25" s="296" t="s">
        <v>304</v>
      </c>
      <c r="F25" s="308"/>
      <c r="G25" s="296" t="s">
        <v>212</v>
      </c>
      <c r="H25" s="297">
        <v>45220</v>
      </c>
      <c r="I25" s="296" t="s">
        <v>242</v>
      </c>
      <c r="J25" s="296" t="s">
        <v>212</v>
      </c>
      <c r="K25" s="297">
        <v>45260</v>
      </c>
      <c r="L25" s="296" t="s">
        <v>243</v>
      </c>
      <c r="M25" s="296" t="s">
        <v>212</v>
      </c>
      <c r="N25" s="297">
        <v>45265</v>
      </c>
      <c r="O25" s="296" t="s">
        <v>236</v>
      </c>
      <c r="P25" s="308"/>
      <c r="Q25" s="178"/>
      <c r="R25" s="178"/>
      <c r="S25" s="178"/>
      <c r="T25" s="178"/>
      <c r="U25" s="178"/>
    </row>
    <row r="26" spans="2:21" ht="64.5" customHeight="1">
      <c r="B26" s="295" t="s">
        <v>305</v>
      </c>
      <c r="C26" s="296" t="s">
        <v>306</v>
      </c>
      <c r="D26" s="296" t="s">
        <v>307</v>
      </c>
      <c r="E26" s="296" t="s">
        <v>308</v>
      </c>
      <c r="F26" s="308"/>
      <c r="G26" s="296" t="s">
        <v>212</v>
      </c>
      <c r="H26" s="297">
        <v>45220</v>
      </c>
      <c r="I26" s="296" t="s">
        <v>242</v>
      </c>
      <c r="J26" s="296" t="s">
        <v>212</v>
      </c>
      <c r="K26" s="297">
        <v>45260</v>
      </c>
      <c r="L26" s="296" t="s">
        <v>243</v>
      </c>
      <c r="M26" s="296" t="s">
        <v>212</v>
      </c>
      <c r="N26" s="297">
        <v>45265</v>
      </c>
      <c r="O26" s="296" t="s">
        <v>236</v>
      </c>
      <c r="P26" s="308"/>
      <c r="Q26" s="178"/>
      <c r="R26" s="178"/>
      <c r="S26" s="178"/>
      <c r="T26" s="178"/>
      <c r="U26" s="178"/>
    </row>
    <row r="27" spans="2:21" ht="65.25" customHeight="1">
      <c r="B27" s="295" t="s">
        <v>309</v>
      </c>
      <c r="C27" s="296" t="s">
        <v>281</v>
      </c>
      <c r="D27" s="296" t="s">
        <v>310</v>
      </c>
      <c r="E27" s="296" t="s">
        <v>311</v>
      </c>
      <c r="F27" s="308"/>
      <c r="G27" s="296" t="s">
        <v>212</v>
      </c>
      <c r="H27" s="297">
        <v>45220</v>
      </c>
      <c r="I27" s="296" t="s">
        <v>242</v>
      </c>
      <c r="J27" s="296" t="s">
        <v>212</v>
      </c>
      <c r="K27" s="297">
        <v>45260</v>
      </c>
      <c r="L27" s="296" t="s">
        <v>243</v>
      </c>
      <c r="M27" s="296" t="s">
        <v>212</v>
      </c>
      <c r="N27" s="297">
        <v>45265</v>
      </c>
      <c r="O27" s="296" t="s">
        <v>236</v>
      </c>
      <c r="P27" s="308"/>
      <c r="Q27" s="178"/>
      <c r="R27" s="178"/>
      <c r="S27" s="178"/>
      <c r="T27" s="178"/>
      <c r="U27" s="178"/>
    </row>
    <row r="28" spans="2:21" ht="34.5" customHeight="1">
      <c r="B28" s="295" t="s">
        <v>312</v>
      </c>
      <c r="C28" s="296" t="s">
        <v>297</v>
      </c>
      <c r="D28" s="296" t="s">
        <v>298</v>
      </c>
      <c r="E28" s="296" t="s">
        <v>299</v>
      </c>
      <c r="F28" s="308"/>
      <c r="G28" s="296" t="s">
        <v>212</v>
      </c>
      <c r="H28" s="297">
        <v>45220</v>
      </c>
      <c r="I28" s="296" t="s">
        <v>242</v>
      </c>
      <c r="J28" s="296" t="s">
        <v>212</v>
      </c>
      <c r="K28" s="297">
        <v>45260</v>
      </c>
      <c r="L28" s="296" t="s">
        <v>243</v>
      </c>
      <c r="M28" s="296" t="s">
        <v>212</v>
      </c>
      <c r="N28" s="297">
        <v>45265</v>
      </c>
      <c r="O28" s="296" t="s">
        <v>236</v>
      </c>
      <c r="P28" s="308"/>
      <c r="Q28" s="178"/>
      <c r="R28" s="178"/>
      <c r="S28" s="178"/>
      <c r="T28" s="178"/>
      <c r="U28" s="178"/>
    </row>
    <row r="29" spans="2:21" ht="13.8">
      <c r="B29" s="489" t="s">
        <v>313</v>
      </c>
      <c r="C29" s="490"/>
      <c r="D29" s="490"/>
      <c r="E29" s="490"/>
      <c r="F29" s="490"/>
      <c r="G29" s="306"/>
      <c r="H29" s="306"/>
      <c r="I29" s="306"/>
      <c r="J29" s="306"/>
      <c r="K29" s="306"/>
      <c r="L29" s="306"/>
      <c r="M29" s="306"/>
      <c r="N29" s="306"/>
      <c r="O29" s="306"/>
      <c r="P29" s="307"/>
      <c r="Q29" s="178"/>
      <c r="R29" s="178"/>
      <c r="S29" s="178"/>
      <c r="T29" s="178"/>
      <c r="U29" s="178"/>
    </row>
    <row r="30" spans="2:21" ht="63" customHeight="1">
      <c r="B30" s="295" t="s">
        <v>314</v>
      </c>
      <c r="C30" s="296" t="s">
        <v>315</v>
      </c>
      <c r="D30" s="296" t="s">
        <v>316</v>
      </c>
      <c r="E30" s="296" t="s">
        <v>317</v>
      </c>
      <c r="F30" s="308"/>
      <c r="G30" s="296" t="s">
        <v>212</v>
      </c>
      <c r="H30" s="297">
        <v>45261</v>
      </c>
      <c r="I30" s="296" t="s">
        <v>243</v>
      </c>
      <c r="J30" s="296" t="s">
        <v>212</v>
      </c>
      <c r="K30" s="308"/>
      <c r="L30" s="308"/>
      <c r="M30" s="296" t="s">
        <v>212</v>
      </c>
      <c r="N30" s="297">
        <v>45265</v>
      </c>
      <c r="O30" s="296" t="s">
        <v>236</v>
      </c>
      <c r="P30" s="308"/>
      <c r="Q30" s="178"/>
      <c r="R30" s="178"/>
      <c r="S30" s="178"/>
      <c r="T30" s="178"/>
      <c r="U30" s="178"/>
    </row>
    <row r="31" spans="2:21" ht="62.25" customHeight="1">
      <c r="B31" s="295" t="s">
        <v>318</v>
      </c>
      <c r="C31" s="296" t="s">
        <v>319</v>
      </c>
      <c r="D31" s="296" t="s">
        <v>320</v>
      </c>
      <c r="E31" s="296" t="s">
        <v>321</v>
      </c>
      <c r="F31" s="308"/>
      <c r="G31" s="296" t="s">
        <v>212</v>
      </c>
      <c r="H31" s="297">
        <v>45261</v>
      </c>
      <c r="I31" s="296" t="s">
        <v>243</v>
      </c>
      <c r="J31" s="296" t="s">
        <v>212</v>
      </c>
      <c r="K31" s="308"/>
      <c r="L31" s="308"/>
      <c r="M31" s="296" t="s">
        <v>212</v>
      </c>
      <c r="N31" s="297">
        <v>45265</v>
      </c>
      <c r="O31" s="296" t="s">
        <v>236</v>
      </c>
      <c r="P31" s="308"/>
      <c r="Q31" s="178"/>
      <c r="R31" s="178"/>
      <c r="S31" s="178"/>
      <c r="T31" s="178"/>
      <c r="U31" s="178"/>
    </row>
    <row r="32" spans="2:21" ht="64.5" customHeight="1">
      <c r="B32" s="295" t="s">
        <v>322</v>
      </c>
      <c r="C32" s="296" t="s">
        <v>323</v>
      </c>
      <c r="D32" s="296" t="s">
        <v>324</v>
      </c>
      <c r="E32" s="296" t="s">
        <v>325</v>
      </c>
      <c r="F32" s="308"/>
      <c r="G32" s="296" t="s">
        <v>212</v>
      </c>
      <c r="H32" s="297">
        <v>45261</v>
      </c>
      <c r="I32" s="296" t="s">
        <v>243</v>
      </c>
      <c r="J32" s="296" t="s">
        <v>212</v>
      </c>
      <c r="K32" s="308"/>
      <c r="L32" s="308"/>
      <c r="M32" s="296" t="s">
        <v>212</v>
      </c>
      <c r="N32" s="297">
        <v>45265</v>
      </c>
      <c r="O32" s="296" t="s">
        <v>236</v>
      </c>
      <c r="P32" s="308"/>
      <c r="Q32" s="178"/>
      <c r="R32" s="178"/>
      <c r="S32" s="178"/>
      <c r="T32" s="178"/>
      <c r="U32" s="178"/>
    </row>
  </sheetData>
  <mergeCells count="7">
    <mergeCell ref="A1:R1"/>
    <mergeCell ref="B11:G11"/>
    <mergeCell ref="B19:J19"/>
    <mergeCell ref="B29:F29"/>
    <mergeCell ref="C2:F2"/>
    <mergeCell ref="C3:F3"/>
    <mergeCell ref="C4:F4"/>
  </mergeCells>
  <dataValidations count="2">
    <dataValidation type="list" allowBlank="1" showErrorMessage="1" sqref="G20:G32 J20:J32 G12:G18 J12:J18 M12:M32">
      <formula1>$S$2:$S$5</formula1>
    </dataValidation>
    <dataValidation type="list" allowBlank="1" showErrorMessage="1" sqref="I12:I18 L12:L18 L25:L32 I20:I23 L20:L23 O12:O23 I25:I32 O25:O32">
      <formula1>$T$2:$T$7</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T17"/>
  <sheetViews>
    <sheetView topLeftCell="A16" workbookViewId="0">
      <selection activeCell="G25" sqref="G25"/>
    </sheetView>
  </sheetViews>
  <sheetFormatPr defaultColWidth="12.6640625" defaultRowHeight="15" customHeight="1"/>
  <cols>
    <col min="1" max="1" width="3.33203125" customWidth="1"/>
    <col min="2" max="2" width="16.77734375" customWidth="1"/>
    <col min="3" max="3" width="35.21875" customWidth="1"/>
    <col min="4" max="5" width="39.109375" customWidth="1"/>
    <col min="6" max="6" width="38.77734375" customWidth="1"/>
    <col min="7" max="7" width="11.109375" customWidth="1"/>
    <col min="9" max="9" width="10.33203125" customWidth="1"/>
    <col min="10" max="10" width="11" customWidth="1"/>
    <col min="12" max="13" width="10.77734375" customWidth="1"/>
    <col min="15" max="15" width="10.88671875" customWidth="1"/>
    <col min="16" max="16" width="34" customWidth="1"/>
  </cols>
  <sheetData>
    <row r="2" spans="2:20" ht="13.8">
      <c r="B2" s="171" t="s">
        <v>235</v>
      </c>
      <c r="C2" s="491" t="s">
        <v>326</v>
      </c>
      <c r="D2" s="492"/>
      <c r="E2" s="492"/>
      <c r="F2" s="493"/>
      <c r="G2" s="76"/>
      <c r="H2" s="76"/>
      <c r="I2" s="76"/>
      <c r="J2" s="76"/>
      <c r="K2" s="76"/>
      <c r="L2" s="76"/>
      <c r="M2" s="76"/>
      <c r="N2" s="76"/>
      <c r="O2" s="76"/>
      <c r="P2" s="76"/>
      <c r="Q2" s="76"/>
      <c r="R2" s="76"/>
      <c r="S2" s="233" t="s">
        <v>212</v>
      </c>
      <c r="T2" s="233" t="s">
        <v>236</v>
      </c>
    </row>
    <row r="3" spans="2:20" ht="27.6">
      <c r="B3" s="172" t="s">
        <v>237</v>
      </c>
      <c r="C3" s="494" t="s">
        <v>64</v>
      </c>
      <c r="D3" s="442"/>
      <c r="E3" s="442"/>
      <c r="F3" s="495"/>
      <c r="G3" s="76"/>
      <c r="H3" s="76"/>
      <c r="I3" s="76"/>
      <c r="J3" s="76"/>
      <c r="K3" s="76"/>
      <c r="L3" s="76"/>
      <c r="M3" s="76"/>
      <c r="N3" s="76"/>
      <c r="O3" s="76"/>
      <c r="P3" s="76"/>
      <c r="Q3" s="76"/>
      <c r="R3" s="76"/>
      <c r="S3" s="233" t="s">
        <v>213</v>
      </c>
      <c r="T3" s="233" t="s">
        <v>238</v>
      </c>
    </row>
    <row r="4" spans="2:20" ht="13.8">
      <c r="B4" s="172" t="s">
        <v>239</v>
      </c>
      <c r="C4" s="496">
        <f>SUM(C6:F6)</f>
        <v>5</v>
      </c>
      <c r="D4" s="497"/>
      <c r="E4" s="497"/>
      <c r="F4" s="498"/>
      <c r="G4" s="76"/>
      <c r="H4" s="76"/>
      <c r="I4" s="76"/>
      <c r="J4" s="76"/>
      <c r="K4" s="76"/>
      <c r="L4" s="76"/>
      <c r="M4" s="76"/>
      <c r="N4" s="76"/>
      <c r="O4" s="76"/>
      <c r="P4" s="76"/>
      <c r="Q4" s="76"/>
      <c r="R4" s="76"/>
      <c r="S4" s="233" t="s">
        <v>214</v>
      </c>
      <c r="T4" s="233" t="s">
        <v>240</v>
      </c>
    </row>
    <row r="5" spans="2:20"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row>
    <row r="6" spans="2:20" ht="13.8">
      <c r="B6" s="173" t="s">
        <v>222</v>
      </c>
      <c r="C6" s="288">
        <f t="shared" ref="C6:F6" si="0">COUNTIF($G10:$G993,C5)</f>
        <v>5</v>
      </c>
      <c r="D6" s="288">
        <f t="shared" si="0"/>
        <v>0</v>
      </c>
      <c r="E6" s="288">
        <f t="shared" si="0"/>
        <v>0</v>
      </c>
      <c r="F6" s="289">
        <f t="shared" si="0"/>
        <v>0</v>
      </c>
      <c r="G6" s="76"/>
      <c r="H6" s="76"/>
      <c r="I6" s="76"/>
      <c r="J6" s="76"/>
      <c r="K6" s="76"/>
      <c r="L6" s="76"/>
      <c r="M6" s="76"/>
      <c r="N6" s="76"/>
      <c r="O6" s="76"/>
      <c r="P6" s="76"/>
      <c r="Q6" s="76"/>
      <c r="R6" s="76"/>
      <c r="S6" s="76"/>
      <c r="T6" s="233" t="s">
        <v>243</v>
      </c>
    </row>
    <row r="7" spans="2:20" ht="13.8">
      <c r="B7" s="173" t="s">
        <v>221</v>
      </c>
      <c r="C7" s="288">
        <f t="shared" ref="C7:F7" si="1">COUNTIF($J10:$J993,C5)</f>
        <v>5</v>
      </c>
      <c r="D7" s="288">
        <f t="shared" si="1"/>
        <v>0</v>
      </c>
      <c r="E7" s="288">
        <f t="shared" si="1"/>
        <v>0</v>
      </c>
      <c r="F7" s="289">
        <f t="shared" si="1"/>
        <v>0</v>
      </c>
      <c r="G7" s="76"/>
      <c r="H7" s="76"/>
      <c r="I7" s="76"/>
      <c r="J7" s="76"/>
      <c r="K7" s="76"/>
      <c r="L7" s="76"/>
      <c r="M7" s="76"/>
      <c r="N7" s="76"/>
      <c r="O7" s="76"/>
      <c r="P7" s="76"/>
      <c r="Q7" s="76"/>
      <c r="R7" s="76"/>
      <c r="S7" s="76"/>
      <c r="T7" s="233" t="s">
        <v>215</v>
      </c>
    </row>
    <row r="8" spans="2:20" ht="13.8">
      <c r="B8" s="175" t="s">
        <v>210</v>
      </c>
      <c r="C8" s="290">
        <f t="shared" ref="C8:F8" si="2">COUNTIF($M10:$M993,C5)</f>
        <v>5</v>
      </c>
      <c r="D8" s="290">
        <f t="shared" si="2"/>
        <v>0</v>
      </c>
      <c r="E8" s="290">
        <f t="shared" si="2"/>
        <v>0</v>
      </c>
      <c r="F8" s="291">
        <f t="shared" si="2"/>
        <v>0</v>
      </c>
      <c r="G8" s="76"/>
      <c r="H8" s="76"/>
      <c r="I8" s="76"/>
      <c r="J8" s="76"/>
      <c r="K8" s="76"/>
      <c r="L8" s="76"/>
      <c r="M8" s="76"/>
      <c r="N8" s="76"/>
      <c r="O8" s="76"/>
      <c r="P8" s="76"/>
      <c r="Q8" s="76"/>
      <c r="R8" s="76"/>
      <c r="S8" s="76"/>
      <c r="T8" s="76"/>
    </row>
    <row r="9" spans="2:20" ht="13.8">
      <c r="B9" s="193"/>
      <c r="C9" s="193"/>
      <c r="D9" s="193"/>
      <c r="E9" s="193"/>
      <c r="F9" s="193"/>
      <c r="G9" s="193"/>
      <c r="H9" s="193"/>
      <c r="I9" s="193"/>
      <c r="J9" s="193"/>
      <c r="K9" s="193"/>
      <c r="L9" s="193"/>
      <c r="M9" s="193"/>
      <c r="N9" s="193"/>
      <c r="O9" s="193"/>
      <c r="P9" s="193"/>
      <c r="Q9" s="76"/>
      <c r="R9" s="76"/>
      <c r="S9" s="76"/>
      <c r="T9" s="76"/>
    </row>
    <row r="10" spans="2:20"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row>
    <row r="11" spans="2:20" ht="13.8">
      <c r="B11" s="499" t="s">
        <v>67</v>
      </c>
      <c r="C11" s="443"/>
      <c r="D11" s="293"/>
      <c r="E11" s="293"/>
      <c r="F11" s="293"/>
      <c r="G11" s="293"/>
      <c r="H11" s="293"/>
      <c r="I11" s="293"/>
      <c r="J11" s="293"/>
      <c r="K11" s="293"/>
      <c r="L11" s="293"/>
      <c r="M11" s="293"/>
      <c r="N11" s="293"/>
      <c r="O11" s="293"/>
      <c r="P11" s="294"/>
      <c r="Q11" s="76"/>
      <c r="R11" s="76"/>
      <c r="S11" s="76"/>
      <c r="T11" s="76"/>
    </row>
    <row r="12" spans="2:20" ht="47.25" customHeight="1">
      <c r="B12" s="295" t="s">
        <v>327</v>
      </c>
      <c r="C12" s="296" t="s">
        <v>67</v>
      </c>
      <c r="D12" s="296" t="s">
        <v>328</v>
      </c>
      <c r="E12" s="296" t="s">
        <v>329</v>
      </c>
      <c r="F12" s="298"/>
      <c r="G12" s="296" t="s">
        <v>212</v>
      </c>
      <c r="H12" s="297">
        <v>45234</v>
      </c>
      <c r="I12" s="296" t="s">
        <v>242</v>
      </c>
      <c r="J12" s="296" t="s">
        <v>212</v>
      </c>
      <c r="K12" s="297">
        <v>45260</v>
      </c>
      <c r="L12" s="296" t="s">
        <v>243</v>
      </c>
      <c r="M12" s="296" t="s">
        <v>212</v>
      </c>
      <c r="N12" s="297">
        <v>45265</v>
      </c>
      <c r="O12" s="296" t="s">
        <v>236</v>
      </c>
      <c r="P12" s="298"/>
      <c r="Q12" s="178"/>
      <c r="R12" s="178"/>
      <c r="S12" s="178"/>
      <c r="T12" s="178"/>
    </row>
    <row r="13" spans="2:20" ht="13.8">
      <c r="B13" s="299" t="s">
        <v>330</v>
      </c>
      <c r="C13" s="293"/>
      <c r="D13" s="293"/>
      <c r="E13" s="293"/>
      <c r="F13" s="293"/>
      <c r="G13" s="293"/>
      <c r="H13" s="293"/>
      <c r="I13" s="293"/>
      <c r="J13" s="293"/>
      <c r="K13" s="293"/>
      <c r="L13" s="293"/>
      <c r="M13" s="293"/>
      <c r="N13" s="293"/>
      <c r="O13" s="293"/>
      <c r="P13" s="294"/>
      <c r="Q13" s="76"/>
      <c r="R13" s="76"/>
      <c r="S13" s="76"/>
      <c r="T13" s="76"/>
    </row>
    <row r="14" spans="2:20" ht="198" customHeight="1">
      <c r="B14" s="295" t="s">
        <v>331</v>
      </c>
      <c r="C14" s="296" t="s">
        <v>332</v>
      </c>
      <c r="D14" s="296" t="s">
        <v>333</v>
      </c>
      <c r="E14" s="296" t="s">
        <v>334</v>
      </c>
      <c r="F14" s="298"/>
      <c r="G14" s="296" t="s">
        <v>212</v>
      </c>
      <c r="H14" s="297">
        <v>45234</v>
      </c>
      <c r="I14" s="296" t="s">
        <v>242</v>
      </c>
      <c r="J14" s="296" t="s">
        <v>212</v>
      </c>
      <c r="K14" s="297">
        <v>45260</v>
      </c>
      <c r="L14" s="296" t="s">
        <v>243</v>
      </c>
      <c r="M14" s="296" t="s">
        <v>212</v>
      </c>
      <c r="N14" s="297">
        <v>45265</v>
      </c>
      <c r="O14" s="296" t="s">
        <v>236</v>
      </c>
      <c r="P14" s="298"/>
      <c r="Q14" s="178"/>
      <c r="R14" s="178"/>
      <c r="S14" s="178"/>
      <c r="T14" s="178"/>
    </row>
    <row r="15" spans="2:20" ht="273.75" customHeight="1">
      <c r="B15" s="295" t="s">
        <v>335</v>
      </c>
      <c r="C15" s="296" t="s">
        <v>336</v>
      </c>
      <c r="D15" s="296" t="s">
        <v>337</v>
      </c>
      <c r="E15" s="296" t="s">
        <v>334</v>
      </c>
      <c r="F15" s="298"/>
      <c r="G15" s="296" t="s">
        <v>212</v>
      </c>
      <c r="H15" s="297">
        <v>45234</v>
      </c>
      <c r="I15" s="296" t="s">
        <v>242</v>
      </c>
      <c r="J15" s="296" t="s">
        <v>212</v>
      </c>
      <c r="K15" s="297">
        <v>45260</v>
      </c>
      <c r="L15" s="296" t="s">
        <v>243</v>
      </c>
      <c r="M15" s="296" t="s">
        <v>212</v>
      </c>
      <c r="N15" s="297">
        <v>45265</v>
      </c>
      <c r="O15" s="296" t="s">
        <v>236</v>
      </c>
      <c r="P15" s="298"/>
      <c r="Q15" s="178"/>
      <c r="R15" s="178"/>
      <c r="S15" s="178"/>
      <c r="T15" s="178"/>
    </row>
    <row r="16" spans="2:20" ht="199.5" customHeight="1">
      <c r="B16" s="295" t="s">
        <v>338</v>
      </c>
      <c r="C16" s="296" t="s">
        <v>339</v>
      </c>
      <c r="D16" s="296" t="s">
        <v>340</v>
      </c>
      <c r="E16" s="296" t="s">
        <v>341</v>
      </c>
      <c r="F16" s="298"/>
      <c r="G16" s="296" t="s">
        <v>212</v>
      </c>
      <c r="H16" s="297">
        <v>45234</v>
      </c>
      <c r="I16" s="296" t="s">
        <v>242</v>
      </c>
      <c r="J16" s="296" t="s">
        <v>212</v>
      </c>
      <c r="K16" s="297">
        <v>45260</v>
      </c>
      <c r="L16" s="296" t="s">
        <v>243</v>
      </c>
      <c r="M16" s="296" t="s">
        <v>212</v>
      </c>
      <c r="N16" s="297">
        <v>45265</v>
      </c>
      <c r="O16" s="296" t="s">
        <v>236</v>
      </c>
      <c r="P16" s="298"/>
      <c r="Q16" s="178"/>
      <c r="R16" s="178"/>
      <c r="S16" s="178"/>
      <c r="T16" s="178"/>
    </row>
    <row r="17" spans="2:20" ht="274.5" customHeight="1">
      <c r="B17" s="295" t="s">
        <v>342</v>
      </c>
      <c r="C17" s="296" t="s">
        <v>343</v>
      </c>
      <c r="D17" s="296" t="s">
        <v>344</v>
      </c>
      <c r="E17" s="296" t="s">
        <v>341</v>
      </c>
      <c r="F17" s="298"/>
      <c r="G17" s="296" t="s">
        <v>212</v>
      </c>
      <c r="H17" s="297">
        <v>45234</v>
      </c>
      <c r="I17" s="296" t="s">
        <v>242</v>
      </c>
      <c r="J17" s="296" t="s">
        <v>212</v>
      </c>
      <c r="K17" s="297">
        <v>45260</v>
      </c>
      <c r="L17" s="296" t="s">
        <v>243</v>
      </c>
      <c r="M17" s="296" t="s">
        <v>212</v>
      </c>
      <c r="N17" s="297">
        <v>45265</v>
      </c>
      <c r="O17" s="296" t="s">
        <v>236</v>
      </c>
      <c r="P17" s="298"/>
      <c r="Q17" s="178"/>
      <c r="R17" s="178"/>
      <c r="S17" s="178"/>
      <c r="T17" s="178"/>
    </row>
  </sheetData>
  <mergeCells count="4">
    <mergeCell ref="C2:F2"/>
    <mergeCell ref="C3:F3"/>
    <mergeCell ref="C4:F4"/>
    <mergeCell ref="B11:C11"/>
  </mergeCells>
  <dataValidations count="2">
    <dataValidation type="list" allowBlank="1" showErrorMessage="1" sqref="J12:J17 G12:G17 M12:M17">
      <formula1>$S$2:$S$5</formula1>
    </dataValidation>
    <dataValidation type="list" allowBlank="1" showErrorMessage="1" sqref="I12 L12 O12 I14:I17 L14:L17 O14:O17">
      <formula1>$T$2:$T$7</formula1>
    </dataValidation>
  </dataValidations>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40"/>
  <sheetViews>
    <sheetView topLeftCell="A3" workbookViewId="0">
      <selection activeCell="R18" sqref="R18"/>
    </sheetView>
  </sheetViews>
  <sheetFormatPr defaultColWidth="12.6640625" defaultRowHeight="15" customHeight="1"/>
  <cols>
    <col min="1" max="1" width="2.88671875" customWidth="1"/>
    <col min="2" max="2" width="17" customWidth="1"/>
    <col min="3" max="3" width="35.21875" customWidth="1"/>
    <col min="4" max="4" width="38.88671875" customWidth="1"/>
    <col min="5" max="5" width="38.77734375" customWidth="1"/>
    <col min="6" max="6" width="38.6640625" customWidth="1"/>
    <col min="7" max="7" width="11" customWidth="1"/>
    <col min="9" max="9" width="10.88671875" customWidth="1"/>
    <col min="10" max="10" width="11" customWidth="1"/>
    <col min="12" max="12" width="10.77734375" customWidth="1"/>
    <col min="13" max="13" width="11" customWidth="1"/>
    <col min="15" max="15" width="10.88671875" customWidth="1"/>
    <col min="16" max="16" width="30.88671875" customWidth="1"/>
    <col min="19" max="20" width="0" hidden="1" customWidth="1"/>
  </cols>
  <sheetData>
    <row r="2" spans="2:21" ht="13.8">
      <c r="B2" s="171" t="s">
        <v>235</v>
      </c>
      <c r="C2" s="491" t="s">
        <v>345</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25</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COUNTIF($G10:$G1016,C5)</f>
        <v>23</v>
      </c>
      <c r="D6" s="288">
        <f t="shared" si="0"/>
        <v>2</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COUNTIF($J10:$J1016,C5)</f>
        <v>24</v>
      </c>
      <c r="D7" s="288">
        <f t="shared" si="1"/>
        <v>1</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COUNTIF($M10:$M1016,C5)</f>
        <v>25</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499" t="s">
        <v>71</v>
      </c>
      <c r="C11" s="442"/>
      <c r="D11" s="442"/>
      <c r="E11" s="442"/>
      <c r="F11" s="442"/>
      <c r="G11" s="442"/>
      <c r="H11" s="442"/>
      <c r="I11" s="442"/>
      <c r="J11" s="442"/>
      <c r="K11" s="442"/>
      <c r="L11" s="442"/>
      <c r="M11" s="442"/>
      <c r="N11" s="442"/>
      <c r="O11" s="442"/>
      <c r="P11" s="443"/>
      <c r="Q11" s="76"/>
      <c r="R11" s="76"/>
      <c r="S11" s="76"/>
      <c r="T11" s="76"/>
      <c r="U11" s="76"/>
    </row>
    <row r="12" spans="2:21" ht="47.25" customHeight="1">
      <c r="B12" s="295" t="s">
        <v>346</v>
      </c>
      <c r="C12" s="296" t="s">
        <v>347</v>
      </c>
      <c r="D12" s="296" t="s">
        <v>348</v>
      </c>
      <c r="E12" s="296" t="s">
        <v>349</v>
      </c>
      <c r="F12" s="298"/>
      <c r="G12" s="296" t="s">
        <v>212</v>
      </c>
      <c r="H12" s="297">
        <v>45220</v>
      </c>
      <c r="I12" s="296" t="s">
        <v>243</v>
      </c>
      <c r="J12" s="296" t="s">
        <v>212</v>
      </c>
      <c r="K12" s="297">
        <v>45260</v>
      </c>
      <c r="L12" s="296" t="s">
        <v>243</v>
      </c>
      <c r="M12" s="296" t="s">
        <v>212</v>
      </c>
      <c r="N12" s="297">
        <v>45265</v>
      </c>
      <c r="O12" s="296" t="s">
        <v>236</v>
      </c>
      <c r="P12" s="298"/>
      <c r="Q12" s="178"/>
      <c r="R12" s="178"/>
      <c r="S12" s="178"/>
      <c r="T12" s="178"/>
      <c r="U12" s="178"/>
    </row>
    <row r="13" spans="2:21" ht="77.25" customHeight="1">
      <c r="B13" s="295" t="s">
        <v>350</v>
      </c>
      <c r="C13" s="296" t="s">
        <v>351</v>
      </c>
      <c r="D13" s="296" t="s">
        <v>352</v>
      </c>
      <c r="E13" s="296" t="s">
        <v>353</v>
      </c>
      <c r="F13" s="298"/>
      <c r="G13" s="296" t="s">
        <v>212</v>
      </c>
      <c r="H13" s="297">
        <v>45223</v>
      </c>
      <c r="I13" s="296" t="s">
        <v>243</v>
      </c>
      <c r="J13" s="296" t="s">
        <v>212</v>
      </c>
      <c r="K13" s="297">
        <v>45260</v>
      </c>
      <c r="L13" s="296" t="s">
        <v>243</v>
      </c>
      <c r="M13" s="296" t="s">
        <v>212</v>
      </c>
      <c r="N13" s="297">
        <v>45265</v>
      </c>
      <c r="O13" s="296" t="s">
        <v>236</v>
      </c>
      <c r="P13" s="298"/>
      <c r="Q13" s="178"/>
      <c r="R13" s="178"/>
      <c r="S13" s="178"/>
      <c r="T13" s="178"/>
      <c r="U13" s="178"/>
    </row>
    <row r="14" spans="2:21" ht="91.5" customHeight="1">
      <c r="B14" s="295" t="s">
        <v>354</v>
      </c>
      <c r="C14" s="296" t="s">
        <v>355</v>
      </c>
      <c r="D14" s="296" t="s">
        <v>356</v>
      </c>
      <c r="E14" s="296" t="s">
        <v>357</v>
      </c>
      <c r="F14" s="298"/>
      <c r="G14" s="296" t="s">
        <v>212</v>
      </c>
      <c r="H14" s="297">
        <v>45223</v>
      </c>
      <c r="I14" s="296" t="s">
        <v>243</v>
      </c>
      <c r="J14" s="296" t="s">
        <v>212</v>
      </c>
      <c r="K14" s="297">
        <v>45260</v>
      </c>
      <c r="L14" s="296" t="s">
        <v>243</v>
      </c>
      <c r="M14" s="296" t="s">
        <v>212</v>
      </c>
      <c r="N14" s="297">
        <v>45265</v>
      </c>
      <c r="O14" s="296" t="s">
        <v>236</v>
      </c>
      <c r="P14" s="298"/>
      <c r="Q14" s="178"/>
      <c r="R14" s="178"/>
      <c r="S14" s="178"/>
      <c r="T14" s="178"/>
      <c r="U14" s="178"/>
    </row>
    <row r="15" spans="2:21" ht="109.5" customHeight="1">
      <c r="B15" s="295" t="s">
        <v>358</v>
      </c>
      <c r="C15" s="296" t="s">
        <v>359</v>
      </c>
      <c r="D15" s="296" t="s">
        <v>360</v>
      </c>
      <c r="E15" s="296" t="s">
        <v>361</v>
      </c>
      <c r="F15" s="298"/>
      <c r="G15" s="296" t="s">
        <v>212</v>
      </c>
      <c r="H15" s="297">
        <v>45223</v>
      </c>
      <c r="I15" s="296" t="s">
        <v>243</v>
      </c>
      <c r="J15" s="296" t="s">
        <v>212</v>
      </c>
      <c r="K15" s="297">
        <v>45260</v>
      </c>
      <c r="L15" s="296" t="s">
        <v>243</v>
      </c>
      <c r="M15" s="296" t="s">
        <v>212</v>
      </c>
      <c r="N15" s="297">
        <v>45265</v>
      </c>
      <c r="O15" s="296" t="s">
        <v>236</v>
      </c>
      <c r="P15" s="298"/>
      <c r="Q15" s="178"/>
      <c r="R15" s="178"/>
      <c r="S15" s="178"/>
      <c r="T15" s="178"/>
      <c r="U15" s="178"/>
    </row>
    <row r="16" spans="2:21" ht="64.5" customHeight="1">
      <c r="B16" s="295" t="s">
        <v>362</v>
      </c>
      <c r="C16" s="296" t="s">
        <v>363</v>
      </c>
      <c r="D16" s="296" t="s">
        <v>364</v>
      </c>
      <c r="E16" s="296" t="s">
        <v>365</v>
      </c>
      <c r="F16" s="298"/>
      <c r="G16" s="296" t="s">
        <v>212</v>
      </c>
      <c r="H16" s="297">
        <v>45223</v>
      </c>
      <c r="I16" s="296" t="s">
        <v>243</v>
      </c>
      <c r="J16" s="296" t="s">
        <v>212</v>
      </c>
      <c r="K16" s="297">
        <v>45260</v>
      </c>
      <c r="L16" s="296" t="s">
        <v>243</v>
      </c>
      <c r="M16" s="296" t="s">
        <v>212</v>
      </c>
      <c r="N16" s="297">
        <v>45265</v>
      </c>
      <c r="O16" s="296" t="s">
        <v>236</v>
      </c>
      <c r="P16" s="298"/>
      <c r="Q16" s="178"/>
      <c r="R16" s="178"/>
      <c r="S16" s="178"/>
      <c r="T16" s="178"/>
      <c r="U16" s="178"/>
    </row>
    <row r="17" spans="2:21" ht="13.8">
      <c r="B17" s="499" t="s">
        <v>73</v>
      </c>
      <c r="C17" s="443"/>
      <c r="D17" s="293"/>
      <c r="E17" s="293"/>
      <c r="F17" s="293"/>
      <c r="G17" s="293"/>
      <c r="H17" s="293"/>
      <c r="I17" s="293"/>
      <c r="J17" s="293"/>
      <c r="K17" s="293"/>
      <c r="L17" s="293"/>
      <c r="M17" s="293"/>
      <c r="N17" s="293"/>
      <c r="O17" s="293"/>
      <c r="P17" s="294"/>
      <c r="Q17" s="76"/>
      <c r="R17" s="76"/>
      <c r="S17" s="76"/>
      <c r="T17" s="76"/>
      <c r="U17" s="76"/>
    </row>
    <row r="18" spans="2:21" ht="76.5" customHeight="1">
      <c r="B18" s="295" t="s">
        <v>366</v>
      </c>
      <c r="C18" s="296" t="s">
        <v>73</v>
      </c>
      <c r="D18" s="296" t="s">
        <v>367</v>
      </c>
      <c r="E18" s="296" t="s">
        <v>368</v>
      </c>
      <c r="F18" s="298"/>
      <c r="G18" s="296" t="s">
        <v>212</v>
      </c>
      <c r="H18" s="297">
        <v>45220</v>
      </c>
      <c r="I18" s="296" t="s">
        <v>243</v>
      </c>
      <c r="J18" s="296" t="s">
        <v>212</v>
      </c>
      <c r="K18" s="297">
        <v>45260</v>
      </c>
      <c r="L18" s="296" t="s">
        <v>243</v>
      </c>
      <c r="M18" s="296" t="s">
        <v>212</v>
      </c>
      <c r="N18" s="297">
        <v>45265</v>
      </c>
      <c r="O18" s="296" t="s">
        <v>236</v>
      </c>
      <c r="P18" s="298"/>
      <c r="Q18" s="178"/>
      <c r="R18" s="178"/>
      <c r="S18" s="178"/>
      <c r="T18" s="178"/>
      <c r="U18" s="178"/>
    </row>
    <row r="19" spans="2:21" ht="123" customHeight="1">
      <c r="B19" s="295" t="s">
        <v>369</v>
      </c>
      <c r="C19" s="296" t="s">
        <v>370</v>
      </c>
      <c r="D19" s="296" t="s">
        <v>371</v>
      </c>
      <c r="E19" s="296" t="s">
        <v>372</v>
      </c>
      <c r="F19" s="298"/>
      <c r="G19" s="296" t="s">
        <v>213</v>
      </c>
      <c r="H19" s="297">
        <v>45220</v>
      </c>
      <c r="I19" s="296" t="s">
        <v>243</v>
      </c>
      <c r="J19" s="296" t="s">
        <v>213</v>
      </c>
      <c r="K19" s="297">
        <v>45260</v>
      </c>
      <c r="L19" s="296" t="s">
        <v>243</v>
      </c>
      <c r="M19" s="296" t="s">
        <v>212</v>
      </c>
      <c r="N19" s="297">
        <v>45265</v>
      </c>
      <c r="O19" s="296" t="s">
        <v>236</v>
      </c>
      <c r="P19" s="296" t="s">
        <v>373</v>
      </c>
      <c r="Q19" s="178"/>
      <c r="R19" s="178"/>
      <c r="S19" s="178"/>
      <c r="T19" s="178"/>
      <c r="U19" s="178"/>
    </row>
    <row r="20" spans="2:21" ht="136.5" customHeight="1">
      <c r="B20" s="295" t="s">
        <v>374</v>
      </c>
      <c r="C20" s="296" t="s">
        <v>375</v>
      </c>
      <c r="D20" s="296" t="s">
        <v>376</v>
      </c>
      <c r="E20" s="296" t="s">
        <v>377</v>
      </c>
      <c r="F20" s="298"/>
      <c r="G20" s="296" t="s">
        <v>213</v>
      </c>
      <c r="H20" s="297">
        <v>45220</v>
      </c>
      <c r="I20" s="296" t="s">
        <v>243</v>
      </c>
      <c r="J20" s="296" t="s">
        <v>212</v>
      </c>
      <c r="K20" s="297">
        <v>45260</v>
      </c>
      <c r="L20" s="296" t="s">
        <v>243</v>
      </c>
      <c r="M20" s="296" t="s">
        <v>212</v>
      </c>
      <c r="N20" s="297">
        <v>45265</v>
      </c>
      <c r="O20" s="296" t="s">
        <v>236</v>
      </c>
      <c r="P20" s="298"/>
      <c r="Q20" s="178"/>
      <c r="R20" s="178"/>
      <c r="S20" s="178"/>
      <c r="T20" s="178"/>
      <c r="U20" s="178"/>
    </row>
    <row r="21" spans="2:21" ht="13.8">
      <c r="B21" s="499" t="s">
        <v>74</v>
      </c>
      <c r="C21" s="443"/>
      <c r="D21" s="293"/>
      <c r="E21" s="293"/>
      <c r="F21" s="293"/>
      <c r="G21" s="293"/>
      <c r="H21" s="293"/>
      <c r="I21" s="293"/>
      <c r="J21" s="293"/>
      <c r="K21" s="293"/>
      <c r="L21" s="293"/>
      <c r="M21" s="293"/>
      <c r="N21" s="293"/>
      <c r="O21" s="293"/>
      <c r="P21" s="294"/>
      <c r="Q21" s="76"/>
      <c r="R21" s="76"/>
      <c r="S21" s="76"/>
      <c r="T21" s="76"/>
      <c r="U21" s="76"/>
    </row>
    <row r="22" spans="2:21" ht="107.25" customHeight="1">
      <c r="B22" s="295" t="s">
        <v>378</v>
      </c>
      <c r="C22" s="296" t="s">
        <v>74</v>
      </c>
      <c r="D22" s="296" t="s">
        <v>379</v>
      </c>
      <c r="E22" s="296" t="s">
        <v>380</v>
      </c>
      <c r="F22" s="298"/>
      <c r="G22" s="296" t="s">
        <v>212</v>
      </c>
      <c r="H22" s="297">
        <v>45220</v>
      </c>
      <c r="I22" s="296" t="s">
        <v>243</v>
      </c>
      <c r="J22" s="296" t="s">
        <v>212</v>
      </c>
      <c r="K22" s="297">
        <v>45260</v>
      </c>
      <c r="L22" s="296" t="s">
        <v>243</v>
      </c>
      <c r="M22" s="296" t="s">
        <v>212</v>
      </c>
      <c r="N22" s="297">
        <v>45265</v>
      </c>
      <c r="O22" s="296" t="s">
        <v>236</v>
      </c>
      <c r="P22" s="298"/>
      <c r="Q22" s="178"/>
      <c r="R22" s="178"/>
      <c r="S22" s="178"/>
      <c r="T22" s="178"/>
      <c r="U22" s="178"/>
    </row>
    <row r="23" spans="2:21" ht="182.25" customHeight="1">
      <c r="B23" s="295" t="s">
        <v>381</v>
      </c>
      <c r="C23" s="296" t="s">
        <v>382</v>
      </c>
      <c r="D23" s="296" t="s">
        <v>383</v>
      </c>
      <c r="E23" s="296" t="s">
        <v>384</v>
      </c>
      <c r="F23" s="298"/>
      <c r="G23" s="296" t="s">
        <v>212</v>
      </c>
      <c r="H23" s="297">
        <v>45222</v>
      </c>
      <c r="I23" s="296" t="s">
        <v>243</v>
      </c>
      <c r="J23" s="296" t="s">
        <v>212</v>
      </c>
      <c r="K23" s="297">
        <v>45260</v>
      </c>
      <c r="L23" s="296" t="s">
        <v>243</v>
      </c>
      <c r="M23" s="296" t="s">
        <v>212</v>
      </c>
      <c r="N23" s="297">
        <v>45265</v>
      </c>
      <c r="O23" s="296" t="s">
        <v>236</v>
      </c>
      <c r="P23" s="298"/>
      <c r="Q23" s="178"/>
      <c r="R23" s="178"/>
      <c r="S23" s="178"/>
      <c r="T23" s="178"/>
      <c r="U23" s="178"/>
    </row>
    <row r="24" spans="2:21" ht="106.5" customHeight="1">
      <c r="B24" s="295" t="s">
        <v>385</v>
      </c>
      <c r="C24" s="296" t="s">
        <v>386</v>
      </c>
      <c r="D24" s="296" t="s">
        <v>387</v>
      </c>
      <c r="E24" s="296" t="s">
        <v>388</v>
      </c>
      <c r="F24" s="298"/>
      <c r="G24" s="296" t="s">
        <v>212</v>
      </c>
      <c r="H24" s="297">
        <v>45222</v>
      </c>
      <c r="I24" s="296" t="s">
        <v>243</v>
      </c>
      <c r="J24" s="296" t="s">
        <v>212</v>
      </c>
      <c r="K24" s="297">
        <v>45260</v>
      </c>
      <c r="L24" s="296" t="s">
        <v>243</v>
      </c>
      <c r="M24" s="296" t="s">
        <v>212</v>
      </c>
      <c r="N24" s="297">
        <v>45265</v>
      </c>
      <c r="O24" s="296" t="s">
        <v>236</v>
      </c>
      <c r="P24" s="298"/>
      <c r="Q24" s="178"/>
      <c r="R24" s="178"/>
      <c r="S24" s="178"/>
      <c r="T24" s="178"/>
      <c r="U24" s="178"/>
    </row>
    <row r="25" spans="2:21" ht="107.25" customHeight="1">
      <c r="B25" s="295" t="s">
        <v>389</v>
      </c>
      <c r="C25" s="296" t="s">
        <v>390</v>
      </c>
      <c r="D25" s="296" t="s">
        <v>391</v>
      </c>
      <c r="E25" s="296" t="s">
        <v>392</v>
      </c>
      <c r="F25" s="298"/>
      <c r="G25" s="296" t="s">
        <v>212</v>
      </c>
      <c r="H25" s="297">
        <v>45220</v>
      </c>
      <c r="I25" s="296" t="s">
        <v>243</v>
      </c>
      <c r="J25" s="296" t="s">
        <v>212</v>
      </c>
      <c r="K25" s="297">
        <v>45260</v>
      </c>
      <c r="L25" s="296" t="s">
        <v>243</v>
      </c>
      <c r="M25" s="296" t="s">
        <v>212</v>
      </c>
      <c r="N25" s="297">
        <v>45265</v>
      </c>
      <c r="O25" s="296" t="s">
        <v>236</v>
      </c>
      <c r="P25" s="298"/>
      <c r="Q25" s="178"/>
      <c r="R25" s="178"/>
      <c r="S25" s="178"/>
      <c r="T25" s="178"/>
      <c r="U25" s="178"/>
    </row>
    <row r="26" spans="2:21" ht="93.75" customHeight="1">
      <c r="B26" s="295" t="s">
        <v>393</v>
      </c>
      <c r="C26" s="296" t="s">
        <v>394</v>
      </c>
      <c r="D26" s="296" t="s">
        <v>395</v>
      </c>
      <c r="E26" s="296" t="s">
        <v>396</v>
      </c>
      <c r="F26" s="298"/>
      <c r="G26" s="296" t="s">
        <v>212</v>
      </c>
      <c r="H26" s="297">
        <v>45220</v>
      </c>
      <c r="I26" s="296" t="s">
        <v>243</v>
      </c>
      <c r="J26" s="296" t="s">
        <v>212</v>
      </c>
      <c r="K26" s="297">
        <v>45260</v>
      </c>
      <c r="L26" s="296" t="s">
        <v>243</v>
      </c>
      <c r="M26" s="296" t="s">
        <v>212</v>
      </c>
      <c r="N26" s="297">
        <v>45265</v>
      </c>
      <c r="O26" s="296" t="s">
        <v>236</v>
      </c>
      <c r="P26" s="298"/>
      <c r="Q26" s="178"/>
      <c r="R26" s="178"/>
      <c r="S26" s="178"/>
      <c r="T26" s="178"/>
      <c r="U26" s="178"/>
    </row>
    <row r="27" spans="2:21" ht="91.5" customHeight="1">
      <c r="B27" s="295" t="s">
        <v>397</v>
      </c>
      <c r="C27" s="296" t="s">
        <v>398</v>
      </c>
      <c r="D27" s="296" t="s">
        <v>399</v>
      </c>
      <c r="E27" s="296" t="s">
        <v>400</v>
      </c>
      <c r="F27" s="298"/>
      <c r="G27" s="296" t="s">
        <v>212</v>
      </c>
      <c r="H27" s="297">
        <v>45220</v>
      </c>
      <c r="I27" s="296" t="s">
        <v>243</v>
      </c>
      <c r="J27" s="296" t="s">
        <v>212</v>
      </c>
      <c r="K27" s="297">
        <v>45260</v>
      </c>
      <c r="L27" s="296" t="s">
        <v>243</v>
      </c>
      <c r="M27" s="296" t="s">
        <v>212</v>
      </c>
      <c r="N27" s="297">
        <v>45265</v>
      </c>
      <c r="O27" s="296" t="s">
        <v>236</v>
      </c>
      <c r="P27" s="298"/>
      <c r="Q27" s="178"/>
      <c r="R27" s="178"/>
      <c r="S27" s="178"/>
      <c r="T27" s="178"/>
      <c r="U27" s="178"/>
    </row>
    <row r="28" spans="2:21" ht="91.5" customHeight="1">
      <c r="B28" s="295" t="s">
        <v>401</v>
      </c>
      <c r="C28" s="296" t="s">
        <v>402</v>
      </c>
      <c r="D28" s="296" t="s">
        <v>403</v>
      </c>
      <c r="E28" s="296" t="s">
        <v>404</v>
      </c>
      <c r="F28" s="298"/>
      <c r="G28" s="296" t="s">
        <v>212</v>
      </c>
      <c r="H28" s="297">
        <v>45220</v>
      </c>
      <c r="I28" s="296" t="s">
        <v>243</v>
      </c>
      <c r="J28" s="296" t="s">
        <v>212</v>
      </c>
      <c r="K28" s="297">
        <v>45260</v>
      </c>
      <c r="L28" s="296" t="s">
        <v>243</v>
      </c>
      <c r="M28" s="296" t="s">
        <v>212</v>
      </c>
      <c r="N28" s="297">
        <v>45265</v>
      </c>
      <c r="O28" s="296" t="s">
        <v>236</v>
      </c>
      <c r="P28" s="298"/>
      <c r="Q28" s="178"/>
      <c r="R28" s="178"/>
      <c r="S28" s="178"/>
      <c r="T28" s="178"/>
      <c r="U28" s="178"/>
    </row>
    <row r="29" spans="2:21" ht="13.8">
      <c r="B29" s="499" t="s">
        <v>405</v>
      </c>
      <c r="C29" s="443"/>
      <c r="D29" s="293"/>
      <c r="E29" s="293"/>
      <c r="F29" s="293"/>
      <c r="G29" s="293"/>
      <c r="H29" s="293"/>
      <c r="I29" s="293"/>
      <c r="J29" s="293"/>
      <c r="K29" s="293"/>
      <c r="L29" s="293"/>
      <c r="M29" s="293"/>
      <c r="N29" s="293"/>
      <c r="O29" s="293"/>
      <c r="P29" s="294"/>
      <c r="Q29" s="178"/>
      <c r="R29" s="178"/>
      <c r="S29" s="178"/>
      <c r="T29" s="178"/>
      <c r="U29" s="178"/>
    </row>
    <row r="30" spans="2:21" ht="108.75" customHeight="1">
      <c r="B30" s="295" t="s">
        <v>406</v>
      </c>
      <c r="C30" s="296" t="s">
        <v>405</v>
      </c>
      <c r="D30" s="296" t="s">
        <v>407</v>
      </c>
      <c r="E30" s="296" t="s">
        <v>408</v>
      </c>
      <c r="F30" s="296" t="s">
        <v>409</v>
      </c>
      <c r="G30" s="296" t="s">
        <v>212</v>
      </c>
      <c r="H30" s="297">
        <v>45220</v>
      </c>
      <c r="I30" s="296" t="s">
        <v>243</v>
      </c>
      <c r="J30" s="296" t="s">
        <v>212</v>
      </c>
      <c r="K30" s="297">
        <v>45260</v>
      </c>
      <c r="L30" s="296" t="s">
        <v>243</v>
      </c>
      <c r="M30" s="296" t="s">
        <v>212</v>
      </c>
      <c r="N30" s="297">
        <v>45265</v>
      </c>
      <c r="O30" s="296" t="s">
        <v>236</v>
      </c>
      <c r="P30" s="298"/>
      <c r="Q30" s="178"/>
      <c r="R30" s="178"/>
      <c r="S30" s="178"/>
      <c r="T30" s="178"/>
      <c r="U30" s="178"/>
    </row>
    <row r="31" spans="2:21" ht="182.25" customHeight="1">
      <c r="B31" s="295" t="s">
        <v>410</v>
      </c>
      <c r="C31" s="296" t="s">
        <v>382</v>
      </c>
      <c r="D31" s="296" t="s">
        <v>411</v>
      </c>
      <c r="E31" s="296" t="s">
        <v>412</v>
      </c>
      <c r="F31" s="298"/>
      <c r="G31" s="296" t="s">
        <v>212</v>
      </c>
      <c r="H31" s="297">
        <v>45222</v>
      </c>
      <c r="I31" s="296" t="s">
        <v>243</v>
      </c>
      <c r="J31" s="296" t="s">
        <v>212</v>
      </c>
      <c r="K31" s="297">
        <v>45260</v>
      </c>
      <c r="L31" s="296" t="s">
        <v>243</v>
      </c>
      <c r="M31" s="296" t="s">
        <v>212</v>
      </c>
      <c r="N31" s="297">
        <v>45265</v>
      </c>
      <c r="O31" s="296" t="s">
        <v>236</v>
      </c>
      <c r="P31" s="298"/>
      <c r="Q31" s="178"/>
      <c r="R31" s="178"/>
      <c r="S31" s="178"/>
      <c r="T31" s="178"/>
      <c r="U31" s="178"/>
    </row>
    <row r="32" spans="2:21" ht="123.75" customHeight="1">
      <c r="B32" s="295" t="s">
        <v>413</v>
      </c>
      <c r="C32" s="296" t="s">
        <v>386</v>
      </c>
      <c r="D32" s="296" t="s">
        <v>414</v>
      </c>
      <c r="E32" s="296" t="s">
        <v>415</v>
      </c>
      <c r="F32" s="298"/>
      <c r="G32" s="296" t="s">
        <v>212</v>
      </c>
      <c r="H32" s="297">
        <v>45222</v>
      </c>
      <c r="I32" s="296" t="s">
        <v>243</v>
      </c>
      <c r="J32" s="296" t="s">
        <v>212</v>
      </c>
      <c r="K32" s="297">
        <v>45260</v>
      </c>
      <c r="L32" s="296" t="s">
        <v>243</v>
      </c>
      <c r="M32" s="296" t="s">
        <v>212</v>
      </c>
      <c r="N32" s="297">
        <v>45265</v>
      </c>
      <c r="O32" s="296" t="s">
        <v>236</v>
      </c>
      <c r="P32" s="298"/>
      <c r="Q32" s="178"/>
      <c r="R32" s="178"/>
      <c r="S32" s="178"/>
      <c r="T32" s="178"/>
      <c r="U32" s="178"/>
    </row>
    <row r="33" spans="2:21" ht="121.5" customHeight="1">
      <c r="B33" s="295" t="s">
        <v>416</v>
      </c>
      <c r="C33" s="296" t="s">
        <v>390</v>
      </c>
      <c r="D33" s="296" t="s">
        <v>417</v>
      </c>
      <c r="E33" s="296" t="s">
        <v>418</v>
      </c>
      <c r="F33" s="298"/>
      <c r="G33" s="296" t="s">
        <v>212</v>
      </c>
      <c r="H33" s="297">
        <v>45220</v>
      </c>
      <c r="I33" s="296" t="s">
        <v>243</v>
      </c>
      <c r="J33" s="296" t="s">
        <v>212</v>
      </c>
      <c r="K33" s="297">
        <v>45260</v>
      </c>
      <c r="L33" s="296" t="s">
        <v>243</v>
      </c>
      <c r="M33" s="296" t="s">
        <v>212</v>
      </c>
      <c r="N33" s="297">
        <v>45265</v>
      </c>
      <c r="O33" s="296" t="s">
        <v>236</v>
      </c>
      <c r="P33" s="298"/>
      <c r="Q33" s="178"/>
      <c r="R33" s="178"/>
      <c r="S33" s="178"/>
      <c r="T33" s="178"/>
      <c r="U33" s="178"/>
    </row>
    <row r="34" spans="2:21" ht="108" customHeight="1">
      <c r="B34" s="295" t="s">
        <v>419</v>
      </c>
      <c r="C34" s="296" t="s">
        <v>402</v>
      </c>
      <c r="D34" s="296" t="s">
        <v>420</v>
      </c>
      <c r="E34" s="296" t="s">
        <v>421</v>
      </c>
      <c r="F34" s="298"/>
      <c r="G34" s="296" t="s">
        <v>212</v>
      </c>
      <c r="H34" s="297">
        <v>45220</v>
      </c>
      <c r="I34" s="296" t="s">
        <v>243</v>
      </c>
      <c r="J34" s="296" t="s">
        <v>212</v>
      </c>
      <c r="K34" s="297">
        <v>45260</v>
      </c>
      <c r="L34" s="296" t="s">
        <v>243</v>
      </c>
      <c r="M34" s="296" t="s">
        <v>212</v>
      </c>
      <c r="N34" s="297">
        <v>45265</v>
      </c>
      <c r="O34" s="296" t="s">
        <v>236</v>
      </c>
      <c r="P34" s="298"/>
      <c r="Q34" s="178"/>
      <c r="R34" s="178"/>
      <c r="S34" s="178"/>
      <c r="T34" s="178"/>
      <c r="U34" s="178"/>
    </row>
    <row r="35" spans="2:21" ht="138" customHeight="1">
      <c r="B35" s="295" t="s">
        <v>422</v>
      </c>
      <c r="C35" s="296" t="s">
        <v>398</v>
      </c>
      <c r="D35" s="296" t="s">
        <v>423</v>
      </c>
      <c r="E35" s="296" t="s">
        <v>424</v>
      </c>
      <c r="F35" s="298"/>
      <c r="G35" s="296" t="s">
        <v>212</v>
      </c>
      <c r="H35" s="297">
        <v>45220</v>
      </c>
      <c r="I35" s="296" t="s">
        <v>243</v>
      </c>
      <c r="J35" s="296" t="s">
        <v>212</v>
      </c>
      <c r="K35" s="297">
        <v>45260</v>
      </c>
      <c r="L35" s="296" t="s">
        <v>243</v>
      </c>
      <c r="M35" s="296" t="s">
        <v>212</v>
      </c>
      <c r="N35" s="297">
        <v>45265</v>
      </c>
      <c r="O35" s="296" t="s">
        <v>236</v>
      </c>
      <c r="P35" s="298"/>
      <c r="Q35" s="178"/>
      <c r="R35" s="178"/>
      <c r="S35" s="178"/>
      <c r="T35" s="178"/>
      <c r="U35" s="178"/>
    </row>
    <row r="36" spans="2:21" ht="13.8">
      <c r="B36" s="499" t="s">
        <v>425</v>
      </c>
      <c r="C36" s="442"/>
      <c r="D36" s="442"/>
      <c r="E36" s="442"/>
      <c r="F36" s="442"/>
      <c r="G36" s="442"/>
      <c r="H36" s="442"/>
      <c r="I36" s="442"/>
      <c r="J36" s="442"/>
      <c r="K36" s="442"/>
      <c r="L36" s="442"/>
      <c r="M36" s="442"/>
      <c r="N36" s="442"/>
      <c r="O36" s="442"/>
      <c r="P36" s="443"/>
      <c r="Q36" s="178"/>
      <c r="R36" s="178"/>
      <c r="S36" s="178"/>
      <c r="T36" s="178"/>
      <c r="U36" s="178"/>
    </row>
    <row r="37" spans="2:21" ht="108.75" customHeight="1">
      <c r="B37" s="295" t="s">
        <v>426</v>
      </c>
      <c r="C37" s="296" t="s">
        <v>427</v>
      </c>
      <c r="D37" s="296" t="s">
        <v>428</v>
      </c>
      <c r="E37" s="296" t="s">
        <v>429</v>
      </c>
      <c r="F37" s="296" t="s">
        <v>349</v>
      </c>
      <c r="G37" s="296" t="s">
        <v>212</v>
      </c>
      <c r="H37" s="297">
        <v>45226</v>
      </c>
      <c r="I37" s="296" t="s">
        <v>243</v>
      </c>
      <c r="J37" s="296" t="s">
        <v>212</v>
      </c>
      <c r="K37" s="297">
        <v>45260</v>
      </c>
      <c r="L37" s="296" t="s">
        <v>243</v>
      </c>
      <c r="M37" s="296" t="s">
        <v>212</v>
      </c>
      <c r="N37" s="297">
        <v>45265</v>
      </c>
      <c r="O37" s="296" t="s">
        <v>236</v>
      </c>
      <c r="P37" s="298"/>
      <c r="Q37" s="178"/>
      <c r="R37" s="178"/>
      <c r="S37" s="178"/>
      <c r="T37" s="178"/>
      <c r="U37" s="178"/>
    </row>
    <row r="38" spans="2:21" ht="138.75" customHeight="1">
      <c r="B38" s="295" t="s">
        <v>430</v>
      </c>
      <c r="C38" s="296" t="s">
        <v>431</v>
      </c>
      <c r="D38" s="296" t="s">
        <v>432</v>
      </c>
      <c r="E38" s="296" t="s">
        <v>433</v>
      </c>
      <c r="F38" s="296" t="s">
        <v>434</v>
      </c>
      <c r="G38" s="296" t="s">
        <v>212</v>
      </c>
      <c r="H38" s="297">
        <v>45226</v>
      </c>
      <c r="I38" s="296" t="s">
        <v>243</v>
      </c>
      <c r="J38" s="296" t="s">
        <v>212</v>
      </c>
      <c r="K38" s="297">
        <v>45260</v>
      </c>
      <c r="L38" s="296" t="s">
        <v>243</v>
      </c>
      <c r="M38" s="296" t="s">
        <v>212</v>
      </c>
      <c r="N38" s="297">
        <v>45265</v>
      </c>
      <c r="O38" s="296" t="s">
        <v>236</v>
      </c>
      <c r="P38" s="298"/>
      <c r="Q38" s="178"/>
      <c r="R38" s="178"/>
      <c r="S38" s="178"/>
      <c r="T38" s="178"/>
      <c r="U38" s="178"/>
    </row>
    <row r="39" spans="2:21" ht="110.25" customHeight="1">
      <c r="B39" s="295" t="s">
        <v>435</v>
      </c>
      <c r="C39" s="296" t="s">
        <v>436</v>
      </c>
      <c r="D39" s="296" t="s">
        <v>437</v>
      </c>
      <c r="E39" s="296" t="s">
        <v>438</v>
      </c>
      <c r="F39" s="296" t="s">
        <v>349</v>
      </c>
      <c r="G39" s="296" t="s">
        <v>212</v>
      </c>
      <c r="H39" s="297">
        <v>45226</v>
      </c>
      <c r="I39" s="296" t="s">
        <v>243</v>
      </c>
      <c r="J39" s="296" t="s">
        <v>212</v>
      </c>
      <c r="K39" s="297">
        <v>45260</v>
      </c>
      <c r="L39" s="296" t="s">
        <v>243</v>
      </c>
      <c r="M39" s="296" t="s">
        <v>212</v>
      </c>
      <c r="N39" s="297">
        <v>45265</v>
      </c>
      <c r="O39" s="296" t="s">
        <v>236</v>
      </c>
      <c r="P39" s="298"/>
      <c r="Q39" s="178"/>
      <c r="R39" s="178"/>
      <c r="S39" s="178"/>
      <c r="T39" s="178"/>
      <c r="U39" s="178"/>
    </row>
    <row r="40" spans="2:21" ht="168.75" customHeight="1">
      <c r="B40" s="295" t="s">
        <v>439</v>
      </c>
      <c r="C40" s="296" t="s">
        <v>440</v>
      </c>
      <c r="D40" s="296" t="s">
        <v>441</v>
      </c>
      <c r="E40" s="296" t="s">
        <v>442</v>
      </c>
      <c r="F40" s="296" t="s">
        <v>434</v>
      </c>
      <c r="G40" s="296" t="s">
        <v>212</v>
      </c>
      <c r="H40" s="297">
        <v>45226</v>
      </c>
      <c r="I40" s="296" t="s">
        <v>243</v>
      </c>
      <c r="J40" s="296" t="s">
        <v>212</v>
      </c>
      <c r="K40" s="297">
        <v>45260</v>
      </c>
      <c r="L40" s="296" t="s">
        <v>243</v>
      </c>
      <c r="M40" s="296" t="s">
        <v>212</v>
      </c>
      <c r="N40" s="297">
        <v>45265</v>
      </c>
      <c r="O40" s="296" t="s">
        <v>236</v>
      </c>
      <c r="P40" s="298"/>
      <c r="Q40" s="178"/>
      <c r="R40" s="178"/>
      <c r="S40" s="178"/>
      <c r="T40" s="178"/>
      <c r="U40" s="178"/>
    </row>
  </sheetData>
  <mergeCells count="8">
    <mergeCell ref="B21:C21"/>
    <mergeCell ref="B29:C29"/>
    <mergeCell ref="B36:P36"/>
    <mergeCell ref="C2:F2"/>
    <mergeCell ref="C3:F3"/>
    <mergeCell ref="C4:F4"/>
    <mergeCell ref="B11:P11"/>
    <mergeCell ref="B17:C17"/>
  </mergeCells>
  <dataValidations count="2">
    <dataValidation type="list" allowBlank="1" showErrorMessage="1" sqref="J12:J35 G12:G35 G37:G40 J37:J40 M12:M35 M37:M40">
      <formula1>$S$2:$S$5</formula1>
    </dataValidation>
    <dataValidation type="list" allowBlank="1" showErrorMessage="1" sqref="I12:I16 L12:L16 L37:L40 I18:I20 L18:L20 O12:O16 I22:I35 L22:L35 O18:O20 I37:I40 O22:O35 O37:O40">
      <formula1>$T$2:$T$7</formula1>
    </dataValidation>
  </dataValidation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39"/>
  <sheetViews>
    <sheetView topLeftCell="D24" workbookViewId="0">
      <selection activeCell="Q21" sqref="Q21"/>
    </sheetView>
  </sheetViews>
  <sheetFormatPr defaultColWidth="12.6640625" defaultRowHeight="15" customHeight="1"/>
  <cols>
    <col min="1" max="1" width="3" customWidth="1"/>
    <col min="2" max="2" width="17.77734375" customWidth="1"/>
    <col min="3" max="3" width="35" customWidth="1"/>
    <col min="4" max="4" width="38.88671875" customWidth="1"/>
    <col min="5" max="5" width="38.77734375" customWidth="1"/>
    <col min="6" max="6" width="35.109375" customWidth="1"/>
    <col min="7" max="7" width="11.21875" customWidth="1"/>
    <col min="9" max="9" width="11" customWidth="1"/>
    <col min="10" max="10" width="10.6640625" customWidth="1"/>
    <col min="12" max="12" width="11.109375" customWidth="1"/>
    <col min="13" max="13" width="10.6640625" customWidth="1"/>
    <col min="15" max="15" width="11.109375" customWidth="1"/>
    <col min="16" max="16" width="33.21875" customWidth="1"/>
    <col min="19" max="20" width="0" hidden="1" customWidth="1"/>
  </cols>
  <sheetData>
    <row r="2" spans="2:21" ht="13.8">
      <c r="B2" s="171" t="s">
        <v>235</v>
      </c>
      <c r="C2" s="491" t="s">
        <v>443</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24</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COUNTIF($G10:$G1015,C5)</f>
        <v>23</v>
      </c>
      <c r="D6" s="288">
        <f t="shared" si="0"/>
        <v>1</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COUNTIF($J10:$J1015,C5)</f>
        <v>23</v>
      </c>
      <c r="D7" s="288">
        <f t="shared" si="1"/>
        <v>1</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COUNTIF($M10:$M1015,C5)</f>
        <v>24</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499" t="s">
        <v>77</v>
      </c>
      <c r="C11" s="443"/>
      <c r="D11" s="293"/>
      <c r="E11" s="293"/>
      <c r="F11" s="293"/>
      <c r="G11" s="293"/>
      <c r="H11" s="293"/>
      <c r="I11" s="293"/>
      <c r="J11" s="293"/>
      <c r="K11" s="293"/>
      <c r="L11" s="293"/>
      <c r="M11" s="293"/>
      <c r="N11" s="293"/>
      <c r="O11" s="293"/>
      <c r="P11" s="294"/>
      <c r="Q11" s="76"/>
      <c r="R11" s="76"/>
      <c r="S11" s="76"/>
      <c r="T11" s="76"/>
      <c r="U11" s="76"/>
    </row>
    <row r="12" spans="2:21" ht="45.75" customHeight="1">
      <c r="B12" s="295" t="s">
        <v>444</v>
      </c>
      <c r="C12" s="296" t="s">
        <v>77</v>
      </c>
      <c r="D12" s="296" t="s">
        <v>445</v>
      </c>
      <c r="E12" s="296" t="s">
        <v>446</v>
      </c>
      <c r="F12" s="298"/>
      <c r="G12" s="296" t="s">
        <v>212</v>
      </c>
      <c r="H12" s="297">
        <v>45226</v>
      </c>
      <c r="I12" s="296" t="s">
        <v>243</v>
      </c>
      <c r="J12" s="296" t="s">
        <v>212</v>
      </c>
      <c r="K12" s="297">
        <v>45260</v>
      </c>
      <c r="L12" s="296" t="s">
        <v>243</v>
      </c>
      <c r="M12" s="296" t="s">
        <v>212</v>
      </c>
      <c r="N12" s="297">
        <v>45265</v>
      </c>
      <c r="O12" s="296" t="s">
        <v>236</v>
      </c>
      <c r="P12" s="298"/>
      <c r="Q12" s="178"/>
      <c r="R12" s="178"/>
      <c r="S12" s="178"/>
      <c r="T12" s="178"/>
      <c r="U12" s="178"/>
    </row>
    <row r="13" spans="2:21" ht="77.25" customHeight="1">
      <c r="B13" s="295" t="s">
        <v>447</v>
      </c>
      <c r="C13" s="296" t="s">
        <v>448</v>
      </c>
      <c r="D13" s="296" t="s">
        <v>449</v>
      </c>
      <c r="E13" s="296" t="s">
        <v>450</v>
      </c>
      <c r="F13" s="298"/>
      <c r="G13" s="296" t="s">
        <v>212</v>
      </c>
      <c r="H13" s="297">
        <v>45226</v>
      </c>
      <c r="I13" s="296" t="s">
        <v>243</v>
      </c>
      <c r="J13" s="296" t="s">
        <v>212</v>
      </c>
      <c r="K13" s="297">
        <v>45260</v>
      </c>
      <c r="L13" s="296" t="s">
        <v>243</v>
      </c>
      <c r="M13" s="296" t="s">
        <v>212</v>
      </c>
      <c r="N13" s="297">
        <v>45265</v>
      </c>
      <c r="O13" s="296" t="s">
        <v>236</v>
      </c>
      <c r="P13" s="298"/>
      <c r="Q13" s="178"/>
      <c r="R13" s="178"/>
      <c r="S13" s="178"/>
      <c r="T13" s="178"/>
      <c r="U13" s="178"/>
    </row>
    <row r="14" spans="2:21" ht="76.5" customHeight="1">
      <c r="B14" s="295" t="s">
        <v>451</v>
      </c>
      <c r="C14" s="296" t="s">
        <v>452</v>
      </c>
      <c r="D14" s="296" t="s">
        <v>453</v>
      </c>
      <c r="E14" s="296" t="s">
        <v>454</v>
      </c>
      <c r="F14" s="298"/>
      <c r="G14" s="296" t="s">
        <v>212</v>
      </c>
      <c r="H14" s="297">
        <v>45226</v>
      </c>
      <c r="I14" s="296" t="s">
        <v>243</v>
      </c>
      <c r="J14" s="296" t="s">
        <v>212</v>
      </c>
      <c r="K14" s="297">
        <v>45260</v>
      </c>
      <c r="L14" s="296" t="s">
        <v>243</v>
      </c>
      <c r="M14" s="296" t="s">
        <v>212</v>
      </c>
      <c r="N14" s="297">
        <v>45265</v>
      </c>
      <c r="O14" s="296" t="s">
        <v>236</v>
      </c>
      <c r="P14" s="298"/>
      <c r="Q14" s="178"/>
      <c r="R14" s="178"/>
      <c r="S14" s="178"/>
      <c r="T14" s="178"/>
      <c r="U14" s="178"/>
    </row>
    <row r="15" spans="2:21" ht="92.25" customHeight="1">
      <c r="B15" s="295" t="s">
        <v>455</v>
      </c>
      <c r="C15" s="296" t="s">
        <v>456</v>
      </c>
      <c r="D15" s="296" t="s">
        <v>457</v>
      </c>
      <c r="E15" s="296" t="s">
        <v>458</v>
      </c>
      <c r="F15" s="298"/>
      <c r="G15" s="296" t="s">
        <v>212</v>
      </c>
      <c r="H15" s="297">
        <v>45226</v>
      </c>
      <c r="I15" s="296" t="s">
        <v>243</v>
      </c>
      <c r="J15" s="296" t="s">
        <v>212</v>
      </c>
      <c r="K15" s="297">
        <v>45260</v>
      </c>
      <c r="L15" s="296" t="s">
        <v>243</v>
      </c>
      <c r="M15" s="296" t="s">
        <v>212</v>
      </c>
      <c r="N15" s="297">
        <v>45265</v>
      </c>
      <c r="O15" s="296" t="s">
        <v>236</v>
      </c>
      <c r="P15" s="298"/>
      <c r="Q15" s="178"/>
      <c r="R15" s="178"/>
      <c r="S15" s="178"/>
      <c r="T15" s="178"/>
      <c r="U15" s="178"/>
    </row>
    <row r="16" spans="2:21" ht="77.25" customHeight="1">
      <c r="B16" s="295" t="s">
        <v>459</v>
      </c>
      <c r="C16" s="296" t="s">
        <v>460</v>
      </c>
      <c r="D16" s="296" t="s">
        <v>461</v>
      </c>
      <c r="E16" s="296" t="s">
        <v>462</v>
      </c>
      <c r="F16" s="298"/>
      <c r="G16" s="296" t="s">
        <v>212</v>
      </c>
      <c r="H16" s="297">
        <v>45226</v>
      </c>
      <c r="I16" s="296" t="s">
        <v>243</v>
      </c>
      <c r="J16" s="296" t="s">
        <v>212</v>
      </c>
      <c r="K16" s="297">
        <v>45260</v>
      </c>
      <c r="L16" s="296" t="s">
        <v>243</v>
      </c>
      <c r="M16" s="296" t="s">
        <v>212</v>
      </c>
      <c r="N16" s="297">
        <v>45265</v>
      </c>
      <c r="O16" s="296" t="s">
        <v>236</v>
      </c>
      <c r="P16" s="298"/>
      <c r="Q16" s="178"/>
      <c r="R16" s="178"/>
      <c r="S16" s="178"/>
      <c r="T16" s="178"/>
      <c r="U16" s="178"/>
    </row>
    <row r="17" spans="2:21" ht="76.5" customHeight="1">
      <c r="B17" s="295" t="s">
        <v>463</v>
      </c>
      <c r="C17" s="296" t="s">
        <v>464</v>
      </c>
      <c r="D17" s="296" t="s">
        <v>465</v>
      </c>
      <c r="E17" s="296" t="s">
        <v>466</v>
      </c>
      <c r="F17" s="298"/>
      <c r="G17" s="296" t="s">
        <v>212</v>
      </c>
      <c r="H17" s="297">
        <v>45226</v>
      </c>
      <c r="I17" s="296" t="s">
        <v>243</v>
      </c>
      <c r="J17" s="296" t="s">
        <v>212</v>
      </c>
      <c r="K17" s="297">
        <v>45260</v>
      </c>
      <c r="L17" s="296" t="s">
        <v>243</v>
      </c>
      <c r="M17" s="296" t="s">
        <v>212</v>
      </c>
      <c r="N17" s="297">
        <v>45265</v>
      </c>
      <c r="O17" s="296" t="s">
        <v>236</v>
      </c>
      <c r="P17" s="298"/>
      <c r="Q17" s="178"/>
      <c r="R17" s="178"/>
      <c r="S17" s="178"/>
      <c r="T17" s="178"/>
      <c r="U17" s="178"/>
    </row>
    <row r="18" spans="2:21" ht="75.75" customHeight="1">
      <c r="B18" s="295" t="s">
        <v>467</v>
      </c>
      <c r="C18" s="296" t="s">
        <v>468</v>
      </c>
      <c r="D18" s="296" t="s">
        <v>469</v>
      </c>
      <c r="E18" s="296" t="s">
        <v>470</v>
      </c>
      <c r="F18" s="298"/>
      <c r="G18" s="296" t="s">
        <v>212</v>
      </c>
      <c r="H18" s="297">
        <v>45226</v>
      </c>
      <c r="I18" s="296" t="s">
        <v>243</v>
      </c>
      <c r="J18" s="296" t="s">
        <v>212</v>
      </c>
      <c r="K18" s="297">
        <v>45260</v>
      </c>
      <c r="L18" s="296" t="s">
        <v>243</v>
      </c>
      <c r="M18" s="296" t="s">
        <v>212</v>
      </c>
      <c r="N18" s="297">
        <v>45265</v>
      </c>
      <c r="O18" s="296" t="s">
        <v>236</v>
      </c>
      <c r="P18" s="298"/>
      <c r="Q18" s="178"/>
      <c r="R18" s="178"/>
      <c r="S18" s="178"/>
      <c r="T18" s="178"/>
      <c r="U18" s="178"/>
    </row>
    <row r="19" spans="2:21" ht="13.8">
      <c r="B19" s="499" t="s">
        <v>79</v>
      </c>
      <c r="C19" s="443"/>
      <c r="D19" s="293"/>
      <c r="E19" s="293"/>
      <c r="F19" s="293"/>
      <c r="G19" s="293"/>
      <c r="H19" s="293"/>
      <c r="I19" s="293"/>
      <c r="J19" s="293"/>
      <c r="K19" s="293"/>
      <c r="L19" s="293"/>
      <c r="M19" s="293"/>
      <c r="N19" s="293"/>
      <c r="O19" s="293"/>
      <c r="P19" s="294"/>
      <c r="Q19" s="76"/>
      <c r="R19" s="76"/>
      <c r="S19" s="76"/>
      <c r="T19" s="76"/>
      <c r="U19" s="76"/>
    </row>
    <row r="20" spans="2:21" ht="77.25" customHeight="1">
      <c r="B20" s="295" t="s">
        <v>471</v>
      </c>
      <c r="C20" s="296" t="s">
        <v>79</v>
      </c>
      <c r="D20" s="296" t="s">
        <v>472</v>
      </c>
      <c r="E20" s="296" t="s">
        <v>473</v>
      </c>
      <c r="F20" s="298"/>
      <c r="G20" s="296" t="s">
        <v>212</v>
      </c>
      <c r="H20" s="297">
        <v>45226</v>
      </c>
      <c r="I20" s="296" t="s">
        <v>243</v>
      </c>
      <c r="J20" s="296" t="s">
        <v>212</v>
      </c>
      <c r="K20" s="297">
        <v>45260</v>
      </c>
      <c r="L20" s="296" t="s">
        <v>243</v>
      </c>
      <c r="M20" s="296" t="s">
        <v>212</v>
      </c>
      <c r="N20" s="297">
        <v>45265</v>
      </c>
      <c r="O20" s="296" t="s">
        <v>236</v>
      </c>
      <c r="P20" s="298"/>
      <c r="Q20" s="178"/>
      <c r="R20" s="178"/>
      <c r="S20" s="178"/>
      <c r="T20" s="178"/>
      <c r="U20" s="178"/>
    </row>
    <row r="21" spans="2:21" ht="123" customHeight="1">
      <c r="B21" s="295" t="s">
        <v>474</v>
      </c>
      <c r="C21" s="296" t="s">
        <v>475</v>
      </c>
      <c r="D21" s="296" t="s">
        <v>476</v>
      </c>
      <c r="E21" s="296" t="s">
        <v>477</v>
      </c>
      <c r="F21" s="298"/>
      <c r="G21" s="296" t="s">
        <v>213</v>
      </c>
      <c r="H21" s="297">
        <v>45226</v>
      </c>
      <c r="I21" s="296" t="s">
        <v>243</v>
      </c>
      <c r="J21" s="296" t="s">
        <v>213</v>
      </c>
      <c r="K21" s="297">
        <v>45260</v>
      </c>
      <c r="L21" s="296" t="s">
        <v>243</v>
      </c>
      <c r="M21" s="296" t="s">
        <v>212</v>
      </c>
      <c r="N21" s="297">
        <v>45265</v>
      </c>
      <c r="O21" s="296" t="s">
        <v>236</v>
      </c>
      <c r="P21" s="296" t="s">
        <v>478</v>
      </c>
      <c r="Q21" s="178"/>
      <c r="R21" s="178"/>
      <c r="S21" s="178"/>
      <c r="T21" s="178"/>
      <c r="U21" s="178"/>
    </row>
    <row r="22" spans="2:21" ht="123" customHeight="1">
      <c r="B22" s="295" t="s">
        <v>479</v>
      </c>
      <c r="C22" s="296" t="s">
        <v>480</v>
      </c>
      <c r="D22" s="296" t="s">
        <v>481</v>
      </c>
      <c r="E22" s="296" t="s">
        <v>482</v>
      </c>
      <c r="F22" s="298"/>
      <c r="G22" s="296" t="s">
        <v>212</v>
      </c>
      <c r="H22" s="297">
        <v>45226</v>
      </c>
      <c r="I22" s="296" t="s">
        <v>243</v>
      </c>
      <c r="J22" s="296" t="s">
        <v>212</v>
      </c>
      <c r="K22" s="297">
        <v>45260</v>
      </c>
      <c r="L22" s="296" t="s">
        <v>243</v>
      </c>
      <c r="M22" s="296" t="s">
        <v>212</v>
      </c>
      <c r="N22" s="297">
        <v>45265</v>
      </c>
      <c r="O22" s="296" t="s">
        <v>236</v>
      </c>
      <c r="P22" s="298"/>
      <c r="Q22" s="178"/>
      <c r="R22" s="178"/>
      <c r="S22" s="178"/>
      <c r="T22" s="178"/>
      <c r="U22" s="178"/>
    </row>
    <row r="23" spans="2:21" ht="13.8">
      <c r="B23" s="499" t="s">
        <v>483</v>
      </c>
      <c r="C23" s="442"/>
      <c r="D23" s="442"/>
      <c r="E23" s="442"/>
      <c r="F23" s="442"/>
      <c r="G23" s="442"/>
      <c r="H23" s="442"/>
      <c r="I23" s="442"/>
      <c r="J23" s="442"/>
      <c r="K23" s="442"/>
      <c r="L23" s="442"/>
      <c r="M23" s="442"/>
      <c r="N23" s="442"/>
      <c r="O23" s="442"/>
      <c r="P23" s="443"/>
      <c r="Q23" s="76"/>
      <c r="R23" s="76"/>
      <c r="S23" s="76"/>
      <c r="T23" s="76"/>
      <c r="U23" s="76"/>
    </row>
    <row r="24" spans="2:21" ht="123" customHeight="1">
      <c r="B24" s="295" t="s">
        <v>484</v>
      </c>
      <c r="C24" s="296" t="s">
        <v>80</v>
      </c>
      <c r="D24" s="296" t="s">
        <v>485</v>
      </c>
      <c r="E24" s="296" t="s">
        <v>486</v>
      </c>
      <c r="F24" s="296" t="s">
        <v>487</v>
      </c>
      <c r="G24" s="296" t="s">
        <v>212</v>
      </c>
      <c r="H24" s="297">
        <v>45226</v>
      </c>
      <c r="I24" s="296" t="s">
        <v>243</v>
      </c>
      <c r="J24" s="296" t="s">
        <v>212</v>
      </c>
      <c r="K24" s="297">
        <v>45260</v>
      </c>
      <c r="L24" s="296" t="s">
        <v>243</v>
      </c>
      <c r="M24" s="296" t="s">
        <v>212</v>
      </c>
      <c r="N24" s="297">
        <v>45265</v>
      </c>
      <c r="O24" s="296" t="s">
        <v>236</v>
      </c>
      <c r="P24" s="298"/>
      <c r="Q24" s="178"/>
      <c r="R24" s="178"/>
      <c r="S24" s="178"/>
      <c r="T24" s="178"/>
      <c r="U24" s="178"/>
    </row>
    <row r="25" spans="2:21" ht="183.75" customHeight="1">
      <c r="B25" s="295" t="s">
        <v>488</v>
      </c>
      <c r="C25" s="296" t="s">
        <v>489</v>
      </c>
      <c r="D25" s="296" t="s">
        <v>490</v>
      </c>
      <c r="E25" s="296" t="s">
        <v>491</v>
      </c>
      <c r="F25" s="296" t="s">
        <v>492</v>
      </c>
      <c r="G25" s="296" t="s">
        <v>212</v>
      </c>
      <c r="H25" s="297">
        <v>45226</v>
      </c>
      <c r="I25" s="296" t="s">
        <v>243</v>
      </c>
      <c r="J25" s="296" t="s">
        <v>212</v>
      </c>
      <c r="K25" s="297">
        <v>45260</v>
      </c>
      <c r="L25" s="296" t="s">
        <v>243</v>
      </c>
      <c r="M25" s="296" t="s">
        <v>212</v>
      </c>
      <c r="N25" s="297">
        <v>45265</v>
      </c>
      <c r="O25" s="296" t="s">
        <v>236</v>
      </c>
      <c r="P25" s="298"/>
      <c r="Q25" s="178"/>
      <c r="R25" s="178"/>
      <c r="S25" s="178"/>
      <c r="T25" s="178"/>
      <c r="U25" s="178"/>
    </row>
    <row r="26" spans="2:21" ht="138" customHeight="1">
      <c r="B26" s="295" t="s">
        <v>493</v>
      </c>
      <c r="C26" s="296" t="s">
        <v>494</v>
      </c>
      <c r="D26" s="296" t="s">
        <v>495</v>
      </c>
      <c r="E26" s="296" t="s">
        <v>496</v>
      </c>
      <c r="F26" s="296" t="s">
        <v>492</v>
      </c>
      <c r="G26" s="296" t="s">
        <v>212</v>
      </c>
      <c r="H26" s="297">
        <v>45226</v>
      </c>
      <c r="I26" s="296" t="s">
        <v>243</v>
      </c>
      <c r="J26" s="296" t="s">
        <v>212</v>
      </c>
      <c r="K26" s="297">
        <v>45260</v>
      </c>
      <c r="L26" s="296" t="s">
        <v>243</v>
      </c>
      <c r="M26" s="296" t="s">
        <v>212</v>
      </c>
      <c r="N26" s="297">
        <v>45265</v>
      </c>
      <c r="O26" s="296" t="s">
        <v>236</v>
      </c>
      <c r="P26" s="298"/>
      <c r="Q26" s="178"/>
      <c r="R26" s="178"/>
      <c r="S26" s="178"/>
      <c r="T26" s="178"/>
      <c r="U26" s="178"/>
    </row>
    <row r="27" spans="2:21" ht="136.5" customHeight="1">
      <c r="B27" s="295" t="s">
        <v>497</v>
      </c>
      <c r="C27" s="296" t="s">
        <v>498</v>
      </c>
      <c r="D27" s="296" t="s">
        <v>499</v>
      </c>
      <c r="E27" s="296" t="s">
        <v>418</v>
      </c>
      <c r="F27" s="296" t="s">
        <v>492</v>
      </c>
      <c r="G27" s="296" t="s">
        <v>212</v>
      </c>
      <c r="H27" s="297">
        <v>45226</v>
      </c>
      <c r="I27" s="296" t="s">
        <v>243</v>
      </c>
      <c r="J27" s="296" t="s">
        <v>212</v>
      </c>
      <c r="K27" s="297">
        <v>45260</v>
      </c>
      <c r="L27" s="296" t="s">
        <v>243</v>
      </c>
      <c r="M27" s="296" t="s">
        <v>212</v>
      </c>
      <c r="N27" s="297">
        <v>45265</v>
      </c>
      <c r="O27" s="296" t="s">
        <v>236</v>
      </c>
      <c r="P27" s="298"/>
      <c r="Q27" s="178"/>
      <c r="R27" s="178"/>
      <c r="S27" s="178"/>
      <c r="T27" s="178"/>
      <c r="U27" s="178"/>
    </row>
    <row r="28" spans="2:21" ht="140.25" customHeight="1">
      <c r="B28" s="295" t="s">
        <v>500</v>
      </c>
      <c r="C28" s="296" t="s">
        <v>501</v>
      </c>
      <c r="D28" s="296" t="s">
        <v>502</v>
      </c>
      <c r="E28" s="296" t="s">
        <v>424</v>
      </c>
      <c r="F28" s="296" t="s">
        <v>492</v>
      </c>
      <c r="G28" s="296" t="s">
        <v>212</v>
      </c>
      <c r="H28" s="297">
        <v>45226</v>
      </c>
      <c r="I28" s="296" t="s">
        <v>243</v>
      </c>
      <c r="J28" s="296" t="s">
        <v>212</v>
      </c>
      <c r="K28" s="297">
        <v>45260</v>
      </c>
      <c r="L28" s="296" t="s">
        <v>243</v>
      </c>
      <c r="M28" s="296" t="s">
        <v>212</v>
      </c>
      <c r="N28" s="297">
        <v>45265</v>
      </c>
      <c r="O28" s="296" t="s">
        <v>236</v>
      </c>
      <c r="P28" s="298"/>
      <c r="Q28" s="178"/>
      <c r="R28" s="178"/>
      <c r="S28" s="178"/>
      <c r="T28" s="178"/>
      <c r="U28" s="178"/>
    </row>
    <row r="29" spans="2:21" ht="123.75" customHeight="1">
      <c r="B29" s="295" t="s">
        <v>503</v>
      </c>
      <c r="C29" s="296" t="s">
        <v>402</v>
      </c>
      <c r="D29" s="296" t="s">
        <v>504</v>
      </c>
      <c r="E29" s="296" t="s">
        <v>505</v>
      </c>
      <c r="F29" s="296" t="s">
        <v>492</v>
      </c>
      <c r="G29" s="296" t="s">
        <v>212</v>
      </c>
      <c r="H29" s="297">
        <v>45226</v>
      </c>
      <c r="I29" s="296" t="s">
        <v>243</v>
      </c>
      <c r="J29" s="296" t="s">
        <v>212</v>
      </c>
      <c r="K29" s="297">
        <v>45260</v>
      </c>
      <c r="L29" s="296" t="s">
        <v>243</v>
      </c>
      <c r="M29" s="296" t="s">
        <v>212</v>
      </c>
      <c r="N29" s="297">
        <v>45265</v>
      </c>
      <c r="O29" s="296" t="s">
        <v>236</v>
      </c>
      <c r="P29" s="298"/>
      <c r="Q29" s="178"/>
      <c r="R29" s="178"/>
      <c r="S29" s="178"/>
      <c r="T29" s="178"/>
      <c r="U29" s="178"/>
    </row>
    <row r="30" spans="2:21" ht="13.8">
      <c r="B30" s="499" t="s">
        <v>81</v>
      </c>
      <c r="C30" s="443"/>
      <c r="D30" s="293"/>
      <c r="E30" s="293"/>
      <c r="F30" s="293"/>
      <c r="G30" s="293"/>
      <c r="H30" s="293"/>
      <c r="I30" s="293"/>
      <c r="J30" s="293"/>
      <c r="K30" s="293"/>
      <c r="L30" s="293"/>
      <c r="M30" s="293"/>
      <c r="N30" s="293"/>
      <c r="O30" s="293"/>
      <c r="P30" s="294"/>
      <c r="Q30" s="178"/>
      <c r="R30" s="178"/>
      <c r="S30" s="178"/>
      <c r="T30" s="178"/>
      <c r="U30" s="178"/>
    </row>
    <row r="31" spans="2:21" ht="137.25" customHeight="1">
      <c r="B31" s="295" t="s">
        <v>506</v>
      </c>
      <c r="C31" s="296" t="s">
        <v>81</v>
      </c>
      <c r="D31" s="296" t="s">
        <v>507</v>
      </c>
      <c r="E31" s="296" t="s">
        <v>508</v>
      </c>
      <c r="F31" s="296" t="s">
        <v>509</v>
      </c>
      <c r="G31" s="296" t="s">
        <v>212</v>
      </c>
      <c r="H31" s="297">
        <v>45226</v>
      </c>
      <c r="I31" s="296" t="s">
        <v>243</v>
      </c>
      <c r="J31" s="296" t="s">
        <v>212</v>
      </c>
      <c r="K31" s="297">
        <v>45260</v>
      </c>
      <c r="L31" s="296" t="s">
        <v>243</v>
      </c>
      <c r="M31" s="296" t="s">
        <v>212</v>
      </c>
      <c r="N31" s="297">
        <v>45265</v>
      </c>
      <c r="O31" s="296" t="s">
        <v>236</v>
      </c>
      <c r="P31" s="298"/>
      <c r="Q31" s="178"/>
      <c r="R31" s="178"/>
      <c r="S31" s="178"/>
      <c r="T31" s="178"/>
      <c r="U31" s="178"/>
    </row>
    <row r="32" spans="2:21" ht="220.8">
      <c r="B32" s="295" t="s">
        <v>510</v>
      </c>
      <c r="C32" s="296" t="s">
        <v>489</v>
      </c>
      <c r="D32" s="296" t="s">
        <v>511</v>
      </c>
      <c r="E32" s="296" t="s">
        <v>512</v>
      </c>
      <c r="F32" s="296" t="s">
        <v>513</v>
      </c>
      <c r="G32" s="296" t="s">
        <v>212</v>
      </c>
      <c r="H32" s="297">
        <v>45226</v>
      </c>
      <c r="I32" s="296" t="s">
        <v>243</v>
      </c>
      <c r="J32" s="296" t="s">
        <v>212</v>
      </c>
      <c r="K32" s="297">
        <v>45260</v>
      </c>
      <c r="L32" s="296" t="s">
        <v>243</v>
      </c>
      <c r="M32" s="296" t="s">
        <v>212</v>
      </c>
      <c r="N32" s="297">
        <v>45265</v>
      </c>
      <c r="O32" s="296" t="s">
        <v>236</v>
      </c>
      <c r="P32" s="298"/>
      <c r="Q32" s="178"/>
      <c r="R32" s="178"/>
      <c r="S32" s="178"/>
      <c r="T32" s="178"/>
      <c r="U32" s="178"/>
    </row>
    <row r="33" spans="2:21" ht="151.80000000000001">
      <c r="B33" s="295" t="s">
        <v>514</v>
      </c>
      <c r="C33" s="296" t="s">
        <v>515</v>
      </c>
      <c r="D33" s="296" t="s">
        <v>516</v>
      </c>
      <c r="E33" s="296" t="s">
        <v>517</v>
      </c>
      <c r="F33" s="296" t="s">
        <v>513</v>
      </c>
      <c r="G33" s="296" t="s">
        <v>212</v>
      </c>
      <c r="H33" s="297">
        <v>45226</v>
      </c>
      <c r="I33" s="296" t="s">
        <v>243</v>
      </c>
      <c r="J33" s="296" t="s">
        <v>212</v>
      </c>
      <c r="K33" s="297">
        <v>45260</v>
      </c>
      <c r="L33" s="296" t="s">
        <v>243</v>
      </c>
      <c r="M33" s="296" t="s">
        <v>212</v>
      </c>
      <c r="N33" s="297">
        <v>45265</v>
      </c>
      <c r="O33" s="296" t="s">
        <v>236</v>
      </c>
      <c r="P33" s="298"/>
      <c r="Q33" s="178"/>
      <c r="R33" s="178"/>
      <c r="S33" s="178"/>
      <c r="T33" s="178"/>
      <c r="U33" s="178"/>
    </row>
    <row r="34" spans="2:21" ht="138" customHeight="1">
      <c r="B34" s="295" t="s">
        <v>518</v>
      </c>
      <c r="C34" s="296" t="s">
        <v>519</v>
      </c>
      <c r="D34" s="296" t="s">
        <v>520</v>
      </c>
      <c r="E34" s="296" t="s">
        <v>418</v>
      </c>
      <c r="F34" s="296" t="s">
        <v>513</v>
      </c>
      <c r="G34" s="296" t="s">
        <v>212</v>
      </c>
      <c r="H34" s="297">
        <v>45226</v>
      </c>
      <c r="I34" s="296" t="s">
        <v>243</v>
      </c>
      <c r="J34" s="296" t="s">
        <v>212</v>
      </c>
      <c r="K34" s="297">
        <v>45260</v>
      </c>
      <c r="L34" s="296" t="s">
        <v>243</v>
      </c>
      <c r="M34" s="296" t="s">
        <v>212</v>
      </c>
      <c r="N34" s="297">
        <v>45265</v>
      </c>
      <c r="O34" s="296" t="s">
        <v>236</v>
      </c>
      <c r="P34" s="298"/>
      <c r="Q34" s="178"/>
      <c r="R34" s="178"/>
      <c r="S34" s="178"/>
      <c r="T34" s="178"/>
      <c r="U34" s="178"/>
    </row>
    <row r="35" spans="2:21" ht="125.25" customHeight="1">
      <c r="B35" s="295" t="s">
        <v>521</v>
      </c>
      <c r="C35" s="296" t="s">
        <v>402</v>
      </c>
      <c r="D35" s="296" t="s">
        <v>522</v>
      </c>
      <c r="E35" s="296" t="s">
        <v>505</v>
      </c>
      <c r="F35" s="296" t="s">
        <v>513</v>
      </c>
      <c r="G35" s="296" t="s">
        <v>212</v>
      </c>
      <c r="H35" s="297">
        <v>45220</v>
      </c>
      <c r="I35" s="296" t="s">
        <v>243</v>
      </c>
      <c r="J35" s="296" t="s">
        <v>212</v>
      </c>
      <c r="K35" s="297">
        <v>45260</v>
      </c>
      <c r="L35" s="296" t="s">
        <v>243</v>
      </c>
      <c r="M35" s="296" t="s">
        <v>212</v>
      </c>
      <c r="N35" s="297">
        <v>45265</v>
      </c>
      <c r="O35" s="296" t="s">
        <v>236</v>
      </c>
      <c r="P35" s="298"/>
      <c r="Q35" s="178"/>
      <c r="R35" s="178"/>
      <c r="S35" s="178"/>
      <c r="T35" s="178"/>
      <c r="U35" s="178"/>
    </row>
    <row r="36" spans="2:21" ht="138">
      <c r="B36" s="295" t="s">
        <v>523</v>
      </c>
      <c r="C36" s="296" t="s">
        <v>524</v>
      </c>
      <c r="D36" s="296" t="s">
        <v>525</v>
      </c>
      <c r="E36" s="296" t="s">
        <v>424</v>
      </c>
      <c r="F36" s="296" t="s">
        <v>513</v>
      </c>
      <c r="G36" s="296" t="s">
        <v>212</v>
      </c>
      <c r="H36" s="297">
        <v>45225</v>
      </c>
      <c r="I36" s="296" t="s">
        <v>243</v>
      </c>
      <c r="J36" s="296" t="s">
        <v>212</v>
      </c>
      <c r="K36" s="297">
        <v>45260</v>
      </c>
      <c r="L36" s="296" t="s">
        <v>243</v>
      </c>
      <c r="M36" s="296" t="s">
        <v>212</v>
      </c>
      <c r="N36" s="297">
        <v>45265</v>
      </c>
      <c r="O36" s="296" t="s">
        <v>236</v>
      </c>
      <c r="P36" s="298"/>
      <c r="Q36" s="178"/>
      <c r="R36" s="178"/>
      <c r="S36" s="178"/>
      <c r="T36" s="178"/>
      <c r="U36" s="178"/>
    </row>
    <row r="37" spans="2:21" ht="13.8">
      <c r="B37" s="499" t="s">
        <v>82</v>
      </c>
      <c r="C37" s="442"/>
      <c r="D37" s="442"/>
      <c r="E37" s="442"/>
      <c r="F37" s="442"/>
      <c r="G37" s="442"/>
      <c r="H37" s="442"/>
      <c r="I37" s="442"/>
      <c r="J37" s="442"/>
      <c r="K37" s="442"/>
      <c r="L37" s="442"/>
      <c r="M37" s="442"/>
      <c r="N37" s="442"/>
      <c r="O37" s="442"/>
      <c r="P37" s="443"/>
      <c r="Q37" s="178"/>
      <c r="R37" s="178"/>
      <c r="S37" s="178"/>
      <c r="T37" s="178"/>
      <c r="U37" s="178"/>
    </row>
    <row r="38" spans="2:21" ht="106.5" customHeight="1">
      <c r="B38" s="295" t="s">
        <v>526</v>
      </c>
      <c r="C38" s="296" t="s">
        <v>527</v>
      </c>
      <c r="D38" s="296" t="s">
        <v>528</v>
      </c>
      <c r="E38" s="296" t="s">
        <v>529</v>
      </c>
      <c r="F38" s="296" t="s">
        <v>446</v>
      </c>
      <c r="G38" s="296" t="s">
        <v>212</v>
      </c>
      <c r="H38" s="297">
        <v>45226</v>
      </c>
      <c r="I38" s="296" t="s">
        <v>243</v>
      </c>
      <c r="J38" s="296" t="s">
        <v>212</v>
      </c>
      <c r="K38" s="297">
        <v>45260</v>
      </c>
      <c r="L38" s="296" t="s">
        <v>243</v>
      </c>
      <c r="M38" s="296" t="s">
        <v>212</v>
      </c>
      <c r="N38" s="297">
        <v>45265</v>
      </c>
      <c r="O38" s="296" t="s">
        <v>236</v>
      </c>
      <c r="P38" s="298"/>
      <c r="Q38" s="178"/>
      <c r="R38" s="178"/>
      <c r="S38" s="178"/>
      <c r="T38" s="178"/>
      <c r="U38" s="178"/>
    </row>
    <row r="39" spans="2:21" ht="135.75" customHeight="1">
      <c r="B39" s="295" t="s">
        <v>530</v>
      </c>
      <c r="C39" s="296" t="s">
        <v>531</v>
      </c>
      <c r="D39" s="296" t="s">
        <v>532</v>
      </c>
      <c r="E39" s="296" t="s">
        <v>533</v>
      </c>
      <c r="F39" s="296" t="s">
        <v>534</v>
      </c>
      <c r="G39" s="296" t="s">
        <v>212</v>
      </c>
      <c r="H39" s="297">
        <v>45226</v>
      </c>
      <c r="I39" s="296" t="s">
        <v>243</v>
      </c>
      <c r="J39" s="296" t="s">
        <v>212</v>
      </c>
      <c r="K39" s="297">
        <v>45260</v>
      </c>
      <c r="L39" s="296" t="s">
        <v>243</v>
      </c>
      <c r="M39" s="296" t="s">
        <v>212</v>
      </c>
      <c r="N39" s="297">
        <v>45265</v>
      </c>
      <c r="O39" s="296" t="s">
        <v>236</v>
      </c>
      <c r="P39" s="298"/>
      <c r="Q39" s="178"/>
      <c r="R39" s="178"/>
      <c r="S39" s="178"/>
      <c r="T39" s="178"/>
      <c r="U39" s="178"/>
    </row>
  </sheetData>
  <mergeCells count="8">
    <mergeCell ref="B23:P23"/>
    <mergeCell ref="B30:C30"/>
    <mergeCell ref="B37:P37"/>
    <mergeCell ref="C2:F2"/>
    <mergeCell ref="C3:F3"/>
    <mergeCell ref="C4:F4"/>
    <mergeCell ref="B11:C11"/>
    <mergeCell ref="B19:C19"/>
  </mergeCells>
  <dataValidations count="2">
    <dataValidation type="list" allowBlank="1" showErrorMessage="1" sqref="J12:J22 G24:G36 J24:J36 M12:M22 G38:G39 J38:J39 M24:M36 G12:G22 M38:M39">
      <formula1>$S$2:$S$5</formula1>
    </dataValidation>
    <dataValidation type="list" allowBlank="1" showErrorMessage="1" sqref="I12:I18 L12:L18 O24:O36 I20:I22 L20:L22 O12:O18 I24:I36 L24:L36 O20:O22 I38:I39 L38:L39 O38:O39">
      <formula1>$T$2:$T$7</formula1>
    </dataValidation>
  </dataValidation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33"/>
  <sheetViews>
    <sheetView workbookViewId="0">
      <selection activeCell="F33" sqref="F33"/>
    </sheetView>
  </sheetViews>
  <sheetFormatPr defaultColWidth="12.6640625" defaultRowHeight="15" customHeight="1"/>
  <cols>
    <col min="1" max="1" width="3.109375" customWidth="1"/>
    <col min="2" max="2" width="19.21875" customWidth="1"/>
    <col min="3" max="3" width="35.33203125" customWidth="1"/>
    <col min="4" max="4" width="39" customWidth="1"/>
    <col min="5" max="5" width="38.6640625" customWidth="1"/>
    <col min="6" max="6" width="35" customWidth="1"/>
    <col min="7" max="7" width="11" customWidth="1"/>
    <col min="9" max="10" width="10.77734375" customWidth="1"/>
    <col min="12" max="12" width="10.88671875" customWidth="1"/>
    <col min="13" max="13" width="11.21875" customWidth="1"/>
    <col min="15" max="15" width="10.44140625" customWidth="1"/>
    <col min="16" max="16" width="37.77734375" customWidth="1"/>
    <col min="19" max="20" width="0" hidden="1" customWidth="1"/>
  </cols>
  <sheetData>
    <row r="2" spans="2:21" ht="13.8">
      <c r="B2" s="171" t="s">
        <v>235</v>
      </c>
      <c r="C2" s="491" t="s">
        <v>535</v>
      </c>
      <c r="D2" s="492"/>
      <c r="E2" s="492"/>
      <c r="F2" s="493"/>
      <c r="G2" s="76"/>
      <c r="H2" s="76"/>
      <c r="I2" s="76"/>
      <c r="J2" s="76"/>
      <c r="K2" s="76"/>
      <c r="L2" s="76"/>
      <c r="M2" s="76"/>
      <c r="N2" s="76"/>
      <c r="O2" s="76"/>
      <c r="P2" s="76"/>
      <c r="Q2" s="76"/>
      <c r="R2" s="76"/>
      <c r="S2" s="233" t="s">
        <v>212</v>
      </c>
      <c r="T2" s="233" t="s">
        <v>236</v>
      </c>
      <c r="U2" s="76"/>
    </row>
    <row r="3" spans="2:21" ht="13.8">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19</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COUNTIF($G10:$G1009,C5)</f>
        <v>16</v>
      </c>
      <c r="D6" s="288">
        <f t="shared" si="0"/>
        <v>3</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COUNTIF($J10:$J1009,C5)</f>
        <v>19</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COUNTIF($M10:$M1009,C5)</f>
        <v>19</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499" t="s">
        <v>96</v>
      </c>
      <c r="C11" s="443"/>
      <c r="D11" s="293"/>
      <c r="E11" s="293"/>
      <c r="F11" s="293"/>
      <c r="G11" s="293"/>
      <c r="H11" s="293"/>
      <c r="I11" s="293"/>
      <c r="J11" s="293"/>
      <c r="K11" s="293"/>
      <c r="L11" s="293"/>
      <c r="M11" s="293"/>
      <c r="N11" s="293"/>
      <c r="O11" s="293"/>
      <c r="P11" s="294"/>
      <c r="Q11" s="76"/>
      <c r="R11" s="76"/>
      <c r="S11" s="76"/>
      <c r="T11" s="76"/>
      <c r="U11" s="76"/>
    </row>
    <row r="12" spans="2:21" ht="33" customHeight="1">
      <c r="B12" s="295" t="s">
        <v>536</v>
      </c>
      <c r="C12" s="296" t="s">
        <v>96</v>
      </c>
      <c r="D12" s="296" t="s">
        <v>537</v>
      </c>
      <c r="E12" s="296" t="s">
        <v>538</v>
      </c>
      <c r="F12" s="298"/>
      <c r="G12" s="296" t="s">
        <v>212</v>
      </c>
      <c r="H12" s="297">
        <v>45232</v>
      </c>
      <c r="I12" s="296" t="s">
        <v>242</v>
      </c>
      <c r="J12" s="296" t="s">
        <v>212</v>
      </c>
      <c r="K12" s="297">
        <v>45260</v>
      </c>
      <c r="L12" s="296" t="s">
        <v>243</v>
      </c>
      <c r="M12" s="296" t="s">
        <v>212</v>
      </c>
      <c r="N12" s="297">
        <v>45265</v>
      </c>
      <c r="O12" s="296" t="s">
        <v>236</v>
      </c>
      <c r="P12" s="298"/>
      <c r="Q12" s="178"/>
      <c r="R12" s="178"/>
      <c r="S12" s="178"/>
      <c r="T12" s="178"/>
      <c r="U12" s="178"/>
    </row>
    <row r="13" spans="2:21" ht="60.75" customHeight="1">
      <c r="B13" s="295" t="s">
        <v>539</v>
      </c>
      <c r="C13" s="296" t="s">
        <v>540</v>
      </c>
      <c r="D13" s="296" t="s">
        <v>541</v>
      </c>
      <c r="E13" s="296" t="s">
        <v>542</v>
      </c>
      <c r="F13" s="298"/>
      <c r="G13" s="296" t="s">
        <v>212</v>
      </c>
      <c r="H13" s="297">
        <v>45232</v>
      </c>
      <c r="I13" s="296" t="s">
        <v>242</v>
      </c>
      <c r="J13" s="296" t="s">
        <v>212</v>
      </c>
      <c r="K13" s="297">
        <v>45260</v>
      </c>
      <c r="L13" s="296" t="s">
        <v>243</v>
      </c>
      <c r="M13" s="296" t="s">
        <v>212</v>
      </c>
      <c r="N13" s="297">
        <v>45265</v>
      </c>
      <c r="O13" s="296" t="s">
        <v>236</v>
      </c>
      <c r="P13" s="298"/>
      <c r="Q13" s="178"/>
      <c r="R13" s="178"/>
      <c r="S13" s="178"/>
      <c r="T13" s="178"/>
      <c r="U13" s="178"/>
    </row>
    <row r="14" spans="2:21" ht="62.25" customHeight="1">
      <c r="B14" s="295" t="s">
        <v>543</v>
      </c>
      <c r="C14" s="296" t="s">
        <v>544</v>
      </c>
      <c r="D14" s="296" t="s">
        <v>545</v>
      </c>
      <c r="E14" s="296" t="s">
        <v>546</v>
      </c>
      <c r="F14" s="298"/>
      <c r="G14" s="296" t="s">
        <v>213</v>
      </c>
      <c r="H14" s="297">
        <v>45232</v>
      </c>
      <c r="I14" s="296" t="s">
        <v>242</v>
      </c>
      <c r="J14" s="296" t="s">
        <v>212</v>
      </c>
      <c r="K14" s="297">
        <v>45260</v>
      </c>
      <c r="L14" s="296" t="s">
        <v>243</v>
      </c>
      <c r="M14" s="296" t="s">
        <v>212</v>
      </c>
      <c r="N14" s="297">
        <v>45265</v>
      </c>
      <c r="O14" s="296" t="s">
        <v>236</v>
      </c>
      <c r="P14" s="296" t="s">
        <v>547</v>
      </c>
      <c r="Q14" s="178"/>
      <c r="R14" s="178"/>
      <c r="S14" s="178"/>
      <c r="T14" s="178"/>
      <c r="U14" s="178"/>
    </row>
    <row r="15" spans="2:21" ht="60" customHeight="1">
      <c r="B15" s="295" t="s">
        <v>548</v>
      </c>
      <c r="C15" s="296" t="s">
        <v>549</v>
      </c>
      <c r="D15" s="296" t="s">
        <v>550</v>
      </c>
      <c r="E15" s="296" t="s">
        <v>551</v>
      </c>
      <c r="F15" s="298"/>
      <c r="G15" s="296" t="s">
        <v>212</v>
      </c>
      <c r="H15" s="297">
        <v>45232</v>
      </c>
      <c r="I15" s="296" t="s">
        <v>242</v>
      </c>
      <c r="J15" s="296" t="s">
        <v>212</v>
      </c>
      <c r="K15" s="297">
        <v>45260</v>
      </c>
      <c r="L15" s="296" t="s">
        <v>243</v>
      </c>
      <c r="M15" s="296" t="s">
        <v>212</v>
      </c>
      <c r="N15" s="297">
        <v>45265</v>
      </c>
      <c r="O15" s="296" t="s">
        <v>236</v>
      </c>
      <c r="P15" s="298"/>
      <c r="Q15" s="178"/>
      <c r="R15" s="178"/>
      <c r="S15" s="178"/>
      <c r="T15" s="178"/>
      <c r="U15" s="178"/>
    </row>
    <row r="16" spans="2:21" ht="91.5" customHeight="1">
      <c r="B16" s="295" t="s">
        <v>552</v>
      </c>
      <c r="C16" s="296" t="s">
        <v>553</v>
      </c>
      <c r="D16" s="296" t="s">
        <v>554</v>
      </c>
      <c r="E16" s="296" t="s">
        <v>555</v>
      </c>
      <c r="F16" s="298"/>
      <c r="G16" s="296" t="s">
        <v>212</v>
      </c>
      <c r="H16" s="297">
        <v>45232</v>
      </c>
      <c r="I16" s="296" t="s">
        <v>242</v>
      </c>
      <c r="J16" s="296" t="s">
        <v>212</v>
      </c>
      <c r="K16" s="297">
        <v>45260</v>
      </c>
      <c r="L16" s="296" t="s">
        <v>243</v>
      </c>
      <c r="M16" s="296" t="s">
        <v>212</v>
      </c>
      <c r="N16" s="297">
        <v>45265</v>
      </c>
      <c r="O16" s="296" t="s">
        <v>236</v>
      </c>
      <c r="P16" s="298"/>
      <c r="Q16" s="178"/>
      <c r="R16" s="178"/>
      <c r="S16" s="178"/>
      <c r="T16" s="178"/>
      <c r="U16" s="178"/>
    </row>
    <row r="17" spans="2:21" ht="62.25" customHeight="1">
      <c r="B17" s="295" t="s">
        <v>556</v>
      </c>
      <c r="C17" s="296" t="s">
        <v>557</v>
      </c>
      <c r="D17" s="296" t="s">
        <v>558</v>
      </c>
      <c r="E17" s="296" t="s">
        <v>542</v>
      </c>
      <c r="F17" s="298"/>
      <c r="G17" s="296" t="s">
        <v>212</v>
      </c>
      <c r="H17" s="297">
        <v>45232</v>
      </c>
      <c r="I17" s="296" t="s">
        <v>242</v>
      </c>
      <c r="J17" s="296" t="s">
        <v>212</v>
      </c>
      <c r="K17" s="297">
        <v>45260</v>
      </c>
      <c r="L17" s="296" t="s">
        <v>243</v>
      </c>
      <c r="M17" s="296" t="s">
        <v>212</v>
      </c>
      <c r="N17" s="297">
        <v>45265</v>
      </c>
      <c r="O17" s="296" t="s">
        <v>236</v>
      </c>
      <c r="P17" s="298"/>
      <c r="Q17" s="178"/>
      <c r="R17" s="178"/>
      <c r="S17" s="178"/>
      <c r="T17" s="178"/>
      <c r="U17" s="178"/>
    </row>
    <row r="18" spans="2:21" ht="78" customHeight="1">
      <c r="B18" s="295" t="s">
        <v>559</v>
      </c>
      <c r="C18" s="296" t="s">
        <v>560</v>
      </c>
      <c r="D18" s="296" t="s">
        <v>561</v>
      </c>
      <c r="E18" s="296" t="s">
        <v>542</v>
      </c>
      <c r="F18" s="298"/>
      <c r="G18" s="296" t="s">
        <v>212</v>
      </c>
      <c r="H18" s="297">
        <v>45232</v>
      </c>
      <c r="I18" s="296" t="s">
        <v>242</v>
      </c>
      <c r="J18" s="296" t="s">
        <v>212</v>
      </c>
      <c r="K18" s="297">
        <v>45260</v>
      </c>
      <c r="L18" s="296" t="s">
        <v>243</v>
      </c>
      <c r="M18" s="296" t="s">
        <v>212</v>
      </c>
      <c r="N18" s="297">
        <v>45265</v>
      </c>
      <c r="O18" s="296" t="s">
        <v>236</v>
      </c>
      <c r="P18" s="298"/>
      <c r="Q18" s="178"/>
      <c r="R18" s="178"/>
      <c r="S18" s="178"/>
      <c r="T18" s="178"/>
      <c r="U18" s="178"/>
    </row>
    <row r="19" spans="2:21" ht="13.8">
      <c r="B19" s="499" t="s">
        <v>98</v>
      </c>
      <c r="C19" s="443"/>
      <c r="D19" s="293"/>
      <c r="E19" s="293"/>
      <c r="F19" s="293"/>
      <c r="G19" s="293"/>
      <c r="H19" s="293"/>
      <c r="I19" s="293"/>
      <c r="J19" s="293"/>
      <c r="K19" s="293"/>
      <c r="L19" s="293"/>
      <c r="M19" s="293"/>
      <c r="N19" s="293"/>
      <c r="O19" s="293"/>
      <c r="P19" s="294"/>
      <c r="Q19" s="76"/>
      <c r="R19" s="76"/>
      <c r="S19" s="76"/>
      <c r="T19" s="76"/>
      <c r="U19" s="76"/>
    </row>
    <row r="20" spans="2:21" ht="60.75" customHeight="1">
      <c r="B20" s="295" t="s">
        <v>562</v>
      </c>
      <c r="C20" s="296" t="s">
        <v>98</v>
      </c>
      <c r="D20" s="296" t="s">
        <v>563</v>
      </c>
      <c r="E20" s="296" t="s">
        <v>564</v>
      </c>
      <c r="F20" s="296" t="s">
        <v>538</v>
      </c>
      <c r="G20" s="296" t="s">
        <v>212</v>
      </c>
      <c r="H20" s="297">
        <v>45232</v>
      </c>
      <c r="I20" s="296" t="s">
        <v>242</v>
      </c>
      <c r="J20" s="296" t="s">
        <v>212</v>
      </c>
      <c r="K20" s="297">
        <v>45260</v>
      </c>
      <c r="L20" s="296" t="s">
        <v>243</v>
      </c>
      <c r="M20" s="296" t="s">
        <v>212</v>
      </c>
      <c r="N20" s="297">
        <v>45265</v>
      </c>
      <c r="O20" s="296" t="s">
        <v>236</v>
      </c>
      <c r="P20" s="298"/>
      <c r="Q20" s="178"/>
      <c r="R20" s="178"/>
      <c r="S20" s="178"/>
      <c r="T20" s="178"/>
      <c r="U20" s="178"/>
    </row>
    <row r="21" spans="2:21" ht="13.8">
      <c r="B21" s="499" t="s">
        <v>99</v>
      </c>
      <c r="C21" s="443"/>
      <c r="D21" s="293"/>
      <c r="E21" s="293"/>
      <c r="F21" s="293"/>
      <c r="G21" s="293"/>
      <c r="H21" s="293"/>
      <c r="I21" s="293"/>
      <c r="J21" s="293"/>
      <c r="K21" s="293"/>
      <c r="L21" s="293"/>
      <c r="M21" s="293"/>
      <c r="N21" s="293"/>
      <c r="O21" s="293"/>
      <c r="P21" s="294"/>
      <c r="Q21" s="178"/>
      <c r="R21" s="178"/>
      <c r="S21" s="178"/>
      <c r="T21" s="178"/>
      <c r="U21" s="178"/>
    </row>
    <row r="22" spans="2:21" ht="93" customHeight="1">
      <c r="B22" s="295" t="s">
        <v>565</v>
      </c>
      <c r="C22" s="296" t="s">
        <v>566</v>
      </c>
      <c r="D22" s="296" t="s">
        <v>567</v>
      </c>
      <c r="E22" s="296" t="s">
        <v>568</v>
      </c>
      <c r="F22" s="296" t="s">
        <v>538</v>
      </c>
      <c r="G22" s="296" t="s">
        <v>213</v>
      </c>
      <c r="H22" s="297">
        <v>45232</v>
      </c>
      <c r="I22" s="296" t="s">
        <v>242</v>
      </c>
      <c r="J22" s="296" t="s">
        <v>212</v>
      </c>
      <c r="K22" s="297">
        <v>45260</v>
      </c>
      <c r="L22" s="296" t="s">
        <v>243</v>
      </c>
      <c r="M22" s="296" t="s">
        <v>212</v>
      </c>
      <c r="N22" s="297">
        <v>45265</v>
      </c>
      <c r="O22" s="296" t="s">
        <v>236</v>
      </c>
      <c r="P22" s="296" t="s">
        <v>569</v>
      </c>
      <c r="Q22" s="178"/>
      <c r="R22" s="178"/>
      <c r="S22" s="178"/>
      <c r="T22" s="178"/>
      <c r="U22" s="178"/>
    </row>
    <row r="23" spans="2:21" ht="78" customHeight="1">
      <c r="B23" s="295" t="s">
        <v>570</v>
      </c>
      <c r="C23" s="296" t="s">
        <v>571</v>
      </c>
      <c r="D23" s="296" t="s">
        <v>567</v>
      </c>
      <c r="E23" s="296" t="s">
        <v>572</v>
      </c>
      <c r="F23" s="296" t="s">
        <v>538</v>
      </c>
      <c r="G23" s="296" t="s">
        <v>213</v>
      </c>
      <c r="H23" s="297">
        <v>45232</v>
      </c>
      <c r="I23" s="296" t="s">
        <v>242</v>
      </c>
      <c r="J23" s="296" t="s">
        <v>212</v>
      </c>
      <c r="K23" s="297">
        <v>45260</v>
      </c>
      <c r="L23" s="296" t="s">
        <v>243</v>
      </c>
      <c r="M23" s="296" t="s">
        <v>212</v>
      </c>
      <c r="N23" s="297">
        <v>45265</v>
      </c>
      <c r="O23" s="296" t="s">
        <v>236</v>
      </c>
      <c r="P23" s="296" t="s">
        <v>569</v>
      </c>
      <c r="Q23" s="178"/>
      <c r="R23" s="178"/>
      <c r="S23" s="178"/>
      <c r="T23" s="178"/>
      <c r="U23" s="178"/>
    </row>
    <row r="24" spans="2:21" ht="121.5" customHeight="1">
      <c r="B24" s="295" t="s">
        <v>573</v>
      </c>
      <c r="C24" s="296" t="s">
        <v>574</v>
      </c>
      <c r="D24" s="296" t="s">
        <v>575</v>
      </c>
      <c r="E24" s="296" t="s">
        <v>576</v>
      </c>
      <c r="F24" s="296" t="s">
        <v>577</v>
      </c>
      <c r="G24" s="296" t="s">
        <v>212</v>
      </c>
      <c r="H24" s="297">
        <v>45232</v>
      </c>
      <c r="I24" s="296" t="s">
        <v>242</v>
      </c>
      <c r="J24" s="296" t="s">
        <v>212</v>
      </c>
      <c r="K24" s="297">
        <v>45260</v>
      </c>
      <c r="L24" s="296" t="s">
        <v>243</v>
      </c>
      <c r="M24" s="296" t="s">
        <v>212</v>
      </c>
      <c r="N24" s="297">
        <v>45265</v>
      </c>
      <c r="O24" s="296" t="s">
        <v>236</v>
      </c>
      <c r="P24" s="300"/>
      <c r="Q24" s="178"/>
      <c r="R24" s="178"/>
      <c r="S24" s="178"/>
      <c r="T24" s="178"/>
      <c r="U24" s="178"/>
    </row>
    <row r="25" spans="2:21" ht="153.75" customHeight="1">
      <c r="B25" s="295" t="s">
        <v>573</v>
      </c>
      <c r="C25" s="296" t="s">
        <v>578</v>
      </c>
      <c r="D25" s="296" t="s">
        <v>579</v>
      </c>
      <c r="E25" s="296" t="s">
        <v>580</v>
      </c>
      <c r="F25" s="296" t="s">
        <v>577</v>
      </c>
      <c r="G25" s="296" t="s">
        <v>212</v>
      </c>
      <c r="H25" s="297">
        <v>45232</v>
      </c>
      <c r="I25" s="296" t="s">
        <v>242</v>
      </c>
      <c r="J25" s="296" t="s">
        <v>212</v>
      </c>
      <c r="K25" s="297">
        <v>45260</v>
      </c>
      <c r="L25" s="296" t="s">
        <v>243</v>
      </c>
      <c r="M25" s="296" t="s">
        <v>212</v>
      </c>
      <c r="N25" s="297">
        <v>45265</v>
      </c>
      <c r="O25" s="296" t="s">
        <v>236</v>
      </c>
      <c r="P25" s="298"/>
      <c r="Q25" s="178"/>
      <c r="R25" s="178"/>
      <c r="S25" s="178"/>
      <c r="T25" s="178"/>
      <c r="U25" s="178"/>
    </row>
    <row r="26" spans="2:21" ht="109.5" customHeight="1">
      <c r="B26" s="295" t="s">
        <v>581</v>
      </c>
      <c r="C26" s="296" t="s">
        <v>382</v>
      </c>
      <c r="D26" s="296" t="s">
        <v>582</v>
      </c>
      <c r="E26" s="296" t="s">
        <v>583</v>
      </c>
      <c r="F26" s="296" t="s">
        <v>577</v>
      </c>
      <c r="G26" s="296" t="s">
        <v>212</v>
      </c>
      <c r="H26" s="297">
        <v>45232</v>
      </c>
      <c r="I26" s="296" t="s">
        <v>242</v>
      </c>
      <c r="J26" s="296" t="s">
        <v>212</v>
      </c>
      <c r="K26" s="297">
        <v>45260</v>
      </c>
      <c r="L26" s="296" t="s">
        <v>243</v>
      </c>
      <c r="M26" s="296" t="s">
        <v>212</v>
      </c>
      <c r="N26" s="297">
        <v>45265</v>
      </c>
      <c r="O26" s="296" t="s">
        <v>236</v>
      </c>
      <c r="P26" s="298"/>
      <c r="Q26" s="178"/>
      <c r="R26" s="178"/>
      <c r="S26" s="178"/>
      <c r="T26" s="178"/>
      <c r="U26" s="178"/>
    </row>
    <row r="27" spans="2:21" ht="93.75" customHeight="1">
      <c r="B27" s="295" t="s">
        <v>584</v>
      </c>
      <c r="C27" s="296" t="s">
        <v>585</v>
      </c>
      <c r="D27" s="296" t="s">
        <v>586</v>
      </c>
      <c r="E27" s="296" t="s">
        <v>587</v>
      </c>
      <c r="F27" s="296" t="s">
        <v>577</v>
      </c>
      <c r="G27" s="296" t="s">
        <v>212</v>
      </c>
      <c r="H27" s="297">
        <v>45232</v>
      </c>
      <c r="I27" s="296" t="s">
        <v>242</v>
      </c>
      <c r="J27" s="296" t="s">
        <v>212</v>
      </c>
      <c r="K27" s="297">
        <v>45260</v>
      </c>
      <c r="L27" s="296" t="s">
        <v>243</v>
      </c>
      <c r="M27" s="296" t="s">
        <v>212</v>
      </c>
      <c r="N27" s="297">
        <v>45265</v>
      </c>
      <c r="O27" s="296" t="s">
        <v>236</v>
      </c>
      <c r="P27" s="298"/>
      <c r="Q27" s="178"/>
      <c r="R27" s="178"/>
      <c r="S27" s="178"/>
      <c r="T27" s="178"/>
      <c r="U27" s="178"/>
    </row>
    <row r="28" spans="2:21" ht="78.75" customHeight="1">
      <c r="B28" s="295" t="s">
        <v>588</v>
      </c>
      <c r="C28" s="296" t="s">
        <v>589</v>
      </c>
      <c r="D28" s="296" t="s">
        <v>590</v>
      </c>
      <c r="E28" s="296" t="s">
        <v>505</v>
      </c>
      <c r="F28" s="298"/>
      <c r="G28" s="296" t="s">
        <v>212</v>
      </c>
      <c r="H28" s="297">
        <v>45232</v>
      </c>
      <c r="I28" s="296" t="s">
        <v>242</v>
      </c>
      <c r="J28" s="296" t="s">
        <v>212</v>
      </c>
      <c r="K28" s="297">
        <v>45260</v>
      </c>
      <c r="L28" s="296" t="s">
        <v>243</v>
      </c>
      <c r="M28" s="296" t="s">
        <v>212</v>
      </c>
      <c r="N28" s="297">
        <v>45265</v>
      </c>
      <c r="O28" s="296" t="s">
        <v>236</v>
      </c>
      <c r="P28" s="298"/>
      <c r="Q28" s="178"/>
      <c r="R28" s="178"/>
      <c r="S28" s="178"/>
      <c r="T28" s="178"/>
      <c r="U28" s="178"/>
    </row>
    <row r="29" spans="2:21" ht="13.8">
      <c r="B29" s="499" t="s">
        <v>100</v>
      </c>
      <c r="C29" s="442"/>
      <c r="D29" s="442"/>
      <c r="E29" s="442"/>
      <c r="F29" s="442"/>
      <c r="G29" s="442"/>
      <c r="H29" s="442"/>
      <c r="I29" s="442"/>
      <c r="J29" s="442"/>
      <c r="K29" s="442"/>
      <c r="L29" s="442"/>
      <c r="M29" s="442"/>
      <c r="N29" s="442"/>
      <c r="O29" s="442"/>
      <c r="P29" s="443"/>
      <c r="Q29" s="178"/>
      <c r="R29" s="178"/>
      <c r="S29" s="178"/>
      <c r="T29" s="178"/>
      <c r="U29" s="178"/>
    </row>
    <row r="30" spans="2:21" ht="123.75" customHeight="1">
      <c r="B30" s="295" t="s">
        <v>591</v>
      </c>
      <c r="C30" s="296" t="s">
        <v>592</v>
      </c>
      <c r="D30" s="296" t="s">
        <v>593</v>
      </c>
      <c r="E30" s="296" t="s">
        <v>594</v>
      </c>
      <c r="F30" s="298"/>
      <c r="G30" s="296" t="s">
        <v>212</v>
      </c>
      <c r="H30" s="297">
        <v>45232</v>
      </c>
      <c r="I30" s="296" t="s">
        <v>242</v>
      </c>
      <c r="J30" s="296" t="s">
        <v>212</v>
      </c>
      <c r="K30" s="297">
        <v>45260</v>
      </c>
      <c r="L30" s="296" t="s">
        <v>243</v>
      </c>
      <c r="M30" s="296" t="s">
        <v>212</v>
      </c>
      <c r="N30" s="297">
        <v>45265</v>
      </c>
      <c r="O30" s="296" t="s">
        <v>236</v>
      </c>
      <c r="P30" s="298"/>
      <c r="Q30" s="178"/>
      <c r="R30" s="178"/>
      <c r="S30" s="178"/>
      <c r="T30" s="178"/>
      <c r="U30" s="178"/>
    </row>
    <row r="31" spans="2:21" ht="94.5" customHeight="1">
      <c r="B31" s="295" t="s">
        <v>595</v>
      </c>
      <c r="C31" s="296" t="s">
        <v>596</v>
      </c>
      <c r="D31" s="296" t="s">
        <v>593</v>
      </c>
      <c r="E31" s="296" t="s">
        <v>597</v>
      </c>
      <c r="F31" s="298"/>
      <c r="G31" s="296" t="s">
        <v>212</v>
      </c>
      <c r="H31" s="297">
        <v>45232</v>
      </c>
      <c r="I31" s="296" t="s">
        <v>242</v>
      </c>
      <c r="J31" s="296" t="s">
        <v>212</v>
      </c>
      <c r="K31" s="297">
        <v>45260</v>
      </c>
      <c r="L31" s="296" t="s">
        <v>243</v>
      </c>
      <c r="M31" s="296" t="s">
        <v>212</v>
      </c>
      <c r="N31" s="297">
        <v>45265</v>
      </c>
      <c r="O31" s="296" t="s">
        <v>236</v>
      </c>
      <c r="P31" s="298"/>
      <c r="Q31" s="178"/>
      <c r="R31" s="178"/>
      <c r="S31" s="178"/>
      <c r="T31" s="178"/>
      <c r="U31" s="178"/>
    </row>
    <row r="32" spans="2:21" ht="153.75" customHeight="1">
      <c r="B32" s="295" t="s">
        <v>591</v>
      </c>
      <c r="C32" s="296" t="s">
        <v>598</v>
      </c>
      <c r="D32" s="296" t="s">
        <v>599</v>
      </c>
      <c r="E32" s="296" t="s">
        <v>600</v>
      </c>
      <c r="F32" s="298"/>
      <c r="G32" s="296" t="s">
        <v>212</v>
      </c>
      <c r="H32" s="297">
        <v>45232</v>
      </c>
      <c r="I32" s="296" t="s">
        <v>242</v>
      </c>
      <c r="J32" s="296" t="s">
        <v>212</v>
      </c>
      <c r="K32" s="297">
        <v>45260</v>
      </c>
      <c r="L32" s="296" t="s">
        <v>243</v>
      </c>
      <c r="M32" s="296" t="s">
        <v>212</v>
      </c>
      <c r="N32" s="297">
        <v>45265</v>
      </c>
      <c r="O32" s="296" t="s">
        <v>236</v>
      </c>
      <c r="P32" s="298"/>
      <c r="Q32" s="178"/>
      <c r="R32" s="178"/>
      <c r="S32" s="178"/>
      <c r="T32" s="178"/>
      <c r="U32" s="178"/>
    </row>
    <row r="33" spans="2:21" ht="153" customHeight="1">
      <c r="B33" s="295" t="s">
        <v>595</v>
      </c>
      <c r="C33" s="296" t="s">
        <v>601</v>
      </c>
      <c r="D33" s="296" t="s">
        <v>599</v>
      </c>
      <c r="E33" s="296" t="s">
        <v>600</v>
      </c>
      <c r="F33" s="298"/>
      <c r="G33" s="296" t="s">
        <v>212</v>
      </c>
      <c r="H33" s="297">
        <v>45232</v>
      </c>
      <c r="I33" s="296" t="s">
        <v>242</v>
      </c>
      <c r="J33" s="296" t="s">
        <v>212</v>
      </c>
      <c r="K33" s="297">
        <v>45260</v>
      </c>
      <c r="L33" s="296" t="s">
        <v>243</v>
      </c>
      <c r="M33" s="296" t="s">
        <v>212</v>
      </c>
      <c r="N33" s="297">
        <v>45265</v>
      </c>
      <c r="O33" s="296" t="s">
        <v>236</v>
      </c>
      <c r="P33" s="298"/>
      <c r="Q33" s="178"/>
      <c r="R33" s="178"/>
      <c r="S33" s="178"/>
      <c r="T33" s="178"/>
      <c r="U33" s="178"/>
    </row>
  </sheetData>
  <mergeCells count="7">
    <mergeCell ref="B21:C21"/>
    <mergeCell ref="B29:P29"/>
    <mergeCell ref="C2:F2"/>
    <mergeCell ref="C3:F3"/>
    <mergeCell ref="C4:F4"/>
    <mergeCell ref="B11:C11"/>
    <mergeCell ref="B19:C19"/>
  </mergeCells>
  <dataValidations count="2">
    <dataValidation type="list" allowBlank="1" showErrorMessage="1" sqref="J12:J28 G12:G28 G30:G33 J30:J33 M12:M28 M30:M33">
      <formula1>$S$2:$S$5</formula1>
    </dataValidation>
    <dataValidation type="list" allowBlank="1" showErrorMessage="1" sqref="I12:I18 L12:L18 O20:O28 I20:I28 L20:L28 O12:O18 I30:I33 L30:L33 O30:O33">
      <formula1>$T$2:$T$7</formula1>
    </dataValidation>
  </dataValidations>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U33"/>
  <sheetViews>
    <sheetView topLeftCell="A22" workbookViewId="0">
      <selection activeCell="D33" sqref="D33"/>
    </sheetView>
  </sheetViews>
  <sheetFormatPr defaultColWidth="12.6640625" defaultRowHeight="15" customHeight="1"/>
  <cols>
    <col min="1" max="1" width="3.109375" customWidth="1"/>
    <col min="2" max="2" width="17.77734375" customWidth="1"/>
    <col min="3" max="3" width="35.33203125" customWidth="1"/>
    <col min="4" max="4" width="39.109375" customWidth="1"/>
    <col min="5" max="5" width="39.21875" customWidth="1"/>
    <col min="6" max="6" width="35.109375" customWidth="1"/>
    <col min="14" max="15" width="12.6640625" bestFit="1" customWidth="1"/>
    <col min="16" max="16" width="38" customWidth="1"/>
    <col min="19" max="20" width="0" hidden="1" customWidth="1"/>
  </cols>
  <sheetData>
    <row r="2" spans="1:21" ht="13.8">
      <c r="B2" s="171" t="s">
        <v>235</v>
      </c>
      <c r="C2" s="491" t="s">
        <v>602</v>
      </c>
      <c r="D2" s="491"/>
      <c r="E2" s="491"/>
      <c r="F2" s="491"/>
      <c r="G2" s="76"/>
      <c r="H2" s="76"/>
      <c r="I2" s="76"/>
      <c r="J2" s="76"/>
      <c r="K2" s="76"/>
      <c r="L2" s="76"/>
      <c r="M2" s="76"/>
      <c r="N2" s="76"/>
      <c r="O2" s="76"/>
      <c r="P2" s="76"/>
      <c r="Q2" s="76"/>
      <c r="R2" s="76"/>
      <c r="S2" s="233" t="s">
        <v>212</v>
      </c>
      <c r="T2" s="233" t="s">
        <v>236</v>
      </c>
      <c r="U2" s="76"/>
    </row>
    <row r="3" spans="1:21" ht="27.6">
      <c r="B3" s="172" t="s">
        <v>237</v>
      </c>
      <c r="C3" s="494" t="s">
        <v>64</v>
      </c>
      <c r="D3" s="494"/>
      <c r="E3" s="494"/>
      <c r="F3" s="494"/>
      <c r="G3" s="76"/>
      <c r="H3" s="76"/>
      <c r="I3" s="76"/>
      <c r="J3" s="76"/>
      <c r="K3" s="76"/>
      <c r="L3" s="76"/>
      <c r="M3" s="76"/>
      <c r="N3" s="76"/>
      <c r="O3" s="76"/>
      <c r="P3" s="76"/>
      <c r="Q3" s="76"/>
      <c r="R3" s="76"/>
      <c r="S3" s="233" t="s">
        <v>213</v>
      </c>
      <c r="T3" s="233" t="s">
        <v>238</v>
      </c>
      <c r="U3" s="76"/>
    </row>
    <row r="4" spans="1:21" ht="13.8">
      <c r="B4" s="172" t="s">
        <v>239</v>
      </c>
      <c r="C4" s="496">
        <f>SUM(C6:F6)</f>
        <v>18</v>
      </c>
      <c r="D4" s="496"/>
      <c r="E4" s="496"/>
      <c r="F4" s="496"/>
      <c r="G4" s="76"/>
      <c r="H4" s="76"/>
      <c r="I4" s="76"/>
      <c r="J4" s="76"/>
      <c r="K4" s="76"/>
      <c r="L4" s="76"/>
      <c r="M4" s="76"/>
      <c r="N4" s="76"/>
      <c r="O4" s="76"/>
      <c r="P4" s="76"/>
      <c r="Q4" s="76"/>
      <c r="R4" s="76"/>
      <c r="S4" s="233" t="s">
        <v>214</v>
      </c>
      <c r="T4" s="233" t="s">
        <v>240</v>
      </c>
      <c r="U4" s="76"/>
    </row>
    <row r="5" spans="1: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1:21" ht="13.8">
      <c r="B6" s="173" t="s">
        <v>222</v>
      </c>
      <c r="C6" s="288">
        <f t="shared" ref="C6:F6" si="0">COUNTIF($G10:$G1000,C5)</f>
        <v>16</v>
      </c>
      <c r="D6" s="288">
        <f t="shared" si="0"/>
        <v>2</v>
      </c>
      <c r="E6" s="288">
        <f t="shared" si="0"/>
        <v>0</v>
      </c>
      <c r="F6" s="289">
        <f t="shared" si="0"/>
        <v>0</v>
      </c>
      <c r="G6" s="76"/>
      <c r="H6" s="76"/>
      <c r="I6" s="76"/>
      <c r="J6" s="76"/>
      <c r="K6" s="76"/>
      <c r="L6" s="76"/>
      <c r="M6" s="76"/>
      <c r="N6" s="76"/>
      <c r="O6" s="76"/>
      <c r="P6" s="76"/>
      <c r="Q6" s="76"/>
      <c r="R6" s="76"/>
      <c r="S6" s="76"/>
      <c r="T6" s="233" t="s">
        <v>243</v>
      </c>
      <c r="U6" s="76"/>
    </row>
    <row r="7" spans="1:21" ht="13.8">
      <c r="B7" s="173" t="s">
        <v>221</v>
      </c>
      <c r="C7" s="288">
        <f>COUNTIF($J10:$J1000,C5)</f>
        <v>17</v>
      </c>
      <c r="D7" s="288">
        <f t="shared" ref="D7:F7" si="1">COUNTIF($J10:$J1000,D5)</f>
        <v>1</v>
      </c>
      <c r="E7" s="288">
        <f t="shared" si="1"/>
        <v>0</v>
      </c>
      <c r="F7" s="289">
        <f t="shared" si="1"/>
        <v>0</v>
      </c>
      <c r="G7" s="76"/>
      <c r="H7" s="76"/>
      <c r="I7" s="76"/>
      <c r="J7" s="76"/>
      <c r="K7" s="76"/>
      <c r="L7" s="76"/>
      <c r="M7" s="76"/>
      <c r="N7" s="76"/>
      <c r="O7" s="76"/>
      <c r="P7" s="76"/>
      <c r="Q7" s="76"/>
      <c r="R7" s="76"/>
      <c r="S7" s="76"/>
      <c r="T7" s="233" t="s">
        <v>215</v>
      </c>
      <c r="U7" s="76"/>
    </row>
    <row r="8" spans="1:21" ht="13.8">
      <c r="B8" s="175" t="s">
        <v>210</v>
      </c>
      <c r="C8" s="290">
        <f>COUNTIF($M10:$M1000,C5)</f>
        <v>18</v>
      </c>
      <c r="D8" s="290">
        <f>COUNTIF($M10:$M1000,D5)</f>
        <v>0</v>
      </c>
      <c r="E8" s="290">
        <f>COUNTIF($M10:$M1000,E5)</f>
        <v>0</v>
      </c>
      <c r="F8" s="291">
        <f>COUNTIF($M10:$M1000,F5)</f>
        <v>0</v>
      </c>
      <c r="G8" s="76"/>
      <c r="H8" s="76"/>
      <c r="I8" s="76"/>
      <c r="J8" s="76"/>
      <c r="K8" s="76"/>
      <c r="L8" s="76"/>
      <c r="M8" s="76"/>
      <c r="N8" s="76"/>
      <c r="O8" s="76"/>
      <c r="P8" s="76"/>
      <c r="Q8" s="76"/>
      <c r="R8" s="76"/>
      <c r="S8" s="76"/>
      <c r="T8" s="76"/>
      <c r="U8" s="76"/>
    </row>
    <row r="9" spans="1:21" ht="13.8">
      <c r="B9" s="193"/>
      <c r="C9" s="193"/>
      <c r="D9" s="193"/>
      <c r="E9" s="193"/>
      <c r="F9" s="193"/>
      <c r="G9" s="193"/>
      <c r="H9" s="193"/>
      <c r="I9" s="193"/>
      <c r="J9" s="193"/>
      <c r="K9" s="193"/>
      <c r="L9" s="193"/>
      <c r="M9" s="193"/>
      <c r="N9" s="193"/>
      <c r="O9" s="193"/>
      <c r="P9" s="193"/>
      <c r="Q9" s="76"/>
      <c r="R9" s="76"/>
      <c r="S9" s="76"/>
      <c r="T9" s="76"/>
      <c r="U9" s="76"/>
    </row>
    <row r="10" spans="1: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1:21" ht="13.8">
      <c r="B11" s="502" t="s">
        <v>101</v>
      </c>
      <c r="C11" s="502"/>
      <c r="D11" s="369"/>
      <c r="E11" s="369"/>
      <c r="F11" s="369"/>
      <c r="G11" s="369"/>
      <c r="H11" s="369"/>
      <c r="I11" s="369"/>
      <c r="J11" s="369"/>
      <c r="K11" s="369"/>
      <c r="L11" s="369"/>
      <c r="M11" s="369"/>
      <c r="N11" s="410"/>
      <c r="O11" s="370"/>
      <c r="P11" s="371"/>
      <c r="Q11" s="76"/>
      <c r="R11" s="76"/>
      <c r="S11" s="76"/>
      <c r="T11" s="76"/>
      <c r="U11" s="76"/>
    </row>
    <row r="12" spans="1:21" ht="36" customHeight="1">
      <c r="A12" s="326"/>
      <c r="B12" s="118" t="s">
        <v>603</v>
      </c>
      <c r="C12" s="118" t="s">
        <v>101</v>
      </c>
      <c r="D12" s="118" t="s">
        <v>604</v>
      </c>
      <c r="E12" s="118" t="s">
        <v>605</v>
      </c>
      <c r="F12" s="363"/>
      <c r="G12" s="118" t="s">
        <v>212</v>
      </c>
      <c r="H12" s="364">
        <v>45232</v>
      </c>
      <c r="I12" s="118" t="s">
        <v>242</v>
      </c>
      <c r="J12" s="118" t="s">
        <v>212</v>
      </c>
      <c r="K12" s="364">
        <v>45261</v>
      </c>
      <c r="L12" s="118" t="s">
        <v>243</v>
      </c>
      <c r="M12" s="296" t="s">
        <v>212</v>
      </c>
      <c r="N12" s="297">
        <v>45265</v>
      </c>
      <c r="O12" s="296" t="s">
        <v>236</v>
      </c>
      <c r="P12" s="363"/>
      <c r="Q12" s="367"/>
      <c r="R12" s="178"/>
      <c r="S12" s="178"/>
      <c r="T12" s="178"/>
      <c r="U12" s="178"/>
    </row>
    <row r="13" spans="1:21" ht="63" customHeight="1">
      <c r="A13" s="326"/>
      <c r="B13" s="118" t="s">
        <v>606</v>
      </c>
      <c r="C13" s="118" t="s">
        <v>607</v>
      </c>
      <c r="D13" s="118" t="s">
        <v>608</v>
      </c>
      <c r="E13" s="118" t="s">
        <v>609</v>
      </c>
      <c r="F13" s="363"/>
      <c r="G13" s="118" t="s">
        <v>212</v>
      </c>
      <c r="H13" s="364">
        <v>45232</v>
      </c>
      <c r="I13" s="118" t="s">
        <v>242</v>
      </c>
      <c r="J13" s="118" t="s">
        <v>212</v>
      </c>
      <c r="K13" s="364">
        <v>45261</v>
      </c>
      <c r="L13" s="118" t="s">
        <v>243</v>
      </c>
      <c r="M13" s="296" t="s">
        <v>212</v>
      </c>
      <c r="N13" s="297">
        <v>45265</v>
      </c>
      <c r="O13" s="296" t="s">
        <v>236</v>
      </c>
      <c r="P13" s="363"/>
      <c r="Q13" s="367"/>
      <c r="R13" s="178"/>
      <c r="S13" s="178"/>
      <c r="T13" s="178"/>
      <c r="U13" s="178"/>
    </row>
    <row r="14" spans="1:21" ht="62.25" customHeight="1">
      <c r="A14" s="326"/>
      <c r="B14" s="118" t="s">
        <v>610</v>
      </c>
      <c r="C14" s="118" t="s">
        <v>611</v>
      </c>
      <c r="D14" s="118" t="s">
        <v>612</v>
      </c>
      <c r="E14" s="118" t="s">
        <v>613</v>
      </c>
      <c r="F14" s="363"/>
      <c r="G14" s="118" t="s">
        <v>213</v>
      </c>
      <c r="H14" s="364">
        <v>45232</v>
      </c>
      <c r="I14" s="118" t="s">
        <v>242</v>
      </c>
      <c r="J14" s="118" t="s">
        <v>212</v>
      </c>
      <c r="K14" s="365">
        <v>45261</v>
      </c>
      <c r="L14" s="118" t="s">
        <v>243</v>
      </c>
      <c r="M14" s="296" t="s">
        <v>212</v>
      </c>
      <c r="N14" s="297">
        <v>45265</v>
      </c>
      <c r="O14" s="296" t="s">
        <v>236</v>
      </c>
      <c r="P14" s="118" t="s">
        <v>614</v>
      </c>
      <c r="Q14" s="367"/>
      <c r="R14" s="178"/>
      <c r="S14" s="178"/>
      <c r="T14" s="178"/>
      <c r="U14" s="178"/>
    </row>
    <row r="15" spans="1:21" ht="62.25" customHeight="1">
      <c r="A15" s="326"/>
      <c r="B15" s="118" t="s">
        <v>615</v>
      </c>
      <c r="C15" s="118" t="s">
        <v>616</v>
      </c>
      <c r="D15" s="118" t="s">
        <v>617</v>
      </c>
      <c r="E15" s="118" t="s">
        <v>618</v>
      </c>
      <c r="F15" s="363"/>
      <c r="G15" s="118" t="s">
        <v>212</v>
      </c>
      <c r="H15" s="364">
        <v>45232</v>
      </c>
      <c r="I15" s="118" t="s">
        <v>242</v>
      </c>
      <c r="J15" s="118" t="s">
        <v>212</v>
      </c>
      <c r="K15" s="364">
        <v>45261</v>
      </c>
      <c r="L15" s="118" t="s">
        <v>243</v>
      </c>
      <c r="M15" s="296" t="s">
        <v>212</v>
      </c>
      <c r="N15" s="297">
        <v>45265</v>
      </c>
      <c r="O15" s="296" t="s">
        <v>236</v>
      </c>
      <c r="P15" s="363"/>
      <c r="Q15" s="367"/>
      <c r="R15" s="178"/>
      <c r="S15" s="178"/>
      <c r="T15" s="178"/>
      <c r="U15" s="178"/>
    </row>
    <row r="16" spans="1:21" ht="63.75" customHeight="1">
      <c r="A16" s="326"/>
      <c r="B16" s="118" t="s">
        <v>619</v>
      </c>
      <c r="C16" s="118" t="s">
        <v>620</v>
      </c>
      <c r="D16" s="118" t="s">
        <v>621</v>
      </c>
      <c r="E16" s="118" t="s">
        <v>622</v>
      </c>
      <c r="F16" s="363"/>
      <c r="G16" s="118" t="s">
        <v>212</v>
      </c>
      <c r="H16" s="364">
        <v>45232</v>
      </c>
      <c r="I16" s="118" t="s">
        <v>242</v>
      </c>
      <c r="J16" s="118" t="s">
        <v>212</v>
      </c>
      <c r="K16" s="364">
        <v>45261</v>
      </c>
      <c r="L16" s="118" t="s">
        <v>243</v>
      </c>
      <c r="M16" s="296" t="s">
        <v>212</v>
      </c>
      <c r="N16" s="297">
        <v>45265</v>
      </c>
      <c r="O16" s="296" t="s">
        <v>236</v>
      </c>
      <c r="P16" s="363"/>
      <c r="Q16" s="367"/>
      <c r="R16" s="178"/>
      <c r="S16" s="178"/>
      <c r="T16" s="178"/>
      <c r="U16" s="178"/>
    </row>
    <row r="17" spans="1:21" ht="93.75" customHeight="1">
      <c r="A17" s="326"/>
      <c r="B17" s="118" t="s">
        <v>623</v>
      </c>
      <c r="C17" s="118" t="s">
        <v>624</v>
      </c>
      <c r="D17" s="118" t="s">
        <v>625</v>
      </c>
      <c r="E17" s="118" t="s">
        <v>626</v>
      </c>
      <c r="F17" s="363"/>
      <c r="G17" s="118" t="s">
        <v>212</v>
      </c>
      <c r="H17" s="364">
        <v>45232</v>
      </c>
      <c r="I17" s="118" t="s">
        <v>242</v>
      </c>
      <c r="J17" s="118" t="s">
        <v>212</v>
      </c>
      <c r="K17" s="364">
        <v>45261</v>
      </c>
      <c r="L17" s="118" t="s">
        <v>243</v>
      </c>
      <c r="M17" s="296" t="s">
        <v>212</v>
      </c>
      <c r="N17" s="297">
        <v>45265</v>
      </c>
      <c r="O17" s="296" t="s">
        <v>236</v>
      </c>
      <c r="P17" s="363"/>
      <c r="Q17" s="367"/>
      <c r="R17" s="178"/>
      <c r="S17" s="178"/>
      <c r="T17" s="178"/>
      <c r="U17" s="178"/>
    </row>
    <row r="18" spans="1:21" ht="63" customHeight="1">
      <c r="A18" s="326"/>
      <c r="B18" s="118" t="s">
        <v>627</v>
      </c>
      <c r="C18" s="118" t="s">
        <v>628</v>
      </c>
      <c r="D18" s="118" t="s">
        <v>629</v>
      </c>
      <c r="E18" s="118" t="s">
        <v>609</v>
      </c>
      <c r="F18" s="363"/>
      <c r="G18" s="118" t="s">
        <v>212</v>
      </c>
      <c r="H18" s="364">
        <v>45232</v>
      </c>
      <c r="I18" s="118" t="s">
        <v>242</v>
      </c>
      <c r="J18" s="118" t="s">
        <v>212</v>
      </c>
      <c r="K18" s="364">
        <v>45261</v>
      </c>
      <c r="L18" s="118" t="s">
        <v>243</v>
      </c>
      <c r="M18" s="296" t="s">
        <v>212</v>
      </c>
      <c r="N18" s="297">
        <v>45265</v>
      </c>
      <c r="O18" s="296" t="s">
        <v>236</v>
      </c>
      <c r="P18" s="363"/>
      <c r="Q18" s="367"/>
      <c r="R18" s="178"/>
      <c r="S18" s="178"/>
      <c r="T18" s="178"/>
      <c r="U18" s="178"/>
    </row>
    <row r="19" spans="1:21" ht="78.75" customHeight="1">
      <c r="A19" s="326"/>
      <c r="B19" s="118" t="s">
        <v>630</v>
      </c>
      <c r="C19" s="118" t="s">
        <v>631</v>
      </c>
      <c r="D19" s="118" t="s">
        <v>632</v>
      </c>
      <c r="E19" s="118" t="s">
        <v>609</v>
      </c>
      <c r="F19" s="363"/>
      <c r="G19" s="118" t="s">
        <v>212</v>
      </c>
      <c r="H19" s="364">
        <v>45232</v>
      </c>
      <c r="I19" s="118" t="s">
        <v>242</v>
      </c>
      <c r="J19" s="118" t="s">
        <v>212</v>
      </c>
      <c r="K19" s="364">
        <v>45261</v>
      </c>
      <c r="L19" s="118" t="s">
        <v>243</v>
      </c>
      <c r="M19" s="296" t="s">
        <v>212</v>
      </c>
      <c r="N19" s="297">
        <v>45265</v>
      </c>
      <c r="O19" s="296" t="s">
        <v>236</v>
      </c>
      <c r="P19" s="363"/>
      <c r="Q19" s="367"/>
      <c r="R19" s="178"/>
      <c r="S19" s="178"/>
      <c r="T19" s="178"/>
      <c r="U19" s="178"/>
    </row>
    <row r="20" spans="1:21" ht="13.8">
      <c r="A20" s="326"/>
      <c r="B20" s="500" t="s">
        <v>103</v>
      </c>
      <c r="C20" s="500"/>
      <c r="D20" s="366"/>
      <c r="E20" s="366"/>
      <c r="F20" s="366"/>
      <c r="G20" s="366"/>
      <c r="H20" s="366"/>
      <c r="I20" s="366"/>
      <c r="J20" s="366"/>
      <c r="K20" s="366"/>
      <c r="L20" s="366"/>
      <c r="M20" s="366"/>
      <c r="N20" s="366"/>
      <c r="O20" s="366"/>
      <c r="P20" s="366"/>
      <c r="Q20" s="368"/>
      <c r="R20" s="76"/>
      <c r="S20" s="76"/>
      <c r="T20" s="76"/>
      <c r="U20" s="76"/>
    </row>
    <row r="21" spans="1:21" ht="62.25" customHeight="1">
      <c r="A21" s="326"/>
      <c r="B21" s="118" t="s">
        <v>633</v>
      </c>
      <c r="C21" s="118" t="s">
        <v>103</v>
      </c>
      <c r="D21" s="118" t="s">
        <v>634</v>
      </c>
      <c r="E21" s="118" t="s">
        <v>635</v>
      </c>
      <c r="F21" s="118" t="s">
        <v>605</v>
      </c>
      <c r="G21" s="118" t="s">
        <v>212</v>
      </c>
      <c r="H21" s="364">
        <v>45232</v>
      </c>
      <c r="I21" s="118" t="s">
        <v>242</v>
      </c>
      <c r="J21" s="118" t="s">
        <v>212</v>
      </c>
      <c r="K21" s="364">
        <v>45261</v>
      </c>
      <c r="L21" s="118" t="s">
        <v>243</v>
      </c>
      <c r="M21" s="296" t="s">
        <v>212</v>
      </c>
      <c r="N21" s="297">
        <v>45265</v>
      </c>
      <c r="O21" s="296" t="s">
        <v>236</v>
      </c>
      <c r="P21" s="363"/>
      <c r="Q21" s="367"/>
      <c r="R21" s="178"/>
      <c r="S21" s="178"/>
      <c r="T21" s="178"/>
      <c r="U21" s="178"/>
    </row>
    <row r="22" spans="1:21" ht="93" customHeight="1">
      <c r="A22" s="326"/>
      <c r="B22" s="118" t="s">
        <v>636</v>
      </c>
      <c r="C22" s="118" t="s">
        <v>637</v>
      </c>
      <c r="D22" s="118" t="s">
        <v>638</v>
      </c>
      <c r="E22" s="118" t="s">
        <v>639</v>
      </c>
      <c r="F22" s="363"/>
      <c r="G22" s="118" t="s">
        <v>213</v>
      </c>
      <c r="H22" s="364">
        <v>45232</v>
      </c>
      <c r="I22" s="118" t="s">
        <v>242</v>
      </c>
      <c r="J22" s="118" t="s">
        <v>213</v>
      </c>
      <c r="K22" s="364">
        <v>45261</v>
      </c>
      <c r="L22" s="118" t="s">
        <v>243</v>
      </c>
      <c r="M22" s="296" t="s">
        <v>212</v>
      </c>
      <c r="N22" s="297">
        <v>45265</v>
      </c>
      <c r="O22" s="296" t="s">
        <v>236</v>
      </c>
      <c r="P22" s="118" t="s">
        <v>640</v>
      </c>
      <c r="Q22" s="367"/>
      <c r="R22" s="178"/>
      <c r="S22" s="178"/>
      <c r="T22" s="178"/>
      <c r="U22" s="178"/>
    </row>
    <row r="23" spans="1:21" ht="95.25" customHeight="1">
      <c r="A23" s="326"/>
      <c r="B23" s="118" t="s">
        <v>641</v>
      </c>
      <c r="C23" s="118" t="s">
        <v>642</v>
      </c>
      <c r="D23" s="118" t="s">
        <v>643</v>
      </c>
      <c r="E23" s="118" t="s">
        <v>639</v>
      </c>
      <c r="F23" s="363"/>
      <c r="G23" s="118" t="s">
        <v>212</v>
      </c>
      <c r="H23" s="364">
        <v>45232</v>
      </c>
      <c r="I23" s="118" t="s">
        <v>242</v>
      </c>
      <c r="J23" s="118" t="s">
        <v>212</v>
      </c>
      <c r="K23" s="364">
        <v>45261</v>
      </c>
      <c r="L23" s="118" t="s">
        <v>243</v>
      </c>
      <c r="M23" s="296" t="s">
        <v>212</v>
      </c>
      <c r="N23" s="297">
        <v>45265</v>
      </c>
      <c r="O23" s="296" t="s">
        <v>236</v>
      </c>
      <c r="P23" s="363"/>
      <c r="Q23" s="367"/>
      <c r="R23" s="178"/>
      <c r="S23" s="178"/>
      <c r="T23" s="178"/>
      <c r="U23" s="178"/>
    </row>
    <row r="24" spans="1:21" ht="13.8">
      <c r="A24" s="326"/>
      <c r="B24" s="500" t="s">
        <v>644</v>
      </c>
      <c r="C24" s="500"/>
      <c r="D24" s="500"/>
      <c r="E24" s="500"/>
      <c r="F24" s="500"/>
      <c r="G24" s="500"/>
      <c r="H24" s="500"/>
      <c r="I24" s="500"/>
      <c r="J24" s="500"/>
      <c r="K24" s="500"/>
      <c r="L24" s="500"/>
      <c r="M24" s="500"/>
      <c r="N24" s="501"/>
      <c r="O24" s="501"/>
      <c r="P24" s="500"/>
      <c r="Q24" s="367"/>
      <c r="R24" s="178"/>
      <c r="S24" s="178"/>
      <c r="T24" s="178"/>
      <c r="U24" s="178"/>
    </row>
    <row r="25" spans="1:21" ht="93.75" customHeight="1">
      <c r="A25" s="326"/>
      <c r="B25" s="118" t="s">
        <v>645</v>
      </c>
      <c r="C25" s="118" t="s">
        <v>646</v>
      </c>
      <c r="D25" s="118" t="s">
        <v>647</v>
      </c>
      <c r="E25" s="118" t="s">
        <v>648</v>
      </c>
      <c r="F25" s="118" t="s">
        <v>605</v>
      </c>
      <c r="G25" s="118" t="s">
        <v>212</v>
      </c>
      <c r="H25" s="364">
        <v>45233</v>
      </c>
      <c r="I25" s="118" t="s">
        <v>242</v>
      </c>
      <c r="J25" s="118" t="s">
        <v>212</v>
      </c>
      <c r="K25" s="364">
        <v>45261</v>
      </c>
      <c r="L25" s="118" t="s">
        <v>243</v>
      </c>
      <c r="M25" s="296" t="s">
        <v>212</v>
      </c>
      <c r="N25" s="297">
        <v>45265</v>
      </c>
      <c r="O25" s="296" t="s">
        <v>236</v>
      </c>
      <c r="P25" s="37"/>
      <c r="Q25" s="367"/>
      <c r="R25" s="178"/>
      <c r="S25" s="178"/>
      <c r="T25" s="178"/>
      <c r="U25" s="178"/>
    </row>
    <row r="26" spans="1:21" ht="123" customHeight="1">
      <c r="A26" s="326"/>
      <c r="B26" s="118" t="s">
        <v>649</v>
      </c>
      <c r="C26" s="118" t="s">
        <v>650</v>
      </c>
      <c r="D26" s="118" t="s">
        <v>651</v>
      </c>
      <c r="E26" s="118" t="s">
        <v>652</v>
      </c>
      <c r="F26" s="118" t="s">
        <v>653</v>
      </c>
      <c r="G26" s="118" t="s">
        <v>212</v>
      </c>
      <c r="H26" s="364">
        <v>45233</v>
      </c>
      <c r="I26" s="118" t="s">
        <v>242</v>
      </c>
      <c r="J26" s="118" t="s">
        <v>212</v>
      </c>
      <c r="K26" s="364">
        <v>45261</v>
      </c>
      <c r="L26" s="118" t="s">
        <v>243</v>
      </c>
      <c r="M26" s="296" t="s">
        <v>212</v>
      </c>
      <c r="N26" s="297">
        <v>45265</v>
      </c>
      <c r="O26" s="296" t="s">
        <v>236</v>
      </c>
      <c r="P26" s="37"/>
      <c r="Q26" s="367"/>
      <c r="R26" s="178"/>
      <c r="S26" s="178"/>
      <c r="T26" s="178"/>
      <c r="U26" s="178"/>
    </row>
    <row r="27" spans="1:21" ht="95.25" customHeight="1">
      <c r="A27" s="326"/>
      <c r="B27" s="118" t="s">
        <v>645</v>
      </c>
      <c r="C27" s="118" t="s">
        <v>654</v>
      </c>
      <c r="D27" s="118" t="s">
        <v>655</v>
      </c>
      <c r="E27" s="118" t="s">
        <v>648</v>
      </c>
      <c r="F27" s="118" t="s">
        <v>605</v>
      </c>
      <c r="G27" s="118" t="s">
        <v>212</v>
      </c>
      <c r="H27" s="364">
        <v>45233</v>
      </c>
      <c r="I27" s="118" t="s">
        <v>242</v>
      </c>
      <c r="J27" s="118" t="s">
        <v>212</v>
      </c>
      <c r="K27" s="364">
        <v>45261</v>
      </c>
      <c r="L27" s="118" t="s">
        <v>243</v>
      </c>
      <c r="M27" s="296" t="s">
        <v>212</v>
      </c>
      <c r="N27" s="297">
        <v>45265</v>
      </c>
      <c r="O27" s="296" t="s">
        <v>236</v>
      </c>
      <c r="P27" s="37"/>
      <c r="Q27" s="367"/>
      <c r="R27" s="178"/>
      <c r="S27" s="178"/>
      <c r="T27" s="178"/>
      <c r="U27" s="178"/>
    </row>
    <row r="28" spans="1:21" ht="137.25" customHeight="1">
      <c r="A28" s="326"/>
      <c r="B28" s="118" t="s">
        <v>649</v>
      </c>
      <c r="C28" s="118" t="s">
        <v>656</v>
      </c>
      <c r="D28" s="118" t="s">
        <v>657</v>
      </c>
      <c r="E28" s="118" t="s">
        <v>652</v>
      </c>
      <c r="F28" s="118" t="s">
        <v>653</v>
      </c>
      <c r="G28" s="118" t="s">
        <v>212</v>
      </c>
      <c r="H28" s="364">
        <v>45233</v>
      </c>
      <c r="I28" s="118" t="s">
        <v>242</v>
      </c>
      <c r="J28" s="118" t="s">
        <v>212</v>
      </c>
      <c r="K28" s="364">
        <v>45261</v>
      </c>
      <c r="L28" s="118" t="s">
        <v>243</v>
      </c>
      <c r="M28" s="296" t="s">
        <v>212</v>
      </c>
      <c r="N28" s="297">
        <v>45265</v>
      </c>
      <c r="O28" s="296" t="s">
        <v>236</v>
      </c>
      <c r="P28" s="37"/>
      <c r="Q28" s="367"/>
      <c r="R28" s="178"/>
      <c r="S28" s="178"/>
      <c r="T28" s="178"/>
      <c r="U28" s="178"/>
    </row>
    <row r="29" spans="1:21" ht="138.75" customHeight="1">
      <c r="A29" s="326"/>
      <c r="B29" s="118" t="s">
        <v>658</v>
      </c>
      <c r="C29" s="118" t="s">
        <v>659</v>
      </c>
      <c r="D29" s="118" t="s">
        <v>660</v>
      </c>
      <c r="E29" s="118" t="s">
        <v>661</v>
      </c>
      <c r="F29" s="118" t="s">
        <v>653</v>
      </c>
      <c r="G29" s="118" t="s">
        <v>212</v>
      </c>
      <c r="H29" s="364">
        <v>45233</v>
      </c>
      <c r="I29" s="118" t="s">
        <v>242</v>
      </c>
      <c r="J29" s="118" t="s">
        <v>212</v>
      </c>
      <c r="K29" s="364">
        <v>45261</v>
      </c>
      <c r="L29" s="118" t="s">
        <v>243</v>
      </c>
      <c r="M29" s="296" t="s">
        <v>212</v>
      </c>
      <c r="N29" s="297">
        <v>45265</v>
      </c>
      <c r="O29" s="296" t="s">
        <v>236</v>
      </c>
      <c r="P29" s="363"/>
      <c r="Q29" s="367"/>
      <c r="R29" s="178"/>
      <c r="S29" s="178"/>
      <c r="T29" s="178"/>
      <c r="U29" s="178"/>
    </row>
    <row r="30" spans="1:21" ht="13.8">
      <c r="A30" s="326"/>
      <c r="B30" s="500" t="s">
        <v>109</v>
      </c>
      <c r="C30" s="500"/>
      <c r="D30" s="500"/>
      <c r="E30" s="500"/>
      <c r="F30" s="500"/>
      <c r="G30" s="500"/>
      <c r="H30" s="500"/>
      <c r="I30" s="500"/>
      <c r="J30" s="500"/>
      <c r="K30" s="500"/>
      <c r="L30" s="500"/>
      <c r="M30" s="500"/>
      <c r="N30" s="501"/>
      <c r="O30" s="501"/>
      <c r="P30" s="500"/>
      <c r="Q30" s="367"/>
      <c r="R30" s="178"/>
      <c r="S30" s="178"/>
      <c r="T30" s="178"/>
      <c r="U30" s="178"/>
    </row>
    <row r="31" spans="1:21" ht="96.6">
      <c r="A31" s="326"/>
      <c r="B31" s="118" t="s">
        <v>662</v>
      </c>
      <c r="C31" s="118" t="s">
        <v>663</v>
      </c>
      <c r="D31" s="118" t="s">
        <v>664</v>
      </c>
      <c r="E31" s="118" t="s">
        <v>665</v>
      </c>
      <c r="F31" s="118" t="s">
        <v>605</v>
      </c>
      <c r="G31" s="118" t="s">
        <v>212</v>
      </c>
      <c r="H31" s="364">
        <v>45232</v>
      </c>
      <c r="I31" s="118" t="s">
        <v>242</v>
      </c>
      <c r="J31" s="118" t="s">
        <v>212</v>
      </c>
      <c r="K31" s="364">
        <v>45261</v>
      </c>
      <c r="L31" s="118" t="s">
        <v>243</v>
      </c>
      <c r="M31" s="296" t="s">
        <v>212</v>
      </c>
      <c r="N31" s="297">
        <v>45265</v>
      </c>
      <c r="O31" s="296" t="s">
        <v>236</v>
      </c>
      <c r="P31" s="363"/>
      <c r="Q31" s="367"/>
      <c r="R31" s="178"/>
      <c r="S31" s="178"/>
      <c r="T31" s="178"/>
      <c r="U31" s="178"/>
    </row>
    <row r="32" spans="1:21" ht="135.75" customHeight="1">
      <c r="A32" s="326"/>
      <c r="B32" s="118" t="s">
        <v>666</v>
      </c>
      <c r="C32" s="118" t="s">
        <v>667</v>
      </c>
      <c r="D32" s="118" t="s">
        <v>668</v>
      </c>
      <c r="E32" s="118" t="s">
        <v>669</v>
      </c>
      <c r="F32" s="118" t="s">
        <v>653</v>
      </c>
      <c r="G32" s="118" t="s">
        <v>212</v>
      </c>
      <c r="H32" s="364">
        <v>45232</v>
      </c>
      <c r="I32" s="118" t="s">
        <v>242</v>
      </c>
      <c r="J32" s="118" t="s">
        <v>212</v>
      </c>
      <c r="K32" s="364">
        <v>45261</v>
      </c>
      <c r="L32" s="118" t="s">
        <v>243</v>
      </c>
      <c r="M32" s="296" t="s">
        <v>212</v>
      </c>
      <c r="N32" s="297">
        <v>45265</v>
      </c>
      <c r="O32" s="296" t="s">
        <v>236</v>
      </c>
      <c r="P32" s="363"/>
      <c r="Q32" s="367"/>
      <c r="R32" s="178"/>
      <c r="S32" s="178"/>
      <c r="T32" s="178"/>
      <c r="U32" s="178"/>
    </row>
    <row r="33" spans="2:16" ht="15" customHeight="1">
      <c r="B33" s="326"/>
      <c r="C33" s="326"/>
      <c r="D33" s="326"/>
      <c r="E33" s="326"/>
      <c r="F33" s="326"/>
      <c r="G33" s="326"/>
      <c r="H33" s="326"/>
      <c r="I33" s="326"/>
      <c r="J33" s="326"/>
      <c r="K33" s="326"/>
      <c r="L33" s="326"/>
      <c r="M33" s="326"/>
      <c r="P33" s="326"/>
    </row>
  </sheetData>
  <mergeCells count="7">
    <mergeCell ref="B24:P24"/>
    <mergeCell ref="B30:P30"/>
    <mergeCell ref="C2:F2"/>
    <mergeCell ref="C3:F3"/>
    <mergeCell ref="C4:F4"/>
    <mergeCell ref="B11:C11"/>
    <mergeCell ref="B20:C20"/>
  </mergeCells>
  <dataValidations count="5">
    <dataValidation type="list" allowBlank="1" showErrorMessage="1" sqref="G12:G23 G32 M20 J25:J29 G25:G29 J31:J32 J12:J23">
      <formula1>$S$2:$S$5</formula1>
    </dataValidation>
    <dataValidation type="list" allowBlank="1" showErrorMessage="1" sqref="G31">
      <formula1>#REF!</formula1>
    </dataValidation>
    <dataValidation type="list" allowBlank="1" showErrorMessage="1" sqref="I12:I19 L12:L19 L21:L23 L31:L32 I31:I32 L25:L29 I25:I29 I21:I23">
      <formula1>$T$2:$T$7</formula1>
    </dataValidation>
    <dataValidation type="list" allowBlank="1" showErrorMessage="1" sqref="O12:O19 O31:O32 O25:O29 O21:O23">
      <formula1>$R$2:$R$7</formula1>
    </dataValidation>
    <dataValidation type="list" allowBlank="1" showErrorMessage="1" sqref="M12:M19 M31:M32 M25:M29 M21:M23">
      <formula1>$Q$2:$Q$5</formula1>
    </dataValidation>
  </dataValidations>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42"/>
  <sheetViews>
    <sheetView topLeftCell="C1" workbookViewId="0">
      <selection activeCell="E22" sqref="E22"/>
    </sheetView>
  </sheetViews>
  <sheetFormatPr defaultColWidth="12.6640625" defaultRowHeight="15" customHeight="1"/>
  <cols>
    <col min="1" max="1" width="3.88671875" customWidth="1"/>
    <col min="2" max="2" width="16.88671875" customWidth="1"/>
    <col min="3" max="3" width="35.109375" customWidth="1"/>
    <col min="4" max="4" width="38.44140625" customWidth="1"/>
    <col min="5" max="5" width="39.109375" customWidth="1"/>
    <col min="6" max="6" width="35.44140625" customWidth="1"/>
    <col min="7" max="7" width="11.21875" customWidth="1"/>
    <col min="9" max="9" width="11.109375" customWidth="1"/>
    <col min="10" max="10" width="10.88671875" customWidth="1"/>
    <col min="12" max="12" width="10.6640625" customWidth="1"/>
    <col min="13" max="13" width="11.109375" customWidth="1"/>
    <col min="15" max="15" width="10.88671875" customWidth="1"/>
    <col min="16" max="16" width="36.21875" customWidth="1"/>
    <col min="19" max="20" width="0" hidden="1" customWidth="1"/>
  </cols>
  <sheetData>
    <row r="2" spans="2:21" ht="13.8">
      <c r="B2" s="171" t="s">
        <v>235</v>
      </c>
      <c r="C2" s="491" t="s">
        <v>670</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27</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COUNTIF($G10:$G1020,C5)</f>
        <v>21</v>
      </c>
      <c r="D6" s="288">
        <f t="shared" si="0"/>
        <v>6</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COUNTIF($J10:$J1020,C5)</f>
        <v>26</v>
      </c>
      <c r="D7" s="288">
        <f t="shared" si="1"/>
        <v>1</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COUNTIF($M10:$M1020,C5)</f>
        <v>27</v>
      </c>
      <c r="D8" s="290">
        <f>COUNTIF($M10:$M1020,D5)</f>
        <v>0</v>
      </c>
      <c r="E8" s="290">
        <f>COUNTIF($M10:$M1020,E5)</f>
        <v>0</v>
      </c>
      <c r="F8" s="291">
        <f>COUNTIF($M10:$M1020,F5)</f>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499" t="s">
        <v>101</v>
      </c>
      <c r="C11" s="443"/>
      <c r="D11" s="293"/>
      <c r="E11" s="293"/>
      <c r="F11" s="293"/>
      <c r="G11" s="293"/>
      <c r="H11" s="293"/>
      <c r="I11" s="293"/>
      <c r="J11" s="293"/>
      <c r="K11" s="369"/>
      <c r="L11" s="369"/>
      <c r="M11" s="369"/>
      <c r="N11" s="293"/>
      <c r="O11" s="293"/>
      <c r="P11" s="294"/>
      <c r="Q11" s="76"/>
      <c r="R11" s="76"/>
      <c r="S11" s="76"/>
      <c r="T11" s="76"/>
      <c r="U11" s="76"/>
    </row>
    <row r="12" spans="2:21" ht="33.75" customHeight="1">
      <c r="B12" s="295" t="s">
        <v>671</v>
      </c>
      <c r="C12" s="296" t="s">
        <v>101</v>
      </c>
      <c r="D12" s="296" t="s">
        <v>672</v>
      </c>
      <c r="E12" s="296" t="s">
        <v>605</v>
      </c>
      <c r="F12" s="298"/>
      <c r="G12" s="296" t="s">
        <v>212</v>
      </c>
      <c r="H12" s="297">
        <v>45232</v>
      </c>
      <c r="I12" s="296" t="s">
        <v>242</v>
      </c>
      <c r="J12" s="265" t="s">
        <v>212</v>
      </c>
      <c r="K12" s="364">
        <v>45261</v>
      </c>
      <c r="L12" s="118" t="s">
        <v>243</v>
      </c>
      <c r="M12" s="296" t="s">
        <v>212</v>
      </c>
      <c r="N12" s="297">
        <v>45265</v>
      </c>
      <c r="O12" s="296" t="s">
        <v>236</v>
      </c>
      <c r="P12" s="298"/>
      <c r="Q12" s="178"/>
      <c r="R12" s="178"/>
      <c r="S12" s="178"/>
      <c r="T12" s="178"/>
      <c r="U12" s="178"/>
    </row>
    <row r="13" spans="2:21" ht="62.25" customHeight="1">
      <c r="B13" s="295" t="s">
        <v>673</v>
      </c>
      <c r="C13" s="296" t="s">
        <v>607</v>
      </c>
      <c r="D13" s="296" t="s">
        <v>674</v>
      </c>
      <c r="E13" s="296" t="s">
        <v>609</v>
      </c>
      <c r="F13" s="298"/>
      <c r="G13" s="296" t="s">
        <v>212</v>
      </c>
      <c r="H13" s="297">
        <v>45232</v>
      </c>
      <c r="I13" s="296" t="s">
        <v>242</v>
      </c>
      <c r="J13" s="265" t="s">
        <v>212</v>
      </c>
      <c r="K13" s="364">
        <v>45261</v>
      </c>
      <c r="L13" s="118" t="s">
        <v>243</v>
      </c>
      <c r="M13" s="296" t="s">
        <v>212</v>
      </c>
      <c r="N13" s="297">
        <v>45265</v>
      </c>
      <c r="O13" s="296" t="s">
        <v>236</v>
      </c>
      <c r="P13" s="298"/>
      <c r="Q13" s="178"/>
      <c r="R13" s="178"/>
      <c r="S13" s="178"/>
      <c r="T13" s="178"/>
      <c r="U13" s="178"/>
    </row>
    <row r="14" spans="2:21" ht="62.25" customHeight="1">
      <c r="B14" s="295" t="s">
        <v>675</v>
      </c>
      <c r="C14" s="296" t="s">
        <v>611</v>
      </c>
      <c r="D14" s="296" t="s">
        <v>676</v>
      </c>
      <c r="E14" s="296" t="s">
        <v>613</v>
      </c>
      <c r="F14" s="298"/>
      <c r="G14" s="296" t="s">
        <v>213</v>
      </c>
      <c r="H14" s="297">
        <v>45232</v>
      </c>
      <c r="I14" s="296" t="s">
        <v>242</v>
      </c>
      <c r="J14" s="265" t="s">
        <v>212</v>
      </c>
      <c r="K14" s="364">
        <v>45261</v>
      </c>
      <c r="L14" s="118" t="s">
        <v>243</v>
      </c>
      <c r="M14" s="296" t="s">
        <v>212</v>
      </c>
      <c r="N14" s="297">
        <v>45265</v>
      </c>
      <c r="O14" s="296" t="s">
        <v>236</v>
      </c>
      <c r="P14" s="296" t="s">
        <v>614</v>
      </c>
      <c r="Q14" s="178"/>
      <c r="R14" s="178"/>
      <c r="S14" s="178"/>
      <c r="T14" s="178"/>
      <c r="U14" s="178"/>
    </row>
    <row r="15" spans="2:21" ht="63" customHeight="1">
      <c r="B15" s="295" t="s">
        <v>677</v>
      </c>
      <c r="C15" s="296" t="s">
        <v>616</v>
      </c>
      <c r="D15" s="296" t="s">
        <v>678</v>
      </c>
      <c r="E15" s="296" t="s">
        <v>618</v>
      </c>
      <c r="F15" s="298"/>
      <c r="G15" s="296" t="s">
        <v>212</v>
      </c>
      <c r="H15" s="297">
        <v>45232</v>
      </c>
      <c r="I15" s="296" t="s">
        <v>242</v>
      </c>
      <c r="J15" s="265" t="s">
        <v>212</v>
      </c>
      <c r="K15" s="364">
        <v>45261</v>
      </c>
      <c r="L15" s="118" t="s">
        <v>243</v>
      </c>
      <c r="M15" s="296" t="s">
        <v>212</v>
      </c>
      <c r="N15" s="297">
        <v>45265</v>
      </c>
      <c r="O15" s="296" t="s">
        <v>236</v>
      </c>
      <c r="P15" s="298"/>
      <c r="Q15" s="178"/>
      <c r="R15" s="178"/>
      <c r="S15" s="178"/>
      <c r="T15" s="178"/>
      <c r="U15" s="178"/>
    </row>
    <row r="16" spans="2:21" ht="63.75" customHeight="1">
      <c r="B16" s="295" t="s">
        <v>679</v>
      </c>
      <c r="C16" s="296" t="s">
        <v>620</v>
      </c>
      <c r="D16" s="296" t="s">
        <v>680</v>
      </c>
      <c r="E16" s="296" t="s">
        <v>622</v>
      </c>
      <c r="F16" s="298"/>
      <c r="G16" s="296" t="s">
        <v>212</v>
      </c>
      <c r="H16" s="297">
        <v>45232</v>
      </c>
      <c r="I16" s="296" t="s">
        <v>242</v>
      </c>
      <c r="J16" s="265" t="s">
        <v>212</v>
      </c>
      <c r="K16" s="364">
        <v>45261</v>
      </c>
      <c r="L16" s="118" t="s">
        <v>243</v>
      </c>
      <c r="M16" s="296" t="s">
        <v>212</v>
      </c>
      <c r="N16" s="297">
        <v>45265</v>
      </c>
      <c r="O16" s="296" t="s">
        <v>236</v>
      </c>
      <c r="P16" s="298"/>
      <c r="Q16" s="178"/>
      <c r="R16" s="178"/>
      <c r="S16" s="178"/>
      <c r="T16" s="178"/>
      <c r="U16" s="178"/>
    </row>
    <row r="17" spans="2:21" ht="93.75" customHeight="1">
      <c r="B17" s="295" t="s">
        <v>681</v>
      </c>
      <c r="C17" s="296" t="s">
        <v>624</v>
      </c>
      <c r="D17" s="296" t="s">
        <v>682</v>
      </c>
      <c r="E17" s="296" t="s">
        <v>626</v>
      </c>
      <c r="F17" s="298"/>
      <c r="G17" s="296" t="s">
        <v>212</v>
      </c>
      <c r="H17" s="297">
        <v>45232</v>
      </c>
      <c r="I17" s="296" t="s">
        <v>242</v>
      </c>
      <c r="J17" s="265" t="s">
        <v>212</v>
      </c>
      <c r="K17" s="364">
        <v>45261</v>
      </c>
      <c r="L17" s="118" t="s">
        <v>243</v>
      </c>
      <c r="M17" s="296" t="s">
        <v>212</v>
      </c>
      <c r="N17" s="297">
        <v>45265</v>
      </c>
      <c r="O17" s="296" t="s">
        <v>236</v>
      </c>
      <c r="P17" s="298"/>
      <c r="Q17" s="178"/>
      <c r="R17" s="178"/>
      <c r="S17" s="178"/>
      <c r="T17" s="178"/>
      <c r="U17" s="178"/>
    </row>
    <row r="18" spans="2:21" ht="63" customHeight="1">
      <c r="B18" s="295" t="s">
        <v>683</v>
      </c>
      <c r="C18" s="296" t="s">
        <v>628</v>
      </c>
      <c r="D18" s="296" t="s">
        <v>684</v>
      </c>
      <c r="E18" s="296" t="s">
        <v>609</v>
      </c>
      <c r="F18" s="298"/>
      <c r="G18" s="296" t="s">
        <v>212</v>
      </c>
      <c r="H18" s="297">
        <v>45232</v>
      </c>
      <c r="I18" s="296" t="s">
        <v>242</v>
      </c>
      <c r="J18" s="265" t="s">
        <v>212</v>
      </c>
      <c r="K18" s="364">
        <v>45261</v>
      </c>
      <c r="L18" s="118" t="s">
        <v>243</v>
      </c>
      <c r="M18" s="296" t="s">
        <v>212</v>
      </c>
      <c r="N18" s="297">
        <v>45265</v>
      </c>
      <c r="O18" s="296" t="s">
        <v>236</v>
      </c>
      <c r="P18" s="298"/>
      <c r="Q18" s="178"/>
      <c r="R18" s="178"/>
      <c r="S18" s="178"/>
      <c r="T18" s="178"/>
      <c r="U18" s="178"/>
    </row>
    <row r="19" spans="2:21" ht="78.75" customHeight="1">
      <c r="B19" s="295" t="s">
        <v>685</v>
      </c>
      <c r="C19" s="296" t="s">
        <v>631</v>
      </c>
      <c r="D19" s="296" t="s">
        <v>686</v>
      </c>
      <c r="E19" s="296" t="s">
        <v>609</v>
      </c>
      <c r="F19" s="298"/>
      <c r="G19" s="296" t="s">
        <v>212</v>
      </c>
      <c r="H19" s="297">
        <v>45232</v>
      </c>
      <c r="I19" s="296" t="s">
        <v>242</v>
      </c>
      <c r="J19" s="265" t="s">
        <v>212</v>
      </c>
      <c r="K19" s="364">
        <v>45261</v>
      </c>
      <c r="L19" s="118" t="s">
        <v>243</v>
      </c>
      <c r="M19" s="296" t="s">
        <v>212</v>
      </c>
      <c r="N19" s="297">
        <v>45265</v>
      </c>
      <c r="O19" s="296" t="s">
        <v>236</v>
      </c>
      <c r="P19" s="298"/>
      <c r="Q19" s="178"/>
      <c r="R19" s="178"/>
      <c r="S19" s="178"/>
      <c r="T19" s="178"/>
      <c r="U19" s="178"/>
    </row>
    <row r="20" spans="2:21" ht="13.8">
      <c r="B20" s="499" t="s">
        <v>103</v>
      </c>
      <c r="C20" s="443"/>
      <c r="D20" s="293"/>
      <c r="E20" s="293"/>
      <c r="F20" s="293"/>
      <c r="G20" s="293"/>
      <c r="H20" s="293"/>
      <c r="I20" s="293"/>
      <c r="J20" s="293"/>
      <c r="K20" s="366"/>
      <c r="L20" s="366"/>
      <c r="M20" s="366"/>
      <c r="N20" s="293"/>
      <c r="O20" s="293"/>
      <c r="P20" s="294"/>
      <c r="Q20" s="76"/>
      <c r="R20" s="76"/>
      <c r="S20" s="76"/>
      <c r="T20" s="76"/>
      <c r="U20" s="76"/>
    </row>
    <row r="21" spans="2:21" ht="62.25" customHeight="1">
      <c r="B21" s="295" t="s">
        <v>687</v>
      </c>
      <c r="C21" s="296" t="s">
        <v>103</v>
      </c>
      <c r="D21" s="296" t="s">
        <v>688</v>
      </c>
      <c r="E21" s="296" t="s">
        <v>635</v>
      </c>
      <c r="F21" s="296" t="s">
        <v>605</v>
      </c>
      <c r="G21" s="296" t="s">
        <v>212</v>
      </c>
      <c r="H21" s="297">
        <v>45232</v>
      </c>
      <c r="I21" s="296" t="s">
        <v>242</v>
      </c>
      <c r="J21" s="265" t="s">
        <v>212</v>
      </c>
      <c r="K21" s="364">
        <v>45261</v>
      </c>
      <c r="L21" s="118" t="s">
        <v>243</v>
      </c>
      <c r="M21" s="296" t="s">
        <v>212</v>
      </c>
      <c r="N21" s="297">
        <v>45265</v>
      </c>
      <c r="O21" s="296" t="s">
        <v>236</v>
      </c>
      <c r="P21" s="298"/>
      <c r="Q21" s="178"/>
      <c r="R21" s="178"/>
      <c r="S21" s="178"/>
      <c r="T21" s="178"/>
      <c r="U21" s="178"/>
    </row>
    <row r="22" spans="2:21" ht="90.75" customHeight="1">
      <c r="B22" s="295" t="s">
        <v>689</v>
      </c>
      <c r="C22" s="296" t="s">
        <v>637</v>
      </c>
      <c r="D22" s="296" t="s">
        <v>690</v>
      </c>
      <c r="E22" s="296" t="s">
        <v>639</v>
      </c>
      <c r="F22" s="298"/>
      <c r="G22" s="296" t="s">
        <v>212</v>
      </c>
      <c r="H22" s="297">
        <v>45232</v>
      </c>
      <c r="I22" s="296" t="s">
        <v>242</v>
      </c>
      <c r="J22" s="265" t="s">
        <v>213</v>
      </c>
      <c r="K22" s="364">
        <v>45261</v>
      </c>
      <c r="L22" s="118" t="s">
        <v>243</v>
      </c>
      <c r="M22" s="296" t="s">
        <v>212</v>
      </c>
      <c r="N22" s="297">
        <v>45265</v>
      </c>
      <c r="O22" s="296" t="s">
        <v>236</v>
      </c>
      <c r="P22" s="296" t="s">
        <v>691</v>
      </c>
      <c r="Q22" s="178"/>
      <c r="R22" s="178"/>
      <c r="S22" s="178"/>
      <c r="T22" s="178"/>
      <c r="U22" s="178"/>
    </row>
    <row r="23" spans="2:21" ht="93.75" customHeight="1">
      <c r="B23" s="295" t="s">
        <v>692</v>
      </c>
      <c r="C23" s="296" t="s">
        <v>642</v>
      </c>
      <c r="D23" s="296" t="s">
        <v>693</v>
      </c>
      <c r="E23" s="296" t="s">
        <v>639</v>
      </c>
      <c r="F23" s="298"/>
      <c r="G23" s="296" t="s">
        <v>212</v>
      </c>
      <c r="H23" s="297">
        <v>45232</v>
      </c>
      <c r="I23" s="296" t="s">
        <v>242</v>
      </c>
      <c r="J23" s="265" t="s">
        <v>212</v>
      </c>
      <c r="K23" s="364">
        <v>45261</v>
      </c>
      <c r="L23" s="118" t="s">
        <v>243</v>
      </c>
      <c r="M23" s="296" t="s">
        <v>212</v>
      </c>
      <c r="N23" s="297">
        <v>45265</v>
      </c>
      <c r="O23" s="296" t="s">
        <v>236</v>
      </c>
      <c r="P23" s="298"/>
      <c r="Q23" s="178"/>
      <c r="R23" s="178"/>
      <c r="S23" s="178"/>
      <c r="T23" s="178"/>
      <c r="U23" s="178"/>
    </row>
    <row r="24" spans="2:21" ht="13.8">
      <c r="B24" s="499" t="s">
        <v>107</v>
      </c>
      <c r="C24" s="442"/>
      <c r="D24" s="442"/>
      <c r="E24" s="442"/>
      <c r="F24" s="442"/>
      <c r="G24" s="442"/>
      <c r="H24" s="442"/>
      <c r="I24" s="442"/>
      <c r="J24" s="442"/>
      <c r="K24" s="501"/>
      <c r="L24" s="501"/>
      <c r="M24" s="501"/>
      <c r="N24" s="442"/>
      <c r="O24" s="442"/>
      <c r="P24" s="443"/>
      <c r="Q24" s="178"/>
      <c r="R24" s="178"/>
      <c r="S24" s="178"/>
      <c r="T24" s="178"/>
      <c r="U24" s="178"/>
    </row>
    <row r="25" spans="2:21" ht="106.5" customHeight="1">
      <c r="B25" s="295" t="s">
        <v>694</v>
      </c>
      <c r="C25" s="296" t="s">
        <v>107</v>
      </c>
      <c r="D25" s="296" t="s">
        <v>695</v>
      </c>
      <c r="E25" s="296" t="s">
        <v>696</v>
      </c>
      <c r="F25" s="300"/>
      <c r="G25" s="296" t="s">
        <v>212</v>
      </c>
      <c r="H25" s="297">
        <v>45233</v>
      </c>
      <c r="I25" s="296" t="s">
        <v>242</v>
      </c>
      <c r="J25" s="265" t="s">
        <v>212</v>
      </c>
      <c r="K25" s="364">
        <v>45261</v>
      </c>
      <c r="L25" s="118" t="s">
        <v>243</v>
      </c>
      <c r="M25" s="296" t="s">
        <v>212</v>
      </c>
      <c r="N25" s="297">
        <v>45265</v>
      </c>
      <c r="O25" s="296" t="s">
        <v>236</v>
      </c>
      <c r="P25" s="300"/>
      <c r="Q25" s="178"/>
      <c r="R25" s="178"/>
      <c r="S25" s="178"/>
      <c r="T25" s="178"/>
      <c r="U25" s="178"/>
    </row>
    <row r="26" spans="2:21" ht="137.25" customHeight="1">
      <c r="B26" s="295" t="s">
        <v>697</v>
      </c>
      <c r="C26" s="296" t="s">
        <v>382</v>
      </c>
      <c r="D26" s="296" t="s">
        <v>698</v>
      </c>
      <c r="E26" s="296" t="s">
        <v>699</v>
      </c>
      <c r="F26" s="300"/>
      <c r="G26" s="296" t="s">
        <v>212</v>
      </c>
      <c r="H26" s="297">
        <v>45233</v>
      </c>
      <c r="I26" s="296" t="s">
        <v>242</v>
      </c>
      <c r="J26" s="265" t="s">
        <v>212</v>
      </c>
      <c r="K26" s="364">
        <v>45261</v>
      </c>
      <c r="L26" s="118" t="s">
        <v>243</v>
      </c>
      <c r="M26" s="296" t="s">
        <v>212</v>
      </c>
      <c r="N26" s="297">
        <v>45265</v>
      </c>
      <c r="O26" s="296" t="s">
        <v>236</v>
      </c>
      <c r="P26" s="296"/>
      <c r="Q26" s="178"/>
      <c r="R26" s="178"/>
      <c r="S26" s="178"/>
      <c r="T26" s="178"/>
      <c r="U26" s="178"/>
    </row>
    <row r="27" spans="2:21" ht="122.25" customHeight="1">
      <c r="B27" s="295" t="s">
        <v>700</v>
      </c>
      <c r="C27" s="296" t="s">
        <v>701</v>
      </c>
      <c r="D27" s="296" t="s">
        <v>702</v>
      </c>
      <c r="E27" s="296" t="s">
        <v>703</v>
      </c>
      <c r="F27" s="300"/>
      <c r="G27" s="296" t="s">
        <v>213</v>
      </c>
      <c r="H27" s="297">
        <v>45233</v>
      </c>
      <c r="I27" s="296" t="s">
        <v>242</v>
      </c>
      <c r="J27" s="265" t="s">
        <v>212</v>
      </c>
      <c r="K27" s="364">
        <v>45261</v>
      </c>
      <c r="L27" s="118" t="s">
        <v>243</v>
      </c>
      <c r="M27" s="296" t="s">
        <v>212</v>
      </c>
      <c r="N27" s="297">
        <v>45265</v>
      </c>
      <c r="O27" s="296" t="s">
        <v>236</v>
      </c>
      <c r="P27" s="296" t="s">
        <v>704</v>
      </c>
      <c r="Q27" s="178"/>
      <c r="R27" s="178"/>
      <c r="S27" s="178"/>
      <c r="T27" s="178"/>
      <c r="U27" s="178"/>
    </row>
    <row r="28" spans="2:21" ht="124.5" customHeight="1">
      <c r="B28" s="295" t="s">
        <v>705</v>
      </c>
      <c r="C28" s="296" t="s">
        <v>706</v>
      </c>
      <c r="D28" s="296" t="s">
        <v>707</v>
      </c>
      <c r="E28" s="296" t="s">
        <v>708</v>
      </c>
      <c r="F28" s="300"/>
      <c r="G28" s="296" t="s">
        <v>212</v>
      </c>
      <c r="H28" s="297">
        <v>45233</v>
      </c>
      <c r="I28" s="296" t="s">
        <v>242</v>
      </c>
      <c r="J28" s="265" t="s">
        <v>212</v>
      </c>
      <c r="K28" s="364">
        <v>45261</v>
      </c>
      <c r="L28" s="118" t="s">
        <v>243</v>
      </c>
      <c r="M28" s="296" t="s">
        <v>212</v>
      </c>
      <c r="N28" s="297">
        <v>45265</v>
      </c>
      <c r="O28" s="296" t="s">
        <v>236</v>
      </c>
      <c r="P28" s="300"/>
      <c r="Q28" s="178"/>
      <c r="R28" s="178"/>
      <c r="S28" s="178"/>
      <c r="T28" s="178"/>
      <c r="U28" s="178"/>
    </row>
    <row r="29" spans="2:21" ht="122.25" customHeight="1">
      <c r="B29" s="295" t="s">
        <v>709</v>
      </c>
      <c r="C29" s="296" t="s">
        <v>710</v>
      </c>
      <c r="D29" s="296" t="s">
        <v>702</v>
      </c>
      <c r="E29" s="296" t="s">
        <v>711</v>
      </c>
      <c r="F29" s="300"/>
      <c r="G29" s="296" t="s">
        <v>213</v>
      </c>
      <c r="H29" s="297">
        <v>45233</v>
      </c>
      <c r="I29" s="296" t="s">
        <v>242</v>
      </c>
      <c r="J29" s="265" t="s">
        <v>212</v>
      </c>
      <c r="K29" s="364">
        <v>45261</v>
      </c>
      <c r="L29" s="118" t="s">
        <v>243</v>
      </c>
      <c r="M29" s="296" t="s">
        <v>212</v>
      </c>
      <c r="N29" s="297">
        <v>45265</v>
      </c>
      <c r="O29" s="296" t="s">
        <v>236</v>
      </c>
      <c r="P29" s="296" t="s">
        <v>712</v>
      </c>
      <c r="Q29" s="178"/>
      <c r="R29" s="178"/>
      <c r="S29" s="178"/>
      <c r="T29" s="178"/>
      <c r="U29" s="178"/>
    </row>
    <row r="30" spans="2:21" ht="93.75" customHeight="1">
      <c r="B30" s="295" t="s">
        <v>713</v>
      </c>
      <c r="C30" s="296" t="s">
        <v>589</v>
      </c>
      <c r="D30" s="296" t="s">
        <v>714</v>
      </c>
      <c r="E30" s="296" t="s">
        <v>505</v>
      </c>
      <c r="F30" s="300"/>
      <c r="G30" s="296" t="s">
        <v>212</v>
      </c>
      <c r="H30" s="297">
        <v>45233</v>
      </c>
      <c r="I30" s="296" t="s">
        <v>242</v>
      </c>
      <c r="J30" s="265" t="s">
        <v>212</v>
      </c>
      <c r="K30" s="364">
        <v>45261</v>
      </c>
      <c r="L30" s="118" t="s">
        <v>243</v>
      </c>
      <c r="M30" s="296" t="s">
        <v>212</v>
      </c>
      <c r="N30" s="297">
        <v>45265</v>
      </c>
      <c r="O30" s="296" t="s">
        <v>236</v>
      </c>
      <c r="P30" s="300"/>
      <c r="Q30" s="178"/>
      <c r="R30" s="178"/>
      <c r="S30" s="178"/>
      <c r="T30" s="178"/>
      <c r="U30" s="178"/>
    </row>
    <row r="31" spans="2:21" ht="123" customHeight="1">
      <c r="B31" s="295" t="s">
        <v>715</v>
      </c>
      <c r="C31" s="296" t="s">
        <v>716</v>
      </c>
      <c r="D31" s="296" t="s">
        <v>717</v>
      </c>
      <c r="E31" s="296" t="s">
        <v>718</v>
      </c>
      <c r="F31" s="300"/>
      <c r="G31" s="296" t="s">
        <v>212</v>
      </c>
      <c r="H31" s="297">
        <v>45233</v>
      </c>
      <c r="I31" s="296" t="s">
        <v>242</v>
      </c>
      <c r="J31" s="265" t="s">
        <v>212</v>
      </c>
      <c r="K31" s="364">
        <v>45261</v>
      </c>
      <c r="L31" s="118" t="s">
        <v>243</v>
      </c>
      <c r="M31" s="296" t="s">
        <v>212</v>
      </c>
      <c r="N31" s="297">
        <v>45265</v>
      </c>
      <c r="O31" s="296" t="s">
        <v>236</v>
      </c>
      <c r="P31" s="300"/>
      <c r="Q31" s="178"/>
      <c r="R31" s="178"/>
      <c r="S31" s="178"/>
      <c r="T31" s="178"/>
      <c r="U31" s="178"/>
    </row>
    <row r="32" spans="2:21" ht="13.8">
      <c r="B32" s="499" t="s">
        <v>108</v>
      </c>
      <c r="C32" s="443"/>
      <c r="D32" s="293"/>
      <c r="E32" s="293"/>
      <c r="F32" s="293"/>
      <c r="G32" s="293"/>
      <c r="H32" s="293"/>
      <c r="I32" s="293"/>
      <c r="J32" s="293"/>
      <c r="K32" s="366"/>
      <c r="L32" s="366"/>
      <c r="M32" s="366"/>
      <c r="N32" s="293"/>
      <c r="O32" s="293"/>
      <c r="P32" s="294"/>
      <c r="Q32" s="178"/>
      <c r="R32" s="178"/>
      <c r="S32" s="178"/>
      <c r="T32" s="178"/>
      <c r="U32" s="178"/>
    </row>
    <row r="33" spans="2:21" ht="78.75" customHeight="1">
      <c r="B33" s="295" t="s">
        <v>719</v>
      </c>
      <c r="C33" s="296" t="s">
        <v>720</v>
      </c>
      <c r="D33" s="296" t="s">
        <v>721</v>
      </c>
      <c r="E33" s="296" t="s">
        <v>722</v>
      </c>
      <c r="F33" s="296" t="s">
        <v>605</v>
      </c>
      <c r="G33" s="296" t="s">
        <v>212</v>
      </c>
      <c r="H33" s="297">
        <v>45233</v>
      </c>
      <c r="I33" s="296" t="s">
        <v>242</v>
      </c>
      <c r="J33" s="265" t="s">
        <v>212</v>
      </c>
      <c r="K33" s="364">
        <v>45261</v>
      </c>
      <c r="L33" s="118" t="s">
        <v>243</v>
      </c>
      <c r="M33" s="296" t="s">
        <v>212</v>
      </c>
      <c r="N33" s="297">
        <v>45265</v>
      </c>
      <c r="O33" s="296" t="s">
        <v>236</v>
      </c>
      <c r="P33" s="298"/>
      <c r="Q33" s="178"/>
      <c r="R33" s="178"/>
      <c r="S33" s="178"/>
      <c r="T33" s="178"/>
      <c r="U33" s="178"/>
    </row>
    <row r="34" spans="2:21" ht="137.25" customHeight="1">
      <c r="B34" s="295" t="s">
        <v>723</v>
      </c>
      <c r="C34" s="296" t="s">
        <v>724</v>
      </c>
      <c r="D34" s="296" t="s">
        <v>725</v>
      </c>
      <c r="E34" s="296" t="s">
        <v>726</v>
      </c>
      <c r="F34" s="296" t="s">
        <v>727</v>
      </c>
      <c r="G34" s="296" t="s">
        <v>212</v>
      </c>
      <c r="H34" s="297">
        <v>45233</v>
      </c>
      <c r="I34" s="296" t="s">
        <v>242</v>
      </c>
      <c r="J34" s="265" t="s">
        <v>212</v>
      </c>
      <c r="K34" s="364">
        <v>45261</v>
      </c>
      <c r="L34" s="118" t="s">
        <v>243</v>
      </c>
      <c r="M34" s="296" t="s">
        <v>212</v>
      </c>
      <c r="N34" s="297">
        <v>45265</v>
      </c>
      <c r="O34" s="296" t="s">
        <v>236</v>
      </c>
      <c r="P34" s="298"/>
      <c r="Q34" s="178"/>
      <c r="R34" s="178"/>
      <c r="S34" s="178"/>
      <c r="T34" s="178"/>
      <c r="U34" s="178"/>
    </row>
    <row r="35" spans="2:21" ht="182.25" customHeight="1">
      <c r="B35" s="295" t="s">
        <v>728</v>
      </c>
      <c r="C35" s="296" t="s">
        <v>729</v>
      </c>
      <c r="D35" s="296" t="s">
        <v>730</v>
      </c>
      <c r="E35" s="296" t="s">
        <v>731</v>
      </c>
      <c r="F35" s="296" t="s">
        <v>727</v>
      </c>
      <c r="G35" s="296" t="s">
        <v>212</v>
      </c>
      <c r="H35" s="297">
        <v>45233</v>
      </c>
      <c r="I35" s="296" t="s">
        <v>242</v>
      </c>
      <c r="J35" s="265" t="s">
        <v>212</v>
      </c>
      <c r="K35" s="364">
        <v>45261</v>
      </c>
      <c r="L35" s="118" t="s">
        <v>243</v>
      </c>
      <c r="M35" s="296" t="s">
        <v>212</v>
      </c>
      <c r="N35" s="297">
        <v>45265</v>
      </c>
      <c r="O35" s="296" t="s">
        <v>236</v>
      </c>
      <c r="P35" s="298"/>
      <c r="Q35" s="178"/>
      <c r="R35" s="178"/>
      <c r="S35" s="178"/>
      <c r="T35" s="178"/>
      <c r="U35" s="178"/>
    </row>
    <row r="36" spans="2:21" ht="168.75" customHeight="1">
      <c r="B36" s="295" t="s">
        <v>732</v>
      </c>
      <c r="C36" s="296" t="s">
        <v>382</v>
      </c>
      <c r="D36" s="296" t="s">
        <v>733</v>
      </c>
      <c r="E36" s="296" t="s">
        <v>734</v>
      </c>
      <c r="F36" s="296" t="s">
        <v>653</v>
      </c>
      <c r="G36" s="296" t="s">
        <v>213</v>
      </c>
      <c r="H36" s="297">
        <v>45233</v>
      </c>
      <c r="I36" s="296" t="s">
        <v>242</v>
      </c>
      <c r="J36" s="265" t="s">
        <v>212</v>
      </c>
      <c r="K36" s="364">
        <v>45261</v>
      </c>
      <c r="L36" s="118" t="s">
        <v>243</v>
      </c>
      <c r="M36" s="296" t="s">
        <v>212</v>
      </c>
      <c r="N36" s="297">
        <v>45265</v>
      </c>
      <c r="O36" s="296" t="s">
        <v>236</v>
      </c>
      <c r="P36" s="296" t="s">
        <v>735</v>
      </c>
      <c r="Q36" s="178"/>
      <c r="R36" s="178"/>
      <c r="S36" s="178"/>
      <c r="T36" s="178"/>
      <c r="U36" s="178"/>
    </row>
    <row r="37" spans="2:21" ht="183" customHeight="1">
      <c r="B37" s="295" t="s">
        <v>736</v>
      </c>
      <c r="C37" s="296" t="s">
        <v>701</v>
      </c>
      <c r="D37" s="296" t="s">
        <v>737</v>
      </c>
      <c r="E37" s="296" t="s">
        <v>703</v>
      </c>
      <c r="F37" s="296" t="s">
        <v>653</v>
      </c>
      <c r="G37" s="296" t="s">
        <v>213</v>
      </c>
      <c r="H37" s="297">
        <v>45233</v>
      </c>
      <c r="I37" s="296" t="s">
        <v>242</v>
      </c>
      <c r="J37" s="265" t="s">
        <v>212</v>
      </c>
      <c r="K37" s="364">
        <v>45261</v>
      </c>
      <c r="L37" s="118" t="s">
        <v>243</v>
      </c>
      <c r="M37" s="296" t="s">
        <v>212</v>
      </c>
      <c r="N37" s="297">
        <v>45265</v>
      </c>
      <c r="O37" s="296" t="s">
        <v>236</v>
      </c>
      <c r="P37" s="296" t="s">
        <v>704</v>
      </c>
      <c r="Q37" s="178"/>
      <c r="R37" s="178"/>
      <c r="S37" s="178"/>
      <c r="T37" s="178"/>
      <c r="U37" s="178"/>
    </row>
    <row r="38" spans="2:21" ht="183" customHeight="1">
      <c r="B38" s="295" t="s">
        <v>738</v>
      </c>
      <c r="C38" s="296" t="s">
        <v>706</v>
      </c>
      <c r="D38" s="296" t="s">
        <v>739</v>
      </c>
      <c r="E38" s="296" t="s">
        <v>708</v>
      </c>
      <c r="F38" s="296" t="s">
        <v>653</v>
      </c>
      <c r="G38" s="296" t="s">
        <v>212</v>
      </c>
      <c r="H38" s="297">
        <v>45233</v>
      </c>
      <c r="I38" s="296" t="s">
        <v>242</v>
      </c>
      <c r="J38" s="265" t="s">
        <v>212</v>
      </c>
      <c r="K38" s="364">
        <v>45261</v>
      </c>
      <c r="L38" s="118" t="s">
        <v>243</v>
      </c>
      <c r="M38" s="296" t="s">
        <v>212</v>
      </c>
      <c r="N38" s="297">
        <v>45265</v>
      </c>
      <c r="O38" s="296" t="s">
        <v>236</v>
      </c>
      <c r="P38" s="298"/>
      <c r="Q38" s="178"/>
      <c r="R38" s="178"/>
      <c r="S38" s="178"/>
      <c r="T38" s="178"/>
      <c r="U38" s="178"/>
    </row>
    <row r="39" spans="2:21" ht="179.4">
      <c r="B39" s="295" t="s">
        <v>740</v>
      </c>
      <c r="C39" s="296" t="s">
        <v>710</v>
      </c>
      <c r="D39" s="296" t="s">
        <v>741</v>
      </c>
      <c r="E39" s="296" t="s">
        <v>711</v>
      </c>
      <c r="F39" s="296" t="s">
        <v>653</v>
      </c>
      <c r="G39" s="296" t="s">
        <v>213</v>
      </c>
      <c r="H39" s="297">
        <v>45233</v>
      </c>
      <c r="I39" s="296" t="s">
        <v>242</v>
      </c>
      <c r="J39" s="265" t="s">
        <v>212</v>
      </c>
      <c r="K39" s="364">
        <v>45261</v>
      </c>
      <c r="L39" s="118" t="s">
        <v>243</v>
      </c>
      <c r="M39" s="296" t="s">
        <v>212</v>
      </c>
      <c r="N39" s="297">
        <v>45265</v>
      </c>
      <c r="O39" s="296" t="s">
        <v>236</v>
      </c>
      <c r="P39" s="296" t="s">
        <v>712</v>
      </c>
      <c r="Q39" s="178"/>
      <c r="R39" s="178"/>
      <c r="S39" s="178"/>
      <c r="T39" s="178"/>
      <c r="U39" s="178"/>
    </row>
    <row r="40" spans="2:21" ht="165.6">
      <c r="B40" s="295" t="s">
        <v>742</v>
      </c>
      <c r="C40" s="296" t="s">
        <v>589</v>
      </c>
      <c r="D40" s="296" t="s">
        <v>743</v>
      </c>
      <c r="E40" s="296" t="s">
        <v>505</v>
      </c>
      <c r="F40" s="296" t="s">
        <v>653</v>
      </c>
      <c r="G40" s="296" t="s">
        <v>212</v>
      </c>
      <c r="H40" s="297">
        <v>45233</v>
      </c>
      <c r="I40" s="296" t="s">
        <v>242</v>
      </c>
      <c r="J40" s="265" t="s">
        <v>212</v>
      </c>
      <c r="K40" s="364">
        <v>45261</v>
      </c>
      <c r="L40" s="118" t="s">
        <v>243</v>
      </c>
      <c r="M40" s="296" t="s">
        <v>212</v>
      </c>
      <c r="N40" s="297">
        <v>45265</v>
      </c>
      <c r="O40" s="296" t="s">
        <v>236</v>
      </c>
      <c r="P40" s="298"/>
      <c r="Q40" s="178"/>
      <c r="R40" s="178"/>
      <c r="S40" s="178"/>
      <c r="T40" s="178"/>
      <c r="U40" s="178"/>
    </row>
    <row r="41" spans="2:21" ht="193.2">
      <c r="B41" s="295" t="s">
        <v>744</v>
      </c>
      <c r="C41" s="296" t="s">
        <v>716</v>
      </c>
      <c r="D41" s="296" t="s">
        <v>745</v>
      </c>
      <c r="E41" s="296" t="s">
        <v>718</v>
      </c>
      <c r="F41" s="296" t="s">
        <v>653</v>
      </c>
      <c r="G41" s="296" t="s">
        <v>212</v>
      </c>
      <c r="H41" s="297">
        <v>45233</v>
      </c>
      <c r="I41" s="296" t="s">
        <v>242</v>
      </c>
      <c r="J41" s="265" t="s">
        <v>212</v>
      </c>
      <c r="K41" s="364">
        <v>45261</v>
      </c>
      <c r="L41" s="118" t="s">
        <v>243</v>
      </c>
      <c r="M41" s="296" t="s">
        <v>212</v>
      </c>
      <c r="N41" s="297">
        <v>45265</v>
      </c>
      <c r="O41" s="296" t="s">
        <v>236</v>
      </c>
      <c r="P41" s="298"/>
      <c r="Q41" s="178"/>
      <c r="R41" s="178"/>
      <c r="S41" s="178"/>
      <c r="T41" s="178"/>
      <c r="U41" s="178"/>
    </row>
    <row r="42" spans="2:21" ht="15" customHeight="1">
      <c r="K42" s="326"/>
      <c r="L42" s="326"/>
      <c r="M42" s="326"/>
    </row>
  </sheetData>
  <mergeCells count="7">
    <mergeCell ref="B24:P24"/>
    <mergeCell ref="B32:C32"/>
    <mergeCell ref="C2:F2"/>
    <mergeCell ref="C3:F3"/>
    <mergeCell ref="C4:F4"/>
    <mergeCell ref="B11:C11"/>
    <mergeCell ref="B20:C20"/>
  </mergeCells>
  <dataValidations count="5">
    <dataValidation type="list" allowBlank="1" showErrorMessage="1" sqref="G33:G41 J25:J31 G25:G31 J33:J41 J12:J23 G12:G23">
      <formula1>$S$2:$S$5</formula1>
    </dataValidation>
    <dataValidation type="list" allowBlank="1" showErrorMessage="1" sqref="I12:I19 O32 L25:L41 I33:I41 I25:I31 L12:L19 I21 L21:L23">
      <formula1>$T$2:$T$7</formula1>
    </dataValidation>
    <dataValidation type="list" allowBlank="1" showErrorMessage="1" sqref="I22:I23">
      <formula1>#REF!</formula1>
    </dataValidation>
    <dataValidation type="list" allowBlank="1" showErrorMessage="1" sqref="M12:M19 M33:M41 M25:M31 M21:M23">
      <formula1>$O$2:$O$5</formula1>
    </dataValidation>
    <dataValidation type="list" allowBlank="1" showErrorMessage="1" sqref="O12:O19 O33:O41 O25:O31 O21:O23">
      <formula1>$P$2:$P$7</formula1>
    </dataValidation>
  </dataValidations>
  <pageMargins left="0" right="0" top="0" bottom="0"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24"/>
  <sheetViews>
    <sheetView topLeftCell="D23" workbookViewId="0">
      <selection activeCell="K31" sqref="K31"/>
    </sheetView>
  </sheetViews>
  <sheetFormatPr defaultColWidth="12.6640625" defaultRowHeight="15" customHeight="1"/>
  <cols>
    <col min="1" max="1" width="2.77734375" customWidth="1"/>
    <col min="2" max="2" width="17.33203125" customWidth="1"/>
    <col min="3" max="3" width="35.33203125" customWidth="1"/>
    <col min="4" max="4" width="38.77734375" customWidth="1"/>
    <col min="5" max="5" width="39" customWidth="1"/>
    <col min="6" max="6" width="35.109375" customWidth="1"/>
    <col min="7" max="7" width="11.21875" customWidth="1"/>
    <col min="9" max="10" width="10.6640625" customWidth="1"/>
    <col min="12" max="12" width="10.44140625" customWidth="1"/>
    <col min="13" max="13" width="10.6640625" customWidth="1"/>
    <col min="15" max="15" width="10.88671875" customWidth="1"/>
    <col min="16" max="16" width="38" customWidth="1"/>
    <col min="19" max="20" width="0" hidden="1" customWidth="1"/>
  </cols>
  <sheetData>
    <row r="2" spans="2:21" ht="13.8">
      <c r="B2" s="171" t="s">
        <v>235</v>
      </c>
      <c r="C2" s="491" t="s">
        <v>746</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11</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COUNTIF($G10:$G995,C5)</f>
        <v>10</v>
      </c>
      <c r="D6" s="288">
        <f t="shared" si="0"/>
        <v>1</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COUNTIF($J10:$J995,C5)</f>
        <v>11</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COUNTIF($M10:$M995,C5)</f>
        <v>11</v>
      </c>
      <c r="D8" s="290">
        <f>COUNTIF($M10:$M995,D5)</f>
        <v>0</v>
      </c>
      <c r="E8" s="290">
        <f>COUNTIF($M10:$M995,E5)</f>
        <v>0</v>
      </c>
      <c r="F8" s="291">
        <f>COUNTIF($M10:$M995,F5)</f>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499" t="s">
        <v>101</v>
      </c>
      <c r="C11" s="443"/>
      <c r="D11" s="293"/>
      <c r="E11" s="293"/>
      <c r="F11" s="293"/>
      <c r="G11" s="293"/>
      <c r="H11" s="293"/>
      <c r="I11" s="293"/>
      <c r="J11" s="293"/>
      <c r="K11" s="293"/>
      <c r="L11" s="369"/>
      <c r="M11" s="369"/>
      <c r="N11" s="293"/>
      <c r="O11" s="293"/>
      <c r="P11" s="294"/>
      <c r="Q11" s="76"/>
      <c r="R11" s="76"/>
      <c r="S11" s="76"/>
      <c r="T11" s="76"/>
      <c r="U11" s="76"/>
    </row>
    <row r="12" spans="2:21" ht="36" customHeight="1">
      <c r="B12" s="295" t="s">
        <v>747</v>
      </c>
      <c r="C12" s="296" t="s">
        <v>101</v>
      </c>
      <c r="D12" s="296" t="s">
        <v>748</v>
      </c>
      <c r="E12" s="296" t="s">
        <v>605</v>
      </c>
      <c r="F12" s="298"/>
      <c r="G12" s="296" t="s">
        <v>212</v>
      </c>
      <c r="H12" s="297">
        <v>45232</v>
      </c>
      <c r="I12" s="296" t="s">
        <v>242</v>
      </c>
      <c r="J12" s="296" t="s">
        <v>212</v>
      </c>
      <c r="K12" s="377">
        <v>45261</v>
      </c>
      <c r="L12" s="118" t="s">
        <v>243</v>
      </c>
      <c r="M12" s="296" t="s">
        <v>212</v>
      </c>
      <c r="N12" s="297">
        <v>45265</v>
      </c>
      <c r="O12" s="296" t="s">
        <v>236</v>
      </c>
      <c r="P12" s="298"/>
      <c r="Q12" s="178"/>
      <c r="R12" s="178"/>
      <c r="S12" s="178"/>
      <c r="T12" s="178"/>
      <c r="U12" s="178"/>
    </row>
    <row r="13" spans="2:21" ht="63" customHeight="1">
      <c r="B13" s="295" t="s">
        <v>749</v>
      </c>
      <c r="C13" s="296" t="s">
        <v>607</v>
      </c>
      <c r="D13" s="296" t="s">
        <v>750</v>
      </c>
      <c r="E13" s="296" t="s">
        <v>609</v>
      </c>
      <c r="F13" s="298"/>
      <c r="G13" s="296" t="s">
        <v>212</v>
      </c>
      <c r="H13" s="297">
        <v>45232</v>
      </c>
      <c r="I13" s="296" t="s">
        <v>242</v>
      </c>
      <c r="J13" s="296" t="s">
        <v>212</v>
      </c>
      <c r="K13" s="377">
        <v>45261</v>
      </c>
      <c r="L13" s="118" t="s">
        <v>243</v>
      </c>
      <c r="M13" s="296" t="s">
        <v>212</v>
      </c>
      <c r="N13" s="297">
        <v>45265</v>
      </c>
      <c r="O13" s="296" t="s">
        <v>236</v>
      </c>
      <c r="P13" s="298"/>
      <c r="Q13" s="178"/>
      <c r="R13" s="178"/>
      <c r="S13" s="178"/>
      <c r="T13" s="178"/>
      <c r="U13" s="178"/>
    </row>
    <row r="14" spans="2:21" ht="62.25" customHeight="1">
      <c r="B14" s="295" t="s">
        <v>751</v>
      </c>
      <c r="C14" s="296" t="s">
        <v>611</v>
      </c>
      <c r="D14" s="296" t="s">
        <v>752</v>
      </c>
      <c r="E14" s="296" t="s">
        <v>613</v>
      </c>
      <c r="F14" s="298"/>
      <c r="G14" s="296" t="s">
        <v>213</v>
      </c>
      <c r="H14" s="297">
        <v>45232</v>
      </c>
      <c r="I14" s="296" t="s">
        <v>242</v>
      </c>
      <c r="J14" s="296" t="s">
        <v>212</v>
      </c>
      <c r="K14" s="377">
        <v>45261</v>
      </c>
      <c r="L14" s="118" t="s">
        <v>243</v>
      </c>
      <c r="M14" s="296" t="s">
        <v>212</v>
      </c>
      <c r="N14" s="297">
        <v>45265</v>
      </c>
      <c r="O14" s="296" t="s">
        <v>236</v>
      </c>
      <c r="P14" s="296" t="s">
        <v>614</v>
      </c>
      <c r="Q14" s="178"/>
      <c r="R14" s="178"/>
      <c r="S14" s="178"/>
      <c r="T14" s="178"/>
      <c r="U14" s="178"/>
    </row>
    <row r="15" spans="2:21" ht="65.25" customHeight="1">
      <c r="B15" s="295" t="s">
        <v>753</v>
      </c>
      <c r="C15" s="296" t="s">
        <v>616</v>
      </c>
      <c r="D15" s="296" t="s">
        <v>754</v>
      </c>
      <c r="E15" s="296" t="s">
        <v>618</v>
      </c>
      <c r="F15" s="298"/>
      <c r="G15" s="296" t="s">
        <v>212</v>
      </c>
      <c r="H15" s="297">
        <v>45232</v>
      </c>
      <c r="I15" s="296" t="s">
        <v>242</v>
      </c>
      <c r="J15" s="296" t="s">
        <v>212</v>
      </c>
      <c r="K15" s="377">
        <v>45261</v>
      </c>
      <c r="L15" s="118" t="s">
        <v>243</v>
      </c>
      <c r="M15" s="296" t="s">
        <v>212</v>
      </c>
      <c r="N15" s="297">
        <v>45265</v>
      </c>
      <c r="O15" s="296" t="s">
        <v>236</v>
      </c>
      <c r="P15" s="298"/>
      <c r="Q15" s="178"/>
      <c r="R15" s="178"/>
      <c r="S15" s="178"/>
      <c r="T15" s="178"/>
      <c r="U15" s="178"/>
    </row>
    <row r="16" spans="2:21" ht="63.75" customHeight="1">
      <c r="B16" s="295" t="s">
        <v>755</v>
      </c>
      <c r="C16" s="296" t="s">
        <v>620</v>
      </c>
      <c r="D16" s="296" t="s">
        <v>756</v>
      </c>
      <c r="E16" s="296" t="s">
        <v>622</v>
      </c>
      <c r="F16" s="298"/>
      <c r="G16" s="296" t="s">
        <v>212</v>
      </c>
      <c r="H16" s="297">
        <v>45232</v>
      </c>
      <c r="I16" s="296" t="s">
        <v>242</v>
      </c>
      <c r="J16" s="296" t="s">
        <v>212</v>
      </c>
      <c r="K16" s="377">
        <v>45261</v>
      </c>
      <c r="L16" s="118" t="s">
        <v>243</v>
      </c>
      <c r="M16" s="296" t="s">
        <v>212</v>
      </c>
      <c r="N16" s="297">
        <v>45265</v>
      </c>
      <c r="O16" s="296" t="s">
        <v>236</v>
      </c>
      <c r="P16" s="298"/>
      <c r="Q16" s="178"/>
      <c r="R16" s="178"/>
      <c r="S16" s="178"/>
      <c r="T16" s="178"/>
      <c r="U16" s="178"/>
    </row>
    <row r="17" spans="2:21" ht="93" customHeight="1">
      <c r="B17" s="295" t="s">
        <v>681</v>
      </c>
      <c r="C17" s="296" t="s">
        <v>624</v>
      </c>
      <c r="D17" s="296" t="s">
        <v>757</v>
      </c>
      <c r="E17" s="296" t="s">
        <v>626</v>
      </c>
      <c r="F17" s="298"/>
      <c r="G17" s="296" t="s">
        <v>212</v>
      </c>
      <c r="H17" s="297">
        <v>45232</v>
      </c>
      <c r="I17" s="296" t="s">
        <v>242</v>
      </c>
      <c r="J17" s="296" t="s">
        <v>212</v>
      </c>
      <c r="K17" s="377">
        <v>45261</v>
      </c>
      <c r="L17" s="118" t="s">
        <v>243</v>
      </c>
      <c r="M17" s="296" t="s">
        <v>212</v>
      </c>
      <c r="N17" s="297">
        <v>45265</v>
      </c>
      <c r="O17" s="296" t="s">
        <v>236</v>
      </c>
      <c r="P17" s="298"/>
      <c r="Q17" s="178"/>
      <c r="R17" s="178"/>
      <c r="S17" s="178"/>
      <c r="T17" s="178"/>
      <c r="U17" s="178"/>
    </row>
    <row r="18" spans="2:21" ht="64.5" customHeight="1">
      <c r="B18" s="295" t="s">
        <v>758</v>
      </c>
      <c r="C18" s="296" t="s">
        <v>628</v>
      </c>
      <c r="D18" s="296" t="s">
        <v>759</v>
      </c>
      <c r="E18" s="296" t="s">
        <v>609</v>
      </c>
      <c r="F18" s="298"/>
      <c r="G18" s="296" t="s">
        <v>212</v>
      </c>
      <c r="H18" s="297">
        <v>45232</v>
      </c>
      <c r="I18" s="296" t="s">
        <v>242</v>
      </c>
      <c r="J18" s="296" t="s">
        <v>212</v>
      </c>
      <c r="K18" s="377">
        <v>45261</v>
      </c>
      <c r="L18" s="118" t="s">
        <v>243</v>
      </c>
      <c r="M18" s="296" t="s">
        <v>212</v>
      </c>
      <c r="N18" s="297">
        <v>45265</v>
      </c>
      <c r="O18" s="296" t="s">
        <v>236</v>
      </c>
      <c r="P18" s="298"/>
      <c r="Q18" s="178"/>
      <c r="R18" s="178"/>
      <c r="S18" s="178"/>
      <c r="T18" s="178"/>
      <c r="U18" s="178"/>
    </row>
    <row r="19" spans="2:21" ht="80.25" customHeight="1">
      <c r="B19" s="295" t="s">
        <v>760</v>
      </c>
      <c r="C19" s="296" t="s">
        <v>631</v>
      </c>
      <c r="D19" s="296" t="s">
        <v>761</v>
      </c>
      <c r="E19" s="296" t="s">
        <v>609</v>
      </c>
      <c r="F19" s="298"/>
      <c r="G19" s="296" t="s">
        <v>212</v>
      </c>
      <c r="H19" s="297">
        <v>45232</v>
      </c>
      <c r="I19" s="296" t="s">
        <v>242</v>
      </c>
      <c r="J19" s="296" t="s">
        <v>212</v>
      </c>
      <c r="K19" s="377">
        <v>45261</v>
      </c>
      <c r="L19" s="118" t="s">
        <v>243</v>
      </c>
      <c r="M19" s="296" t="s">
        <v>212</v>
      </c>
      <c r="N19" s="297">
        <v>45265</v>
      </c>
      <c r="O19" s="296" t="s">
        <v>236</v>
      </c>
      <c r="P19" s="298"/>
      <c r="Q19" s="178"/>
      <c r="R19" s="178"/>
      <c r="S19" s="178"/>
      <c r="T19" s="178"/>
      <c r="U19" s="178"/>
    </row>
    <row r="20" spans="2:21" ht="13.8">
      <c r="B20" s="499" t="s">
        <v>103</v>
      </c>
      <c r="C20" s="443"/>
      <c r="D20" s="293"/>
      <c r="E20" s="293"/>
      <c r="F20" s="293"/>
      <c r="G20" s="293"/>
      <c r="H20" s="293"/>
      <c r="I20" s="293"/>
      <c r="J20" s="293"/>
      <c r="K20" s="293"/>
      <c r="L20" s="366"/>
      <c r="M20" s="366"/>
      <c r="N20" s="293"/>
      <c r="O20" s="293"/>
      <c r="P20" s="294"/>
      <c r="Q20" s="76"/>
      <c r="R20" s="76"/>
      <c r="S20" s="76"/>
      <c r="T20" s="76"/>
      <c r="U20" s="76"/>
    </row>
    <row r="21" spans="2:21" ht="62.25" customHeight="1">
      <c r="B21" s="295" t="s">
        <v>762</v>
      </c>
      <c r="C21" s="296" t="s">
        <v>103</v>
      </c>
      <c r="D21" s="296" t="s">
        <v>763</v>
      </c>
      <c r="E21" s="296" t="s">
        <v>635</v>
      </c>
      <c r="F21" s="296" t="s">
        <v>605</v>
      </c>
      <c r="G21" s="296" t="s">
        <v>212</v>
      </c>
      <c r="H21" s="297">
        <v>45232</v>
      </c>
      <c r="I21" s="296" t="s">
        <v>242</v>
      </c>
      <c r="J21" s="296" t="s">
        <v>212</v>
      </c>
      <c r="K21" s="377">
        <v>45261</v>
      </c>
      <c r="L21" s="118" t="s">
        <v>243</v>
      </c>
      <c r="M21" s="296" t="s">
        <v>212</v>
      </c>
      <c r="N21" s="297">
        <v>45265</v>
      </c>
      <c r="O21" s="296" t="s">
        <v>236</v>
      </c>
      <c r="P21" s="298"/>
      <c r="Q21" s="178"/>
      <c r="R21" s="178"/>
      <c r="S21" s="178"/>
      <c r="T21" s="178"/>
      <c r="U21" s="178"/>
    </row>
    <row r="22" spans="2:21" ht="93" customHeight="1">
      <c r="B22" s="295" t="s">
        <v>764</v>
      </c>
      <c r="C22" s="296" t="s">
        <v>637</v>
      </c>
      <c r="D22" s="296" t="s">
        <v>765</v>
      </c>
      <c r="E22" s="296" t="s">
        <v>639</v>
      </c>
      <c r="F22" s="298"/>
      <c r="G22" s="296" t="s">
        <v>212</v>
      </c>
      <c r="H22" s="297">
        <v>45232</v>
      </c>
      <c r="I22" s="296" t="s">
        <v>242</v>
      </c>
      <c r="J22" s="296" t="s">
        <v>212</v>
      </c>
      <c r="K22" s="377">
        <v>45261</v>
      </c>
      <c r="L22" s="118" t="s">
        <v>243</v>
      </c>
      <c r="M22" s="296" t="s">
        <v>212</v>
      </c>
      <c r="N22" s="297">
        <v>45265</v>
      </c>
      <c r="O22" s="296" t="s">
        <v>236</v>
      </c>
      <c r="P22" s="298"/>
      <c r="Q22" s="178"/>
      <c r="R22" s="178"/>
      <c r="S22" s="178"/>
      <c r="T22" s="178"/>
      <c r="U22" s="178"/>
    </row>
    <row r="23" spans="2:21" ht="93.75" customHeight="1">
      <c r="B23" s="295" t="s">
        <v>766</v>
      </c>
      <c r="C23" s="296" t="s">
        <v>642</v>
      </c>
      <c r="D23" s="296" t="s">
        <v>767</v>
      </c>
      <c r="E23" s="296" t="s">
        <v>639</v>
      </c>
      <c r="F23" s="298"/>
      <c r="G23" s="296" t="s">
        <v>212</v>
      </c>
      <c r="H23" s="297">
        <v>45232</v>
      </c>
      <c r="I23" s="296" t="s">
        <v>242</v>
      </c>
      <c r="J23" s="296" t="s">
        <v>212</v>
      </c>
      <c r="K23" s="377">
        <v>45261</v>
      </c>
      <c r="L23" s="118" t="s">
        <v>243</v>
      </c>
      <c r="M23" s="296" t="s">
        <v>212</v>
      </c>
      <c r="N23" s="297">
        <v>45265</v>
      </c>
      <c r="O23" s="296" t="s">
        <v>236</v>
      </c>
      <c r="P23" s="298"/>
      <c r="Q23" s="178"/>
      <c r="R23" s="178"/>
      <c r="S23" s="178"/>
      <c r="T23" s="178"/>
      <c r="U23" s="178"/>
    </row>
    <row r="24" spans="2:21" ht="15" customHeight="1">
      <c r="L24" s="326"/>
      <c r="M24" s="326"/>
    </row>
  </sheetData>
  <mergeCells count="5">
    <mergeCell ref="C2:F2"/>
    <mergeCell ref="C3:F3"/>
    <mergeCell ref="C4:F4"/>
    <mergeCell ref="B11:C11"/>
    <mergeCell ref="B20:C20"/>
  </mergeCells>
  <dataValidations count="5">
    <dataValidation type="list" allowBlank="1" showErrorMessage="1" sqref="G12:G23 M20 J12:J23">
      <formula1>$S$2:$S$5</formula1>
    </dataValidation>
    <dataValidation type="list" allowBlank="1" showErrorMessage="1" sqref="I12:I19 L12:L19 L21:L23 I21">
      <formula1>$T$2:$T$7</formula1>
    </dataValidation>
    <dataValidation type="list" allowBlank="1" showErrorMessage="1" sqref="I22:I23">
      <formula1>#REF!</formula1>
    </dataValidation>
    <dataValidation type="list" allowBlank="1" showErrorMessage="1" sqref="O12:O19 O21:O23">
      <formula1>$N$2:$N$7</formula1>
    </dataValidation>
    <dataValidation type="list" allowBlank="1" showErrorMessage="1" sqref="M12:M19 M21:M23">
      <formula1>$M$2:$M$5</formula1>
    </dataValidation>
  </dataValidations>
  <pageMargins left="0" right="0" top="0" bottom="0"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U38"/>
  <sheetViews>
    <sheetView topLeftCell="A15" workbookViewId="0">
      <selection activeCell="C42" sqref="C42"/>
    </sheetView>
  </sheetViews>
  <sheetFormatPr defaultColWidth="12.6640625" defaultRowHeight="15" customHeight="1"/>
  <cols>
    <col min="1" max="1" width="3.6640625" customWidth="1"/>
    <col min="2" max="2" width="18.88671875" customWidth="1"/>
    <col min="3" max="3" width="34.88671875" customWidth="1"/>
    <col min="4" max="4" width="38.77734375" customWidth="1"/>
    <col min="5" max="5" width="38.6640625" customWidth="1"/>
    <col min="6" max="6" width="35" customWidth="1"/>
    <col min="7" max="7" width="11" customWidth="1"/>
    <col min="9" max="9" width="10.77734375" customWidth="1"/>
    <col min="10" max="10" width="11.21875" customWidth="1"/>
    <col min="12" max="12" width="11" customWidth="1"/>
    <col min="13" max="13" width="10.88671875" customWidth="1"/>
    <col min="15" max="15" width="10.6640625" customWidth="1"/>
    <col min="16" max="16" width="37.88671875" customWidth="1"/>
    <col min="19" max="20" width="0" hidden="1" customWidth="1"/>
  </cols>
  <sheetData>
    <row r="2" spans="1:21" ht="13.8">
      <c r="B2" s="171" t="s">
        <v>235</v>
      </c>
      <c r="C2" s="491" t="s">
        <v>768</v>
      </c>
      <c r="D2" s="492"/>
      <c r="E2" s="492"/>
      <c r="F2" s="493"/>
      <c r="G2" s="76"/>
      <c r="H2" s="76"/>
      <c r="I2" s="76"/>
      <c r="J2" s="76"/>
      <c r="K2" s="76"/>
      <c r="L2" s="76"/>
      <c r="M2" s="76"/>
      <c r="N2" s="76"/>
      <c r="O2" s="76"/>
      <c r="P2" s="76"/>
      <c r="Q2" s="76"/>
      <c r="R2" s="76"/>
      <c r="S2" s="233" t="s">
        <v>212</v>
      </c>
      <c r="T2" s="233" t="s">
        <v>236</v>
      </c>
      <c r="U2" s="76"/>
    </row>
    <row r="3" spans="1:21" ht="13.8">
      <c r="B3" s="172" t="s">
        <v>237</v>
      </c>
      <c r="C3" s="494" t="s">
        <v>64</v>
      </c>
      <c r="D3" s="442"/>
      <c r="E3" s="442"/>
      <c r="F3" s="495"/>
      <c r="G3" s="76"/>
      <c r="H3" s="76"/>
      <c r="I3" s="76"/>
      <c r="J3" s="76"/>
      <c r="K3" s="76"/>
      <c r="L3" s="76"/>
      <c r="M3" s="76"/>
      <c r="N3" s="76"/>
      <c r="O3" s="76"/>
      <c r="P3" s="76"/>
      <c r="Q3" s="76"/>
      <c r="R3" s="76"/>
      <c r="S3" s="233" t="s">
        <v>213</v>
      </c>
      <c r="T3" s="233" t="s">
        <v>238</v>
      </c>
      <c r="U3" s="76"/>
    </row>
    <row r="4" spans="1:21" ht="13.8">
      <c r="B4" s="172" t="s">
        <v>239</v>
      </c>
      <c r="C4" s="496">
        <f>SUM(C6:F6)</f>
        <v>22</v>
      </c>
      <c r="D4" s="497"/>
      <c r="E4" s="497"/>
      <c r="F4" s="498"/>
      <c r="G4" s="76"/>
      <c r="H4" s="76"/>
      <c r="I4" s="76"/>
      <c r="J4" s="76"/>
      <c r="K4" s="76"/>
      <c r="L4" s="76"/>
      <c r="M4" s="76"/>
      <c r="N4" s="76"/>
      <c r="O4" s="76"/>
      <c r="P4" s="76"/>
      <c r="Q4" s="76"/>
      <c r="R4" s="76"/>
      <c r="S4" s="233" t="s">
        <v>214</v>
      </c>
      <c r="T4" s="233" t="s">
        <v>240</v>
      </c>
      <c r="U4" s="76"/>
    </row>
    <row r="5" spans="1: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1:21" ht="13.8">
      <c r="B6" s="173" t="s">
        <v>222</v>
      </c>
      <c r="C6" s="288">
        <f t="shared" ref="C6:F6" si="0">COUNTIF($G10:$G1013,C5)</f>
        <v>17</v>
      </c>
      <c r="D6" s="288">
        <f t="shared" si="0"/>
        <v>5</v>
      </c>
      <c r="E6" s="288">
        <f t="shared" si="0"/>
        <v>0</v>
      </c>
      <c r="F6" s="289">
        <f t="shared" si="0"/>
        <v>0</v>
      </c>
      <c r="G6" s="39"/>
      <c r="H6" s="76"/>
      <c r="I6" s="76"/>
      <c r="J6" s="76"/>
      <c r="K6" s="76"/>
      <c r="L6" s="76"/>
      <c r="M6" s="76"/>
      <c r="N6" s="76"/>
      <c r="O6" s="76"/>
      <c r="P6" s="76"/>
      <c r="Q6" s="76"/>
      <c r="R6" s="76"/>
      <c r="S6" s="76"/>
      <c r="T6" s="233" t="s">
        <v>243</v>
      </c>
      <c r="U6" s="76"/>
    </row>
    <row r="7" spans="1:21" ht="13.8">
      <c r="B7" s="173" t="s">
        <v>221</v>
      </c>
      <c r="C7" s="288">
        <f t="shared" ref="C7:F7" si="1">COUNTIF($J10:$J1013,C5)</f>
        <v>22</v>
      </c>
      <c r="D7" s="288">
        <f t="shared" si="1"/>
        <v>0</v>
      </c>
      <c r="E7" s="288">
        <f t="shared" si="1"/>
        <v>0</v>
      </c>
      <c r="F7" s="289">
        <f t="shared" si="1"/>
        <v>0</v>
      </c>
      <c r="G7" s="76"/>
      <c r="H7" s="76"/>
      <c r="I7" s="76"/>
      <c r="J7" s="76"/>
      <c r="K7" s="76"/>
      <c r="L7" s="76"/>
      <c r="M7" s="76"/>
      <c r="N7" s="76"/>
      <c r="O7" s="76"/>
      <c r="P7" s="76"/>
      <c r="Q7" s="76"/>
      <c r="R7" s="76"/>
      <c r="S7" s="76"/>
      <c r="T7" s="233" t="s">
        <v>215</v>
      </c>
      <c r="U7" s="76"/>
    </row>
    <row r="8" spans="1:21" ht="13.8">
      <c r="B8" s="175" t="s">
        <v>210</v>
      </c>
      <c r="C8" s="290">
        <f>COUNTIF($M10:$M1013,C5)</f>
        <v>22</v>
      </c>
      <c r="D8" s="290">
        <f>COUNTIF($M10:$M1013,D5)</f>
        <v>0</v>
      </c>
      <c r="E8" s="290">
        <f>COUNTIF($M10:$M1013,E5)</f>
        <v>0</v>
      </c>
      <c r="F8" s="291">
        <f>COUNTIF($M10:$M1013,F5)</f>
        <v>0</v>
      </c>
      <c r="G8" s="76"/>
      <c r="H8" s="76"/>
      <c r="I8" s="76"/>
      <c r="J8" s="76"/>
      <c r="K8" s="76"/>
      <c r="L8" s="76"/>
      <c r="M8" s="76"/>
      <c r="N8" s="76"/>
      <c r="O8" s="76"/>
      <c r="P8" s="76"/>
      <c r="Q8" s="76"/>
      <c r="R8" s="76"/>
      <c r="S8" s="76"/>
      <c r="T8" s="76"/>
      <c r="U8" s="76"/>
    </row>
    <row r="9" spans="1:21" ht="13.8">
      <c r="B9" s="193"/>
      <c r="C9" s="193"/>
      <c r="D9" s="193"/>
      <c r="E9" s="193"/>
      <c r="F9" s="193"/>
      <c r="G9" s="193"/>
      <c r="H9" s="193"/>
      <c r="I9" s="193"/>
      <c r="J9" s="193"/>
      <c r="K9" s="193"/>
      <c r="L9" s="193"/>
      <c r="M9" s="193"/>
      <c r="N9" s="193"/>
      <c r="O9" s="193"/>
      <c r="P9" s="193"/>
      <c r="Q9" s="76"/>
      <c r="R9" s="76"/>
      <c r="S9" s="76"/>
      <c r="T9" s="76"/>
      <c r="U9" s="76"/>
    </row>
    <row r="10" spans="1: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1:21" ht="13.8">
      <c r="B11" s="502" t="s">
        <v>129</v>
      </c>
      <c r="C11" s="503"/>
      <c r="D11" s="369"/>
      <c r="E11" s="369"/>
      <c r="F11" s="369"/>
      <c r="G11" s="369"/>
      <c r="H11" s="369"/>
      <c r="I11" s="369"/>
      <c r="J11" s="369"/>
      <c r="K11" s="369"/>
      <c r="L11" s="369"/>
      <c r="M11" s="369"/>
      <c r="N11" s="369"/>
      <c r="O11" s="369"/>
      <c r="P11" s="370"/>
      <c r="Q11" s="76"/>
      <c r="R11" s="76"/>
      <c r="S11" s="76"/>
      <c r="T11" s="76"/>
      <c r="U11" s="76"/>
    </row>
    <row r="12" spans="1:21" ht="47.25" customHeight="1">
      <c r="A12" s="326"/>
      <c r="B12" s="118" t="s">
        <v>769</v>
      </c>
      <c r="C12" s="118" t="s">
        <v>129</v>
      </c>
      <c r="D12" s="118" t="s">
        <v>770</v>
      </c>
      <c r="E12" s="118" t="s">
        <v>771</v>
      </c>
      <c r="F12" s="363"/>
      <c r="G12" s="118" t="s">
        <v>212</v>
      </c>
      <c r="H12" s="364">
        <v>45234</v>
      </c>
      <c r="I12" s="118" t="s">
        <v>242</v>
      </c>
      <c r="J12" s="118" t="s">
        <v>212</v>
      </c>
      <c r="K12" s="364">
        <v>45261</v>
      </c>
      <c r="L12" s="118" t="s">
        <v>243</v>
      </c>
      <c r="M12" s="296" t="s">
        <v>212</v>
      </c>
      <c r="N12" s="297">
        <v>45265</v>
      </c>
      <c r="O12" s="296" t="s">
        <v>236</v>
      </c>
      <c r="P12" s="363"/>
      <c r="Q12" s="367"/>
      <c r="R12" s="178"/>
      <c r="S12" s="178"/>
      <c r="T12" s="178"/>
      <c r="U12" s="178"/>
    </row>
    <row r="13" spans="1:21" ht="77.25" customHeight="1">
      <c r="A13" s="326"/>
      <c r="B13" s="118" t="s">
        <v>772</v>
      </c>
      <c r="C13" s="118" t="s">
        <v>773</v>
      </c>
      <c r="D13" s="118" t="s">
        <v>774</v>
      </c>
      <c r="E13" s="118" t="s">
        <v>775</v>
      </c>
      <c r="F13" s="363"/>
      <c r="G13" s="118" t="s">
        <v>212</v>
      </c>
      <c r="H13" s="364">
        <v>45234</v>
      </c>
      <c r="I13" s="118" t="s">
        <v>242</v>
      </c>
      <c r="J13" s="118" t="s">
        <v>212</v>
      </c>
      <c r="K13" s="364">
        <v>45261</v>
      </c>
      <c r="L13" s="118" t="s">
        <v>243</v>
      </c>
      <c r="M13" s="296" t="s">
        <v>212</v>
      </c>
      <c r="N13" s="297">
        <v>45265</v>
      </c>
      <c r="O13" s="296" t="s">
        <v>236</v>
      </c>
      <c r="P13" s="363"/>
      <c r="Q13" s="367"/>
      <c r="R13" s="178"/>
      <c r="S13" s="178"/>
      <c r="T13" s="178"/>
      <c r="U13" s="178"/>
    </row>
    <row r="14" spans="1:21" ht="77.25" customHeight="1">
      <c r="A14" s="326"/>
      <c r="B14" s="118" t="s">
        <v>776</v>
      </c>
      <c r="C14" s="118" t="s">
        <v>777</v>
      </c>
      <c r="D14" s="118" t="s">
        <v>778</v>
      </c>
      <c r="E14" s="118" t="s">
        <v>779</v>
      </c>
      <c r="F14" s="363"/>
      <c r="G14" s="118" t="s">
        <v>213</v>
      </c>
      <c r="H14" s="364">
        <v>45234</v>
      </c>
      <c r="I14" s="118" t="s">
        <v>242</v>
      </c>
      <c r="J14" s="118" t="s">
        <v>212</v>
      </c>
      <c r="K14" s="364">
        <v>45261</v>
      </c>
      <c r="L14" s="118" t="s">
        <v>243</v>
      </c>
      <c r="M14" s="296" t="s">
        <v>212</v>
      </c>
      <c r="N14" s="297">
        <v>45265</v>
      </c>
      <c r="O14" s="296" t="s">
        <v>236</v>
      </c>
      <c r="P14" s="118" t="s">
        <v>780</v>
      </c>
      <c r="Q14" s="367"/>
      <c r="R14" s="178"/>
      <c r="S14" s="178"/>
      <c r="T14" s="178"/>
      <c r="U14" s="178"/>
    </row>
    <row r="15" spans="1:21" ht="76.5" customHeight="1">
      <c r="A15" s="326"/>
      <c r="B15" s="118" t="s">
        <v>781</v>
      </c>
      <c r="C15" s="118" t="s">
        <v>782</v>
      </c>
      <c r="D15" s="118" t="s">
        <v>783</v>
      </c>
      <c r="E15" s="118" t="s">
        <v>784</v>
      </c>
      <c r="F15" s="363"/>
      <c r="G15" s="118" t="s">
        <v>212</v>
      </c>
      <c r="H15" s="364">
        <v>45234</v>
      </c>
      <c r="I15" s="118" t="s">
        <v>242</v>
      </c>
      <c r="J15" s="118" t="s">
        <v>212</v>
      </c>
      <c r="K15" s="364">
        <v>45261</v>
      </c>
      <c r="L15" s="118" t="s">
        <v>243</v>
      </c>
      <c r="M15" s="296" t="s">
        <v>212</v>
      </c>
      <c r="N15" s="297">
        <v>45265</v>
      </c>
      <c r="O15" s="296" t="s">
        <v>236</v>
      </c>
      <c r="P15" s="363"/>
      <c r="Q15" s="367"/>
      <c r="R15" s="178"/>
      <c r="S15" s="178"/>
      <c r="T15" s="178"/>
      <c r="U15" s="178"/>
    </row>
    <row r="16" spans="1:21" ht="78.75" customHeight="1">
      <c r="A16" s="326"/>
      <c r="B16" s="118" t="s">
        <v>785</v>
      </c>
      <c r="C16" s="118" t="s">
        <v>786</v>
      </c>
      <c r="D16" s="118" t="s">
        <v>787</v>
      </c>
      <c r="E16" s="118" t="s">
        <v>775</v>
      </c>
      <c r="F16" s="363"/>
      <c r="G16" s="118" t="s">
        <v>212</v>
      </c>
      <c r="H16" s="364">
        <v>45234</v>
      </c>
      <c r="I16" s="118" t="s">
        <v>242</v>
      </c>
      <c r="J16" s="118" t="s">
        <v>212</v>
      </c>
      <c r="K16" s="364">
        <v>45261</v>
      </c>
      <c r="L16" s="118" t="s">
        <v>243</v>
      </c>
      <c r="M16" s="296" t="s">
        <v>212</v>
      </c>
      <c r="N16" s="297">
        <v>45265</v>
      </c>
      <c r="O16" s="296" t="s">
        <v>236</v>
      </c>
      <c r="P16" s="363"/>
      <c r="Q16" s="367"/>
      <c r="R16" s="178"/>
      <c r="S16" s="178"/>
      <c r="T16" s="178"/>
      <c r="U16" s="178"/>
    </row>
    <row r="17" spans="1:21" ht="91.5" customHeight="1">
      <c r="A17" s="326"/>
      <c r="B17" s="118" t="s">
        <v>788</v>
      </c>
      <c r="C17" s="118" t="s">
        <v>789</v>
      </c>
      <c r="D17" s="118" t="s">
        <v>790</v>
      </c>
      <c r="E17" s="118" t="s">
        <v>775</v>
      </c>
      <c r="F17" s="363"/>
      <c r="G17" s="118" t="s">
        <v>212</v>
      </c>
      <c r="H17" s="364">
        <v>45234</v>
      </c>
      <c r="I17" s="118" t="s">
        <v>242</v>
      </c>
      <c r="J17" s="118" t="s">
        <v>212</v>
      </c>
      <c r="K17" s="364">
        <v>45261</v>
      </c>
      <c r="L17" s="118" t="s">
        <v>243</v>
      </c>
      <c r="M17" s="296" t="s">
        <v>212</v>
      </c>
      <c r="N17" s="297">
        <v>45265</v>
      </c>
      <c r="O17" s="296" t="s">
        <v>236</v>
      </c>
      <c r="P17" s="363"/>
      <c r="Q17" s="367"/>
      <c r="R17" s="178"/>
      <c r="S17" s="178"/>
      <c r="T17" s="178"/>
      <c r="U17" s="178"/>
    </row>
    <row r="18" spans="1:21" ht="13.8">
      <c r="A18" s="326"/>
      <c r="B18" s="500" t="s">
        <v>791</v>
      </c>
      <c r="C18" s="501"/>
      <c r="D18" s="501"/>
      <c r="E18" s="501"/>
      <c r="F18" s="501"/>
      <c r="G18" s="501"/>
      <c r="H18" s="501"/>
      <c r="I18" s="501"/>
      <c r="J18" s="501"/>
      <c r="K18" s="501"/>
      <c r="L18" s="501"/>
      <c r="M18" s="501"/>
      <c r="N18" s="501"/>
      <c r="O18" s="501"/>
      <c r="P18" s="501"/>
      <c r="Q18" s="367"/>
      <c r="R18" s="178"/>
      <c r="S18" s="178"/>
      <c r="T18" s="178"/>
      <c r="U18" s="178"/>
    </row>
    <row r="19" spans="1:21" ht="108.75" customHeight="1">
      <c r="A19" s="326"/>
      <c r="B19" s="118" t="s">
        <v>792</v>
      </c>
      <c r="C19" s="118" t="s">
        <v>793</v>
      </c>
      <c r="D19" s="118" t="s">
        <v>794</v>
      </c>
      <c r="E19" s="118" t="s">
        <v>771</v>
      </c>
      <c r="F19" s="37"/>
      <c r="G19" s="118" t="s">
        <v>212</v>
      </c>
      <c r="H19" s="364">
        <v>45234</v>
      </c>
      <c r="I19" s="118" t="s">
        <v>242</v>
      </c>
      <c r="J19" s="118" t="s">
        <v>212</v>
      </c>
      <c r="K19" s="364">
        <v>45261</v>
      </c>
      <c r="L19" s="118" t="s">
        <v>243</v>
      </c>
      <c r="M19" s="296" t="s">
        <v>212</v>
      </c>
      <c r="N19" s="297">
        <v>45265</v>
      </c>
      <c r="O19" s="296" t="s">
        <v>236</v>
      </c>
      <c r="P19" s="37"/>
      <c r="Q19" s="367"/>
      <c r="R19" s="178"/>
      <c r="S19" s="178"/>
      <c r="T19" s="178"/>
      <c r="U19" s="178"/>
    </row>
    <row r="20" spans="1:21" ht="13.8">
      <c r="A20" s="326"/>
      <c r="B20" s="500" t="s">
        <v>132</v>
      </c>
      <c r="C20" s="501"/>
      <c r="D20" s="501"/>
      <c r="E20" s="501"/>
      <c r="F20" s="501"/>
      <c r="G20" s="501"/>
      <c r="H20" s="501"/>
      <c r="I20" s="501"/>
      <c r="J20" s="501"/>
      <c r="K20" s="501"/>
      <c r="L20" s="501"/>
      <c r="M20" s="501"/>
      <c r="N20" s="501"/>
      <c r="O20" s="501"/>
      <c r="P20" s="501"/>
      <c r="Q20" s="367"/>
      <c r="R20" s="178"/>
      <c r="S20" s="178"/>
      <c r="T20" s="178"/>
      <c r="U20" s="178"/>
    </row>
    <row r="21" spans="1:21" ht="124.5" customHeight="1">
      <c r="A21" s="326"/>
      <c r="B21" s="118" t="s">
        <v>795</v>
      </c>
      <c r="C21" s="118" t="s">
        <v>132</v>
      </c>
      <c r="D21" s="118" t="s">
        <v>796</v>
      </c>
      <c r="E21" s="118" t="s">
        <v>797</v>
      </c>
      <c r="F21" s="37"/>
      <c r="G21" s="118" t="s">
        <v>212</v>
      </c>
      <c r="H21" s="364">
        <v>45234</v>
      </c>
      <c r="I21" s="118" t="s">
        <v>242</v>
      </c>
      <c r="J21" s="118" t="s">
        <v>212</v>
      </c>
      <c r="K21" s="364">
        <v>45261</v>
      </c>
      <c r="L21" s="118" t="s">
        <v>243</v>
      </c>
      <c r="M21" s="296" t="s">
        <v>212</v>
      </c>
      <c r="N21" s="297">
        <v>45265</v>
      </c>
      <c r="O21" s="296" t="s">
        <v>236</v>
      </c>
      <c r="P21" s="37"/>
      <c r="Q21" s="367"/>
      <c r="R21" s="178"/>
      <c r="S21" s="178"/>
      <c r="T21" s="178"/>
      <c r="U21" s="178"/>
    </row>
    <row r="22" spans="1:21" ht="136.5" customHeight="1">
      <c r="A22" s="326"/>
      <c r="B22" s="118" t="s">
        <v>798</v>
      </c>
      <c r="C22" s="118" t="s">
        <v>382</v>
      </c>
      <c r="D22" s="118" t="s">
        <v>799</v>
      </c>
      <c r="E22" s="118" t="s">
        <v>800</v>
      </c>
      <c r="F22" s="37"/>
      <c r="G22" s="118" t="s">
        <v>212</v>
      </c>
      <c r="H22" s="364">
        <v>45234</v>
      </c>
      <c r="I22" s="118" t="s">
        <v>242</v>
      </c>
      <c r="J22" s="118" t="s">
        <v>212</v>
      </c>
      <c r="K22" s="364">
        <v>45261</v>
      </c>
      <c r="L22" s="118" t="s">
        <v>243</v>
      </c>
      <c r="M22" s="296" t="s">
        <v>212</v>
      </c>
      <c r="N22" s="297">
        <v>45265</v>
      </c>
      <c r="O22" s="296" t="s">
        <v>236</v>
      </c>
      <c r="P22" s="363"/>
      <c r="Q22" s="367"/>
      <c r="R22" s="178"/>
      <c r="S22" s="178"/>
      <c r="T22" s="178"/>
      <c r="U22" s="178"/>
    </row>
    <row r="23" spans="1:21" ht="123.75" customHeight="1">
      <c r="A23" s="326"/>
      <c r="B23" s="118" t="s">
        <v>801</v>
      </c>
      <c r="C23" s="118" t="s">
        <v>802</v>
      </c>
      <c r="D23" s="118" t="s">
        <v>803</v>
      </c>
      <c r="E23" s="118" t="s">
        <v>804</v>
      </c>
      <c r="F23" s="37"/>
      <c r="G23" s="118" t="s">
        <v>213</v>
      </c>
      <c r="H23" s="364">
        <v>45234</v>
      </c>
      <c r="I23" s="118" t="s">
        <v>242</v>
      </c>
      <c r="J23" s="118" t="s">
        <v>212</v>
      </c>
      <c r="K23" s="364">
        <v>44938</v>
      </c>
      <c r="L23" s="118" t="s">
        <v>243</v>
      </c>
      <c r="M23" s="296" t="s">
        <v>212</v>
      </c>
      <c r="N23" s="297">
        <v>45265</v>
      </c>
      <c r="O23" s="296" t="s">
        <v>236</v>
      </c>
      <c r="P23" s="118" t="s">
        <v>712</v>
      </c>
      <c r="Q23" s="367"/>
      <c r="R23" s="178"/>
      <c r="S23" s="178"/>
      <c r="T23" s="178"/>
      <c r="U23" s="178"/>
    </row>
    <row r="24" spans="1:21" ht="123.75" customHeight="1">
      <c r="A24" s="326"/>
      <c r="B24" s="118" t="s">
        <v>805</v>
      </c>
      <c r="C24" s="118" t="s">
        <v>806</v>
      </c>
      <c r="D24" s="118" t="s">
        <v>807</v>
      </c>
      <c r="E24" s="118" t="s">
        <v>808</v>
      </c>
      <c r="F24" s="37"/>
      <c r="G24" s="118" t="s">
        <v>213</v>
      </c>
      <c r="H24" s="364">
        <v>45234</v>
      </c>
      <c r="I24" s="118" t="s">
        <v>242</v>
      </c>
      <c r="J24" s="118" t="s">
        <v>212</v>
      </c>
      <c r="K24" s="364">
        <v>45261</v>
      </c>
      <c r="L24" s="118" t="s">
        <v>243</v>
      </c>
      <c r="M24" s="296" t="s">
        <v>212</v>
      </c>
      <c r="N24" s="297">
        <v>45265</v>
      </c>
      <c r="O24" s="296" t="s">
        <v>236</v>
      </c>
      <c r="P24" s="118" t="s">
        <v>809</v>
      </c>
      <c r="Q24" s="367"/>
      <c r="R24" s="178"/>
      <c r="S24" s="178"/>
      <c r="T24" s="178"/>
      <c r="U24" s="178"/>
    </row>
    <row r="25" spans="1:21" ht="228.75" customHeight="1">
      <c r="A25" s="326"/>
      <c r="B25" s="118" t="s">
        <v>810</v>
      </c>
      <c r="C25" s="118" t="s">
        <v>811</v>
      </c>
      <c r="D25" s="118" t="s">
        <v>812</v>
      </c>
      <c r="E25" s="118" t="s">
        <v>813</v>
      </c>
      <c r="F25" s="37"/>
      <c r="G25" s="118" t="s">
        <v>212</v>
      </c>
      <c r="H25" s="364">
        <v>45234</v>
      </c>
      <c r="I25" s="118" t="s">
        <v>242</v>
      </c>
      <c r="J25" s="118" t="s">
        <v>212</v>
      </c>
      <c r="K25" s="364">
        <v>45261</v>
      </c>
      <c r="L25" s="118" t="s">
        <v>243</v>
      </c>
      <c r="M25" s="296" t="s">
        <v>212</v>
      </c>
      <c r="N25" s="297">
        <v>45265</v>
      </c>
      <c r="O25" s="296" t="s">
        <v>236</v>
      </c>
      <c r="P25" s="363"/>
      <c r="Q25" s="367"/>
      <c r="R25" s="178"/>
      <c r="S25" s="178"/>
      <c r="T25" s="178"/>
      <c r="U25" s="178"/>
    </row>
    <row r="26" spans="1:21" ht="13.8">
      <c r="A26" s="326"/>
      <c r="B26" s="500" t="s">
        <v>133</v>
      </c>
      <c r="C26" s="501"/>
      <c r="D26" s="366"/>
      <c r="E26" s="366"/>
      <c r="F26" s="366"/>
      <c r="G26" s="366"/>
      <c r="H26" s="366"/>
      <c r="I26" s="366"/>
      <c r="J26" s="366"/>
      <c r="K26" s="366"/>
      <c r="L26" s="366"/>
      <c r="M26" s="366"/>
      <c r="N26" s="366"/>
      <c r="O26" s="366"/>
      <c r="P26" s="366"/>
      <c r="Q26" s="367"/>
      <c r="R26" s="178"/>
      <c r="S26" s="178"/>
      <c r="T26" s="178"/>
      <c r="U26" s="178"/>
    </row>
    <row r="27" spans="1:21" ht="139.5" customHeight="1">
      <c r="A27" s="326"/>
      <c r="B27" s="118" t="s">
        <v>814</v>
      </c>
      <c r="C27" s="118" t="s">
        <v>815</v>
      </c>
      <c r="D27" s="118" t="s">
        <v>816</v>
      </c>
      <c r="E27" s="118" t="s">
        <v>817</v>
      </c>
      <c r="F27" s="118" t="s">
        <v>771</v>
      </c>
      <c r="G27" s="118" t="s">
        <v>212</v>
      </c>
      <c r="H27" s="364">
        <v>45234</v>
      </c>
      <c r="I27" s="118" t="s">
        <v>242</v>
      </c>
      <c r="J27" s="118" t="s">
        <v>212</v>
      </c>
      <c r="K27" s="364">
        <v>45261</v>
      </c>
      <c r="L27" s="118" t="s">
        <v>243</v>
      </c>
      <c r="M27" s="296" t="s">
        <v>212</v>
      </c>
      <c r="N27" s="297">
        <v>45265</v>
      </c>
      <c r="O27" s="296" t="s">
        <v>236</v>
      </c>
      <c r="P27" s="363"/>
      <c r="Q27" s="367"/>
      <c r="R27" s="178"/>
      <c r="S27" s="178"/>
      <c r="T27" s="178"/>
      <c r="U27" s="178"/>
    </row>
    <row r="28" spans="1:21" ht="121.5" customHeight="1">
      <c r="A28" s="326"/>
      <c r="B28" s="118" t="s">
        <v>818</v>
      </c>
      <c r="C28" s="118" t="s">
        <v>819</v>
      </c>
      <c r="D28" s="118" t="s">
        <v>820</v>
      </c>
      <c r="E28" s="118" t="s">
        <v>817</v>
      </c>
      <c r="F28" s="118" t="s">
        <v>771</v>
      </c>
      <c r="G28" s="118" t="s">
        <v>212</v>
      </c>
      <c r="H28" s="364">
        <v>45234</v>
      </c>
      <c r="I28" s="118" t="s">
        <v>242</v>
      </c>
      <c r="J28" s="118" t="s">
        <v>212</v>
      </c>
      <c r="K28" s="364">
        <v>45261</v>
      </c>
      <c r="L28" s="118" t="s">
        <v>243</v>
      </c>
      <c r="M28" s="296" t="s">
        <v>212</v>
      </c>
      <c r="N28" s="297">
        <v>45265</v>
      </c>
      <c r="O28" s="296" t="s">
        <v>236</v>
      </c>
      <c r="P28" s="363"/>
      <c r="Q28" s="367"/>
      <c r="R28" s="178"/>
      <c r="S28" s="178"/>
      <c r="T28" s="178"/>
      <c r="U28" s="178"/>
    </row>
    <row r="29" spans="1:21" ht="199.5" customHeight="1">
      <c r="A29" s="326"/>
      <c r="B29" s="118" t="s">
        <v>821</v>
      </c>
      <c r="C29" s="118" t="s">
        <v>822</v>
      </c>
      <c r="D29" s="118" t="s">
        <v>823</v>
      </c>
      <c r="E29" s="118" t="s">
        <v>824</v>
      </c>
      <c r="F29" s="118" t="s">
        <v>771</v>
      </c>
      <c r="G29" s="118" t="s">
        <v>212</v>
      </c>
      <c r="H29" s="364">
        <v>45234</v>
      </c>
      <c r="I29" s="118" t="s">
        <v>242</v>
      </c>
      <c r="J29" s="118" t="s">
        <v>212</v>
      </c>
      <c r="K29" s="364">
        <v>45261</v>
      </c>
      <c r="L29" s="118" t="s">
        <v>243</v>
      </c>
      <c r="M29" s="296" t="s">
        <v>212</v>
      </c>
      <c r="N29" s="297">
        <v>45265</v>
      </c>
      <c r="O29" s="296" t="s">
        <v>236</v>
      </c>
      <c r="P29" s="363"/>
      <c r="Q29" s="367"/>
      <c r="R29" s="178"/>
      <c r="S29" s="178"/>
      <c r="T29" s="178"/>
      <c r="U29" s="178"/>
    </row>
    <row r="30" spans="1:21" ht="199.5" customHeight="1">
      <c r="A30" s="326"/>
      <c r="B30" s="118" t="s">
        <v>825</v>
      </c>
      <c r="C30" s="118" t="s">
        <v>826</v>
      </c>
      <c r="D30" s="118" t="s">
        <v>827</v>
      </c>
      <c r="E30" s="118" t="s">
        <v>828</v>
      </c>
      <c r="F30" s="118" t="s">
        <v>829</v>
      </c>
      <c r="G30" s="118" t="s">
        <v>212</v>
      </c>
      <c r="H30" s="364">
        <v>45234</v>
      </c>
      <c r="I30" s="118" t="s">
        <v>242</v>
      </c>
      <c r="J30" s="118" t="s">
        <v>212</v>
      </c>
      <c r="K30" s="364">
        <v>45261</v>
      </c>
      <c r="L30" s="118" t="s">
        <v>243</v>
      </c>
      <c r="M30" s="296" t="s">
        <v>212</v>
      </c>
      <c r="N30" s="297">
        <v>45265</v>
      </c>
      <c r="O30" s="296" t="s">
        <v>236</v>
      </c>
      <c r="P30" s="363"/>
      <c r="Q30" s="367"/>
      <c r="R30" s="178"/>
      <c r="S30" s="178"/>
      <c r="T30" s="178"/>
      <c r="U30" s="178"/>
    </row>
    <row r="31" spans="1:21" ht="213.75" customHeight="1">
      <c r="A31" s="326"/>
      <c r="B31" s="118" t="s">
        <v>830</v>
      </c>
      <c r="C31" s="118" t="s">
        <v>382</v>
      </c>
      <c r="D31" s="118" t="s">
        <v>831</v>
      </c>
      <c r="E31" s="118" t="s">
        <v>832</v>
      </c>
      <c r="F31" s="363"/>
      <c r="G31" s="118" t="s">
        <v>212</v>
      </c>
      <c r="H31" s="364">
        <v>45234</v>
      </c>
      <c r="I31" s="118" t="s">
        <v>242</v>
      </c>
      <c r="J31" s="118" t="s">
        <v>212</v>
      </c>
      <c r="K31" s="364">
        <v>45261</v>
      </c>
      <c r="L31" s="118" t="s">
        <v>243</v>
      </c>
      <c r="M31" s="296" t="s">
        <v>212</v>
      </c>
      <c r="N31" s="297">
        <v>45265</v>
      </c>
      <c r="O31" s="296" t="s">
        <v>236</v>
      </c>
      <c r="P31" s="363"/>
      <c r="Q31" s="367"/>
      <c r="R31" s="178"/>
      <c r="S31" s="178"/>
      <c r="T31" s="178"/>
      <c r="U31" s="178"/>
    </row>
    <row r="32" spans="1:21" ht="228" customHeight="1">
      <c r="A32" s="326"/>
      <c r="B32" s="118" t="s">
        <v>833</v>
      </c>
      <c r="C32" s="118" t="s">
        <v>802</v>
      </c>
      <c r="D32" s="118" t="s">
        <v>834</v>
      </c>
      <c r="E32" s="118" t="s">
        <v>804</v>
      </c>
      <c r="F32" s="363"/>
      <c r="G32" s="118" t="s">
        <v>213</v>
      </c>
      <c r="H32" s="364">
        <v>45234</v>
      </c>
      <c r="I32" s="118" t="s">
        <v>242</v>
      </c>
      <c r="J32" s="118" t="s">
        <v>212</v>
      </c>
      <c r="K32" s="364">
        <v>45261</v>
      </c>
      <c r="L32" s="118" t="s">
        <v>243</v>
      </c>
      <c r="M32" s="296" t="s">
        <v>212</v>
      </c>
      <c r="N32" s="297">
        <v>45265</v>
      </c>
      <c r="O32" s="296" t="s">
        <v>236</v>
      </c>
      <c r="P32" s="118" t="s">
        <v>712</v>
      </c>
      <c r="Q32" s="367"/>
      <c r="R32" s="178"/>
      <c r="S32" s="178"/>
      <c r="T32" s="178"/>
      <c r="U32" s="178"/>
    </row>
    <row r="33" spans="1:21" ht="228.75" customHeight="1">
      <c r="A33" s="326"/>
      <c r="B33" s="118" t="s">
        <v>835</v>
      </c>
      <c r="C33" s="118" t="s">
        <v>806</v>
      </c>
      <c r="D33" s="118" t="s">
        <v>836</v>
      </c>
      <c r="E33" s="118" t="s">
        <v>808</v>
      </c>
      <c r="F33" s="363"/>
      <c r="G33" s="118" t="s">
        <v>213</v>
      </c>
      <c r="H33" s="364">
        <v>45234</v>
      </c>
      <c r="I33" s="118" t="s">
        <v>242</v>
      </c>
      <c r="J33" s="118" t="s">
        <v>212</v>
      </c>
      <c r="K33" s="364">
        <v>45261</v>
      </c>
      <c r="L33" s="118" t="s">
        <v>243</v>
      </c>
      <c r="M33" s="296" t="s">
        <v>212</v>
      </c>
      <c r="N33" s="297">
        <v>45265</v>
      </c>
      <c r="O33" s="296" t="s">
        <v>236</v>
      </c>
      <c r="P33" s="118" t="s">
        <v>809</v>
      </c>
      <c r="Q33" s="367"/>
      <c r="R33" s="178"/>
      <c r="S33" s="178"/>
      <c r="T33" s="178"/>
      <c r="U33" s="178"/>
    </row>
    <row r="34" spans="1:21" ht="226.5" customHeight="1">
      <c r="A34" s="326"/>
      <c r="B34" s="118" t="s">
        <v>837</v>
      </c>
      <c r="C34" s="118" t="s">
        <v>811</v>
      </c>
      <c r="D34" s="118" t="s">
        <v>838</v>
      </c>
      <c r="E34" s="118" t="s">
        <v>813</v>
      </c>
      <c r="F34" s="363"/>
      <c r="G34" s="118" t="s">
        <v>212</v>
      </c>
      <c r="H34" s="364">
        <v>45234</v>
      </c>
      <c r="I34" s="118" t="s">
        <v>242</v>
      </c>
      <c r="J34" s="118" t="s">
        <v>212</v>
      </c>
      <c r="K34" s="364">
        <v>45261</v>
      </c>
      <c r="L34" s="118" t="s">
        <v>243</v>
      </c>
      <c r="M34" s="296" t="s">
        <v>212</v>
      </c>
      <c r="N34" s="297">
        <v>45265</v>
      </c>
      <c r="O34" s="296" t="s">
        <v>236</v>
      </c>
      <c r="P34" s="363"/>
      <c r="Q34" s="367"/>
      <c r="R34" s="178"/>
      <c r="S34" s="178"/>
      <c r="T34" s="178"/>
      <c r="U34" s="178"/>
    </row>
    <row r="35" spans="1:21" ht="13.8">
      <c r="A35" s="326"/>
      <c r="B35" s="500" t="s">
        <v>134</v>
      </c>
      <c r="C35" s="501"/>
      <c r="D35" s="501"/>
      <c r="E35" s="501"/>
      <c r="F35" s="501"/>
      <c r="G35" s="501"/>
      <c r="H35" s="501"/>
      <c r="I35" s="501"/>
      <c r="J35" s="501"/>
      <c r="K35" s="501"/>
      <c r="L35" s="501"/>
      <c r="M35" s="501"/>
      <c r="N35" s="501"/>
      <c r="O35" s="501"/>
      <c r="P35" s="501"/>
      <c r="Q35" s="367"/>
      <c r="R35" s="178"/>
      <c r="S35" s="178"/>
      <c r="T35" s="178"/>
      <c r="U35" s="178"/>
    </row>
    <row r="36" spans="1:21" ht="168" customHeight="1">
      <c r="A36" s="326"/>
      <c r="B36" s="118" t="s">
        <v>839</v>
      </c>
      <c r="C36" s="118" t="s">
        <v>840</v>
      </c>
      <c r="D36" s="118" t="s">
        <v>841</v>
      </c>
      <c r="E36" s="118" t="s">
        <v>842</v>
      </c>
      <c r="F36" s="118" t="s">
        <v>771</v>
      </c>
      <c r="G36" s="118" t="s">
        <v>212</v>
      </c>
      <c r="H36" s="364">
        <v>45234</v>
      </c>
      <c r="I36" s="118" t="s">
        <v>242</v>
      </c>
      <c r="J36" s="118" t="s">
        <v>212</v>
      </c>
      <c r="K36" s="364">
        <v>45261</v>
      </c>
      <c r="L36" s="118" t="s">
        <v>243</v>
      </c>
      <c r="M36" s="296" t="s">
        <v>212</v>
      </c>
      <c r="N36" s="297">
        <v>45265</v>
      </c>
      <c r="O36" s="296" t="s">
        <v>236</v>
      </c>
      <c r="P36" s="363"/>
      <c r="Q36" s="367"/>
      <c r="R36" s="178"/>
      <c r="S36" s="178"/>
      <c r="T36" s="178"/>
      <c r="U36" s="178"/>
    </row>
    <row r="37" spans="1:21" ht="136.5" customHeight="1">
      <c r="A37" s="326"/>
      <c r="B37" s="118" t="s">
        <v>843</v>
      </c>
      <c r="C37" s="118" t="s">
        <v>844</v>
      </c>
      <c r="D37" s="118" t="s">
        <v>845</v>
      </c>
      <c r="E37" s="118" t="s">
        <v>846</v>
      </c>
      <c r="F37" s="118" t="s">
        <v>847</v>
      </c>
      <c r="G37" s="118" t="s">
        <v>212</v>
      </c>
      <c r="H37" s="364">
        <v>45234</v>
      </c>
      <c r="I37" s="118" t="s">
        <v>242</v>
      </c>
      <c r="J37" s="118" t="s">
        <v>212</v>
      </c>
      <c r="K37" s="364">
        <v>45261</v>
      </c>
      <c r="L37" s="118" t="s">
        <v>243</v>
      </c>
      <c r="M37" s="296" t="s">
        <v>212</v>
      </c>
      <c r="N37" s="297">
        <v>45265</v>
      </c>
      <c r="O37" s="296" t="s">
        <v>236</v>
      </c>
      <c r="P37" s="363"/>
      <c r="Q37" s="367"/>
      <c r="R37" s="178"/>
      <c r="S37" s="178"/>
      <c r="T37" s="178"/>
      <c r="U37" s="178"/>
    </row>
    <row r="38" spans="1:21" ht="15" customHeight="1">
      <c r="B38" s="326"/>
      <c r="C38" s="326"/>
      <c r="D38" s="326"/>
      <c r="E38" s="326"/>
      <c r="F38" s="326"/>
      <c r="G38" s="326"/>
      <c r="H38" s="326"/>
      <c r="I38" s="326"/>
      <c r="J38" s="326"/>
      <c r="K38" s="326"/>
      <c r="L38" s="326"/>
      <c r="M38" s="326"/>
      <c r="N38" s="326"/>
      <c r="O38" s="326"/>
      <c r="P38" s="326"/>
    </row>
  </sheetData>
  <mergeCells count="8">
    <mergeCell ref="B20:P20"/>
    <mergeCell ref="B26:C26"/>
    <mergeCell ref="B35:P35"/>
    <mergeCell ref="C2:F2"/>
    <mergeCell ref="C3:F3"/>
    <mergeCell ref="C4:F4"/>
    <mergeCell ref="B11:C11"/>
    <mergeCell ref="B18:P18"/>
  </mergeCells>
  <dataValidations count="3">
    <dataValidation type="list" allowBlank="1" showErrorMessage="1" sqref="G12:G17 G36:G37 J21:J34 G21:G34 J36:J37 J19 G19 M26 J12:J17">
      <formula1>$S$2:$S$5</formula1>
    </dataValidation>
    <dataValidation type="list" allowBlank="1" showErrorMessage="1" sqref="I12:I17 L36:L37 I36:I37 O26 I31:I34 I21:I29 L21:L34 L19 I19 L12:L17">
      <formula1>$T$2:$T$7</formula1>
    </dataValidation>
    <dataValidation type="list" allowBlank="1" showErrorMessage="1" sqref="I30 M12:M17 O36:O37 O27:O34 O21:O25 O19 M36:M37 M27:M34 M21:M25 M19 O12:O17">
      <formula1>#REF!</formula1>
    </dataValidation>
  </dataValidations>
  <pageMargins left="0" right="0" top="0" bottom="0"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42"/>
  <sheetViews>
    <sheetView topLeftCell="E33" workbookViewId="0">
      <selection activeCell="E46" sqref="E46"/>
    </sheetView>
  </sheetViews>
  <sheetFormatPr defaultColWidth="12.6640625" defaultRowHeight="15" customHeight="1"/>
  <cols>
    <col min="1" max="1" width="3.109375" customWidth="1"/>
    <col min="2" max="2" width="17" customWidth="1"/>
    <col min="3" max="3" width="35.109375" customWidth="1"/>
    <col min="4" max="4" width="39" customWidth="1"/>
    <col min="5" max="5" width="38.44140625" customWidth="1"/>
    <col min="6" max="6" width="34.44140625" customWidth="1"/>
    <col min="7" max="7" width="10.88671875" customWidth="1"/>
    <col min="9" max="9" width="10.33203125" customWidth="1"/>
    <col min="10" max="11" width="10.77734375" customWidth="1"/>
    <col min="13" max="13" width="10.77734375" customWidth="1"/>
    <col min="15" max="15" width="11" customWidth="1"/>
    <col min="16" max="16" width="37.33203125" customWidth="1"/>
    <col min="19" max="20" width="0" hidden="1" customWidth="1"/>
  </cols>
  <sheetData>
    <row r="2" spans="2:21" ht="13.8">
      <c r="B2" s="171" t="s">
        <v>235</v>
      </c>
      <c r="C2" s="491" t="s">
        <v>848</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4">
        <f>SUM(C6:F6)</f>
        <v>27</v>
      </c>
      <c r="D4" s="442"/>
      <c r="E4" s="442"/>
      <c r="F4" s="495"/>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COUNTIF($G10:$G1018,C5)</f>
        <v>21</v>
      </c>
      <c r="D6" s="288">
        <f t="shared" si="0"/>
        <v>6</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COUNTIF($J10:$J1018,C5)</f>
        <v>27</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COUNTIF($M10:$M1018,C5)</f>
        <v>27</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250</v>
      </c>
      <c r="L10" s="292" t="s">
        <v>249</v>
      </c>
      <c r="M10" s="292" t="s">
        <v>210</v>
      </c>
      <c r="N10" s="292" t="s">
        <v>249</v>
      </c>
      <c r="O10" s="292" t="s">
        <v>250</v>
      </c>
      <c r="P10" s="292" t="s">
        <v>251</v>
      </c>
      <c r="Q10" s="76"/>
      <c r="R10" s="76"/>
      <c r="S10" s="76"/>
      <c r="T10" s="76"/>
      <c r="U10" s="76"/>
    </row>
    <row r="11" spans="2:21" ht="13.8">
      <c r="B11" s="499" t="s">
        <v>111</v>
      </c>
      <c r="C11" s="443"/>
      <c r="D11" s="293"/>
      <c r="E11" s="293"/>
      <c r="F11" s="293"/>
      <c r="G11" s="293"/>
      <c r="H11" s="293"/>
      <c r="I11" s="293"/>
      <c r="J11" s="293"/>
      <c r="K11" s="293"/>
      <c r="L11" s="293"/>
      <c r="M11" s="293"/>
      <c r="N11" s="293"/>
      <c r="O11" s="293"/>
      <c r="P11" s="294"/>
      <c r="Q11" s="76"/>
      <c r="R11" s="76"/>
      <c r="S11" s="76"/>
      <c r="T11" s="76"/>
      <c r="U11" s="76"/>
    </row>
    <row r="12" spans="2:21" ht="48" customHeight="1">
      <c r="B12" s="295" t="s">
        <v>849</v>
      </c>
      <c r="C12" s="296" t="s">
        <v>111</v>
      </c>
      <c r="D12" s="296" t="s">
        <v>850</v>
      </c>
      <c r="E12" s="296" t="s">
        <v>851</v>
      </c>
      <c r="F12" s="298"/>
      <c r="G12" s="296" t="s">
        <v>212</v>
      </c>
      <c r="H12" s="297">
        <v>45233</v>
      </c>
      <c r="I12" s="296" t="s">
        <v>242</v>
      </c>
      <c r="J12" s="296" t="s">
        <v>212</v>
      </c>
      <c r="K12" s="296" t="s">
        <v>243</v>
      </c>
      <c r="L12" s="297">
        <v>45261</v>
      </c>
      <c r="M12" s="296" t="s">
        <v>212</v>
      </c>
      <c r="N12" s="297">
        <v>45265</v>
      </c>
      <c r="O12" s="296" t="s">
        <v>236</v>
      </c>
      <c r="P12" s="298"/>
      <c r="Q12" s="178"/>
      <c r="R12" s="178"/>
      <c r="S12" s="178"/>
      <c r="T12" s="178"/>
      <c r="U12" s="178"/>
    </row>
    <row r="13" spans="2:21" ht="77.25" customHeight="1">
      <c r="B13" s="295" t="s">
        <v>852</v>
      </c>
      <c r="C13" s="296" t="s">
        <v>853</v>
      </c>
      <c r="D13" s="296" t="s">
        <v>854</v>
      </c>
      <c r="E13" s="296" t="s">
        <v>855</v>
      </c>
      <c r="F13" s="298"/>
      <c r="G13" s="296" t="s">
        <v>212</v>
      </c>
      <c r="H13" s="297">
        <v>45233</v>
      </c>
      <c r="I13" s="296" t="s">
        <v>242</v>
      </c>
      <c r="J13" s="296" t="s">
        <v>212</v>
      </c>
      <c r="K13" s="296" t="s">
        <v>243</v>
      </c>
      <c r="L13" s="297">
        <v>45261</v>
      </c>
      <c r="M13" s="296" t="s">
        <v>212</v>
      </c>
      <c r="N13" s="297">
        <v>45265</v>
      </c>
      <c r="O13" s="296" t="s">
        <v>236</v>
      </c>
      <c r="P13" s="298"/>
      <c r="Q13" s="178"/>
      <c r="R13" s="178"/>
      <c r="S13" s="178"/>
      <c r="T13" s="178"/>
      <c r="U13" s="178"/>
    </row>
    <row r="14" spans="2:21" ht="76.5" customHeight="1">
      <c r="B14" s="295" t="s">
        <v>856</v>
      </c>
      <c r="C14" s="296" t="s">
        <v>857</v>
      </c>
      <c r="D14" s="296" t="s">
        <v>858</v>
      </c>
      <c r="E14" s="296" t="s">
        <v>859</v>
      </c>
      <c r="F14" s="298"/>
      <c r="G14" s="296" t="s">
        <v>213</v>
      </c>
      <c r="H14" s="297">
        <v>45233</v>
      </c>
      <c r="I14" s="296" t="s">
        <v>242</v>
      </c>
      <c r="J14" s="296" t="s">
        <v>212</v>
      </c>
      <c r="K14" s="296" t="s">
        <v>243</v>
      </c>
      <c r="L14" s="297">
        <v>45261</v>
      </c>
      <c r="M14" s="296" t="s">
        <v>212</v>
      </c>
      <c r="N14" s="297">
        <v>45265</v>
      </c>
      <c r="O14" s="296" t="s">
        <v>236</v>
      </c>
      <c r="P14" s="296" t="s">
        <v>860</v>
      </c>
      <c r="Q14" s="178"/>
      <c r="R14" s="178"/>
      <c r="S14" s="178"/>
      <c r="T14" s="178"/>
      <c r="U14" s="178"/>
    </row>
    <row r="15" spans="2:21" ht="76.5" customHeight="1">
      <c r="B15" s="295" t="s">
        <v>861</v>
      </c>
      <c r="C15" s="296" t="s">
        <v>862</v>
      </c>
      <c r="D15" s="296" t="s">
        <v>863</v>
      </c>
      <c r="E15" s="296" t="s">
        <v>864</v>
      </c>
      <c r="F15" s="298"/>
      <c r="G15" s="296" t="s">
        <v>212</v>
      </c>
      <c r="H15" s="297">
        <v>45233</v>
      </c>
      <c r="I15" s="296" t="s">
        <v>242</v>
      </c>
      <c r="J15" s="296" t="s">
        <v>212</v>
      </c>
      <c r="K15" s="296" t="s">
        <v>243</v>
      </c>
      <c r="L15" s="297">
        <v>45261</v>
      </c>
      <c r="M15" s="296" t="s">
        <v>212</v>
      </c>
      <c r="N15" s="297">
        <v>45265</v>
      </c>
      <c r="O15" s="296" t="s">
        <v>236</v>
      </c>
      <c r="P15" s="298"/>
      <c r="Q15" s="178"/>
      <c r="R15" s="178"/>
      <c r="S15" s="178"/>
      <c r="T15" s="178"/>
      <c r="U15" s="178"/>
    </row>
    <row r="16" spans="2:21" ht="108" customHeight="1">
      <c r="B16" s="295" t="s">
        <v>865</v>
      </c>
      <c r="C16" s="296" t="s">
        <v>866</v>
      </c>
      <c r="D16" s="296" t="s">
        <v>867</v>
      </c>
      <c r="E16" s="296" t="s">
        <v>868</v>
      </c>
      <c r="F16" s="298"/>
      <c r="G16" s="296" t="s">
        <v>212</v>
      </c>
      <c r="H16" s="297">
        <v>45233</v>
      </c>
      <c r="I16" s="296" t="s">
        <v>242</v>
      </c>
      <c r="J16" s="296" t="s">
        <v>212</v>
      </c>
      <c r="K16" s="296" t="s">
        <v>243</v>
      </c>
      <c r="L16" s="297">
        <v>45261</v>
      </c>
      <c r="M16" s="296" t="s">
        <v>212</v>
      </c>
      <c r="N16" s="297">
        <v>45265</v>
      </c>
      <c r="O16" s="296" t="s">
        <v>236</v>
      </c>
      <c r="P16" s="298"/>
      <c r="Q16" s="178"/>
      <c r="R16" s="178"/>
      <c r="S16" s="178"/>
      <c r="T16" s="178"/>
      <c r="U16" s="178"/>
    </row>
    <row r="17" spans="2:21" ht="78.75" customHeight="1">
      <c r="B17" s="295" t="s">
        <v>869</v>
      </c>
      <c r="C17" s="296" t="s">
        <v>870</v>
      </c>
      <c r="D17" s="296" t="s">
        <v>871</v>
      </c>
      <c r="E17" s="296" t="s">
        <v>855</v>
      </c>
      <c r="F17" s="298"/>
      <c r="G17" s="296" t="s">
        <v>212</v>
      </c>
      <c r="H17" s="297">
        <v>45233</v>
      </c>
      <c r="I17" s="296" t="s">
        <v>242</v>
      </c>
      <c r="J17" s="296" t="s">
        <v>212</v>
      </c>
      <c r="K17" s="296" t="s">
        <v>243</v>
      </c>
      <c r="L17" s="297">
        <v>45261</v>
      </c>
      <c r="M17" s="296" t="s">
        <v>212</v>
      </c>
      <c r="N17" s="297">
        <v>45265</v>
      </c>
      <c r="O17" s="296" t="s">
        <v>236</v>
      </c>
      <c r="P17" s="298"/>
      <c r="Q17" s="178"/>
      <c r="R17" s="178"/>
      <c r="S17" s="178"/>
      <c r="T17" s="178"/>
      <c r="U17" s="178"/>
    </row>
    <row r="18" spans="2:21" ht="91.5" customHeight="1">
      <c r="B18" s="295" t="s">
        <v>872</v>
      </c>
      <c r="C18" s="296" t="s">
        <v>873</v>
      </c>
      <c r="D18" s="296" t="s">
        <v>874</v>
      </c>
      <c r="E18" s="296" t="s">
        <v>855</v>
      </c>
      <c r="F18" s="298"/>
      <c r="G18" s="296" t="s">
        <v>212</v>
      </c>
      <c r="H18" s="297">
        <v>45233</v>
      </c>
      <c r="I18" s="296" t="s">
        <v>242</v>
      </c>
      <c r="J18" s="296" t="s">
        <v>212</v>
      </c>
      <c r="K18" s="296" t="s">
        <v>243</v>
      </c>
      <c r="L18" s="297">
        <v>45261</v>
      </c>
      <c r="M18" s="296" t="s">
        <v>212</v>
      </c>
      <c r="N18" s="297">
        <v>45265</v>
      </c>
      <c r="O18" s="296" t="s">
        <v>236</v>
      </c>
      <c r="P18" s="298"/>
      <c r="Q18" s="178"/>
      <c r="R18" s="178"/>
      <c r="S18" s="178"/>
      <c r="T18" s="178"/>
      <c r="U18" s="178"/>
    </row>
    <row r="19" spans="2:21" ht="15" customHeight="1">
      <c r="B19" s="499" t="s">
        <v>113</v>
      </c>
      <c r="C19" s="443"/>
      <c r="D19" s="293"/>
      <c r="E19" s="293"/>
      <c r="F19" s="293"/>
      <c r="G19" s="293"/>
      <c r="H19" s="293"/>
      <c r="I19" s="293"/>
      <c r="J19" s="504"/>
      <c r="K19" s="504"/>
      <c r="L19" s="504"/>
      <c r="M19" s="293"/>
      <c r="N19" s="293"/>
      <c r="O19" s="293"/>
      <c r="P19" s="294"/>
      <c r="Q19" s="76"/>
      <c r="R19" s="76"/>
      <c r="S19" s="76"/>
      <c r="T19" s="76"/>
      <c r="U19" s="76"/>
    </row>
    <row r="20" spans="2:21" ht="78" customHeight="1">
      <c r="B20" s="295" t="s">
        <v>875</v>
      </c>
      <c r="C20" s="296" t="s">
        <v>113</v>
      </c>
      <c r="D20" s="296" t="s">
        <v>876</v>
      </c>
      <c r="E20" s="296" t="s">
        <v>877</v>
      </c>
      <c r="F20" s="296" t="s">
        <v>851</v>
      </c>
      <c r="G20" s="296" t="s">
        <v>212</v>
      </c>
      <c r="H20" s="297">
        <v>45233</v>
      </c>
      <c r="I20" s="296" t="s">
        <v>242</v>
      </c>
      <c r="J20" s="296" t="s">
        <v>212</v>
      </c>
      <c r="K20" s="296" t="s">
        <v>243</v>
      </c>
      <c r="L20" s="297">
        <v>45261</v>
      </c>
      <c r="M20" s="296" t="s">
        <v>212</v>
      </c>
      <c r="N20" s="297">
        <v>45265</v>
      </c>
      <c r="O20" s="296" t="s">
        <v>236</v>
      </c>
      <c r="P20" s="298"/>
      <c r="Q20" s="178"/>
      <c r="R20" s="178"/>
      <c r="S20" s="178"/>
      <c r="T20" s="178"/>
      <c r="U20" s="178"/>
    </row>
    <row r="21" spans="2:21" ht="124.2">
      <c r="B21" s="295" t="s">
        <v>878</v>
      </c>
      <c r="C21" s="296" t="s">
        <v>879</v>
      </c>
      <c r="D21" s="296" t="s">
        <v>880</v>
      </c>
      <c r="E21" s="296" t="s">
        <v>881</v>
      </c>
      <c r="F21" s="298"/>
      <c r="G21" s="296" t="s">
        <v>212</v>
      </c>
      <c r="H21" s="297">
        <v>45233</v>
      </c>
      <c r="I21" s="296" t="s">
        <v>242</v>
      </c>
      <c r="J21" s="296" t="s">
        <v>212</v>
      </c>
      <c r="K21" s="296" t="s">
        <v>243</v>
      </c>
      <c r="L21" s="297">
        <v>45261</v>
      </c>
      <c r="M21" s="296" t="s">
        <v>212</v>
      </c>
      <c r="N21" s="297">
        <v>45265</v>
      </c>
      <c r="O21" s="296" t="s">
        <v>236</v>
      </c>
      <c r="P21" s="298"/>
      <c r="Q21" s="178"/>
      <c r="R21" s="178"/>
      <c r="S21" s="178"/>
      <c r="T21" s="178"/>
      <c r="U21" s="178"/>
    </row>
    <row r="22" spans="2:21" ht="136.5" customHeight="1">
      <c r="B22" s="295" t="s">
        <v>882</v>
      </c>
      <c r="C22" s="296" t="s">
        <v>883</v>
      </c>
      <c r="D22" s="296" t="s">
        <v>884</v>
      </c>
      <c r="E22" s="296" t="s">
        <v>881</v>
      </c>
      <c r="F22" s="298"/>
      <c r="G22" s="296" t="s">
        <v>212</v>
      </c>
      <c r="H22" s="297">
        <v>45233</v>
      </c>
      <c r="I22" s="296" t="s">
        <v>242</v>
      </c>
      <c r="J22" s="296" t="s">
        <v>212</v>
      </c>
      <c r="K22" s="296" t="s">
        <v>243</v>
      </c>
      <c r="L22" s="297">
        <v>45261</v>
      </c>
      <c r="M22" s="296" t="s">
        <v>212</v>
      </c>
      <c r="N22" s="297">
        <v>45265</v>
      </c>
      <c r="O22" s="296" t="s">
        <v>236</v>
      </c>
      <c r="P22" s="298"/>
      <c r="Q22" s="178"/>
      <c r="R22" s="178"/>
      <c r="S22" s="178"/>
      <c r="T22" s="178"/>
      <c r="U22" s="178"/>
    </row>
    <row r="23" spans="2:21" ht="15" customHeight="1">
      <c r="B23" s="299" t="s">
        <v>114</v>
      </c>
      <c r="C23" s="301"/>
      <c r="D23" s="301"/>
      <c r="E23" s="301"/>
      <c r="F23" s="301"/>
      <c r="G23" s="301"/>
      <c r="H23" s="301"/>
      <c r="I23" s="301"/>
      <c r="J23" s="505"/>
      <c r="K23" s="505"/>
      <c r="L23" s="505"/>
      <c r="M23" s="301"/>
      <c r="N23" s="301"/>
      <c r="O23" s="301"/>
      <c r="P23" s="302"/>
      <c r="Q23" s="178"/>
      <c r="R23" s="178"/>
      <c r="S23" s="178"/>
      <c r="T23" s="178"/>
      <c r="U23" s="178"/>
    </row>
    <row r="24" spans="2:21" ht="123" customHeight="1">
      <c r="B24" s="295" t="s">
        <v>885</v>
      </c>
      <c r="C24" s="296" t="s">
        <v>114</v>
      </c>
      <c r="D24" s="296" t="s">
        <v>886</v>
      </c>
      <c r="E24" s="296" t="s">
        <v>887</v>
      </c>
      <c r="F24" s="300"/>
      <c r="G24" s="296" t="s">
        <v>212</v>
      </c>
      <c r="H24" s="297">
        <v>45233</v>
      </c>
      <c r="I24" s="296" t="s">
        <v>242</v>
      </c>
      <c r="J24" s="296" t="s">
        <v>212</v>
      </c>
      <c r="K24" s="296" t="s">
        <v>243</v>
      </c>
      <c r="L24" s="297">
        <v>45261</v>
      </c>
      <c r="M24" s="296" t="s">
        <v>212</v>
      </c>
      <c r="N24" s="297">
        <v>45265</v>
      </c>
      <c r="O24" s="296" t="s">
        <v>236</v>
      </c>
      <c r="P24" s="300"/>
      <c r="Q24" s="178"/>
      <c r="R24" s="178"/>
      <c r="S24" s="178"/>
      <c r="T24" s="178"/>
      <c r="U24" s="178"/>
    </row>
    <row r="25" spans="2:21" ht="181.5" customHeight="1">
      <c r="B25" s="295" t="s">
        <v>888</v>
      </c>
      <c r="C25" s="296" t="s">
        <v>382</v>
      </c>
      <c r="D25" s="296" t="s">
        <v>889</v>
      </c>
      <c r="E25" s="296" t="s">
        <v>890</v>
      </c>
      <c r="F25" s="300"/>
      <c r="G25" s="296" t="s">
        <v>212</v>
      </c>
      <c r="H25" s="297">
        <v>45233</v>
      </c>
      <c r="I25" s="296" t="s">
        <v>242</v>
      </c>
      <c r="J25" s="296" t="s">
        <v>212</v>
      </c>
      <c r="K25" s="296" t="s">
        <v>243</v>
      </c>
      <c r="L25" s="297">
        <v>45261</v>
      </c>
      <c r="M25" s="296" t="s">
        <v>212</v>
      </c>
      <c r="N25" s="297">
        <v>45265</v>
      </c>
      <c r="O25" s="296" t="s">
        <v>236</v>
      </c>
      <c r="P25" s="296" t="s">
        <v>735</v>
      </c>
      <c r="Q25" s="178"/>
      <c r="R25" s="178"/>
      <c r="S25" s="178"/>
      <c r="T25" s="178"/>
      <c r="U25" s="178"/>
    </row>
    <row r="26" spans="2:21" ht="152.25" customHeight="1">
      <c r="B26" s="295" t="s">
        <v>891</v>
      </c>
      <c r="C26" s="296" t="s">
        <v>892</v>
      </c>
      <c r="D26" s="296" t="s">
        <v>893</v>
      </c>
      <c r="E26" s="296" t="s">
        <v>804</v>
      </c>
      <c r="F26" s="300"/>
      <c r="G26" s="296" t="s">
        <v>213</v>
      </c>
      <c r="H26" s="297">
        <v>45233</v>
      </c>
      <c r="I26" s="296" t="s">
        <v>242</v>
      </c>
      <c r="J26" s="296" t="s">
        <v>212</v>
      </c>
      <c r="K26" s="296" t="s">
        <v>243</v>
      </c>
      <c r="L26" s="297">
        <v>44938</v>
      </c>
      <c r="M26" s="296" t="s">
        <v>212</v>
      </c>
      <c r="N26" s="297">
        <v>45265</v>
      </c>
      <c r="O26" s="296" t="s">
        <v>236</v>
      </c>
      <c r="P26" s="296" t="s">
        <v>712</v>
      </c>
      <c r="Q26" s="178"/>
      <c r="R26" s="178"/>
      <c r="S26" s="178"/>
      <c r="T26" s="178"/>
      <c r="U26" s="178"/>
    </row>
    <row r="27" spans="2:21" ht="138.75" customHeight="1">
      <c r="B27" s="295" t="s">
        <v>894</v>
      </c>
      <c r="C27" s="296" t="s">
        <v>895</v>
      </c>
      <c r="D27" s="296" t="s">
        <v>896</v>
      </c>
      <c r="E27" s="296" t="s">
        <v>897</v>
      </c>
      <c r="F27" s="300"/>
      <c r="G27" s="296" t="s">
        <v>213</v>
      </c>
      <c r="H27" s="297">
        <v>45233</v>
      </c>
      <c r="I27" s="296" t="s">
        <v>242</v>
      </c>
      <c r="J27" s="296" t="s">
        <v>212</v>
      </c>
      <c r="K27" s="296" t="s">
        <v>243</v>
      </c>
      <c r="L27" s="297">
        <v>45261</v>
      </c>
      <c r="M27" s="296" t="s">
        <v>212</v>
      </c>
      <c r="N27" s="297">
        <v>45265</v>
      </c>
      <c r="O27" s="296" t="s">
        <v>236</v>
      </c>
      <c r="P27" s="296" t="s">
        <v>898</v>
      </c>
      <c r="Q27" s="178"/>
      <c r="R27" s="178"/>
      <c r="S27" s="178"/>
      <c r="T27" s="178"/>
      <c r="U27" s="178"/>
    </row>
    <row r="28" spans="2:21" ht="137.25" customHeight="1">
      <c r="B28" s="295" t="s">
        <v>899</v>
      </c>
      <c r="C28" s="296" t="s">
        <v>900</v>
      </c>
      <c r="D28" s="296" t="s">
        <v>901</v>
      </c>
      <c r="E28" s="296" t="s">
        <v>902</v>
      </c>
      <c r="F28" s="300"/>
      <c r="G28" s="296" t="s">
        <v>213</v>
      </c>
      <c r="H28" s="297">
        <v>45233</v>
      </c>
      <c r="I28" s="296" t="s">
        <v>242</v>
      </c>
      <c r="J28" s="296" t="s">
        <v>212</v>
      </c>
      <c r="K28" s="296" t="s">
        <v>243</v>
      </c>
      <c r="L28" s="297">
        <v>45261</v>
      </c>
      <c r="M28" s="296" t="s">
        <v>212</v>
      </c>
      <c r="N28" s="297">
        <v>45265</v>
      </c>
      <c r="O28" s="296" t="s">
        <v>236</v>
      </c>
      <c r="P28" s="296" t="s">
        <v>903</v>
      </c>
      <c r="Q28" s="178"/>
      <c r="R28" s="178"/>
      <c r="S28" s="178"/>
      <c r="T28" s="178"/>
      <c r="U28" s="178"/>
    </row>
    <row r="29" spans="2:21" ht="138.75" customHeight="1">
      <c r="B29" s="295" t="s">
        <v>904</v>
      </c>
      <c r="C29" s="296" t="s">
        <v>905</v>
      </c>
      <c r="D29" s="296" t="s">
        <v>906</v>
      </c>
      <c r="E29" s="296" t="s">
        <v>804</v>
      </c>
      <c r="F29" s="300"/>
      <c r="G29" s="296" t="s">
        <v>212</v>
      </c>
      <c r="H29" s="297">
        <v>45233</v>
      </c>
      <c r="I29" s="296" t="s">
        <v>242</v>
      </c>
      <c r="J29" s="296" t="s">
        <v>212</v>
      </c>
      <c r="K29" s="296" t="s">
        <v>243</v>
      </c>
      <c r="L29" s="297">
        <v>45261</v>
      </c>
      <c r="M29" s="296" t="s">
        <v>212</v>
      </c>
      <c r="N29" s="297">
        <v>45265</v>
      </c>
      <c r="O29" s="296" t="s">
        <v>236</v>
      </c>
      <c r="P29" s="300"/>
      <c r="Q29" s="178"/>
      <c r="R29" s="178"/>
      <c r="S29" s="178"/>
      <c r="T29" s="178"/>
      <c r="U29" s="178"/>
    </row>
    <row r="30" spans="2:21" ht="106.5" customHeight="1">
      <c r="B30" s="295" t="s">
        <v>907</v>
      </c>
      <c r="C30" s="296" t="s">
        <v>589</v>
      </c>
      <c r="D30" s="296" t="s">
        <v>908</v>
      </c>
      <c r="E30" s="296" t="s">
        <v>505</v>
      </c>
      <c r="F30" s="300"/>
      <c r="G30" s="296" t="s">
        <v>212</v>
      </c>
      <c r="H30" s="297">
        <v>45233</v>
      </c>
      <c r="I30" s="296" t="s">
        <v>242</v>
      </c>
      <c r="J30" s="296" t="s">
        <v>212</v>
      </c>
      <c r="K30" s="296" t="s">
        <v>243</v>
      </c>
      <c r="L30" s="297">
        <v>45261</v>
      </c>
      <c r="M30" s="296" t="s">
        <v>212</v>
      </c>
      <c r="N30" s="297">
        <v>45265</v>
      </c>
      <c r="O30" s="296" t="s">
        <v>236</v>
      </c>
      <c r="P30" s="300"/>
      <c r="Q30" s="178"/>
      <c r="R30" s="178"/>
      <c r="S30" s="178"/>
      <c r="T30" s="178"/>
      <c r="U30" s="178"/>
    </row>
    <row r="31" spans="2:21" ht="15" customHeight="1">
      <c r="B31" s="499" t="s">
        <v>115</v>
      </c>
      <c r="C31" s="443"/>
      <c r="D31" s="293"/>
      <c r="E31" s="293"/>
      <c r="F31" s="293"/>
      <c r="G31" s="293"/>
      <c r="H31" s="293"/>
      <c r="I31" s="293"/>
      <c r="J31" s="504"/>
      <c r="K31" s="504"/>
      <c r="L31" s="504"/>
      <c r="M31" s="293"/>
      <c r="N31" s="293"/>
      <c r="O31" s="293"/>
      <c r="P31" s="294"/>
      <c r="Q31" s="178"/>
      <c r="R31" s="178"/>
      <c r="S31" s="178"/>
      <c r="T31" s="178"/>
      <c r="U31" s="178"/>
    </row>
    <row r="32" spans="2:21" ht="78.75" customHeight="1">
      <c r="B32" s="295" t="s">
        <v>909</v>
      </c>
      <c r="C32" s="296" t="s">
        <v>910</v>
      </c>
      <c r="D32" s="296" t="s">
        <v>911</v>
      </c>
      <c r="E32" s="296" t="s">
        <v>912</v>
      </c>
      <c r="F32" s="296" t="s">
        <v>913</v>
      </c>
      <c r="G32" s="296" t="s">
        <v>212</v>
      </c>
      <c r="H32" s="297">
        <v>45233</v>
      </c>
      <c r="I32" s="296" t="s">
        <v>242</v>
      </c>
      <c r="J32" s="296" t="s">
        <v>212</v>
      </c>
      <c r="K32" s="296" t="s">
        <v>243</v>
      </c>
      <c r="L32" s="297">
        <v>45261</v>
      </c>
      <c r="M32" s="296" t="s">
        <v>212</v>
      </c>
      <c r="N32" s="297">
        <v>45265</v>
      </c>
      <c r="O32" s="296" t="s">
        <v>236</v>
      </c>
      <c r="P32" s="298"/>
      <c r="Q32" s="178"/>
      <c r="R32" s="178"/>
      <c r="S32" s="178"/>
      <c r="T32" s="178"/>
      <c r="U32" s="178"/>
    </row>
    <row r="33" spans="2:21" ht="135.75" customHeight="1">
      <c r="B33" s="295" t="s">
        <v>914</v>
      </c>
      <c r="C33" s="296" t="s">
        <v>915</v>
      </c>
      <c r="D33" s="296" t="s">
        <v>916</v>
      </c>
      <c r="E33" s="296" t="s">
        <v>917</v>
      </c>
      <c r="F33" s="296" t="s">
        <v>851</v>
      </c>
      <c r="G33" s="296" t="s">
        <v>212</v>
      </c>
      <c r="H33" s="297">
        <v>45233</v>
      </c>
      <c r="I33" s="296" t="s">
        <v>242</v>
      </c>
      <c r="J33" s="296" t="s">
        <v>212</v>
      </c>
      <c r="K33" s="296" t="s">
        <v>243</v>
      </c>
      <c r="L33" s="297">
        <v>45261</v>
      </c>
      <c r="M33" s="296" t="s">
        <v>212</v>
      </c>
      <c r="N33" s="297">
        <v>45265</v>
      </c>
      <c r="O33" s="296" t="s">
        <v>236</v>
      </c>
      <c r="P33" s="298"/>
      <c r="Q33" s="178"/>
      <c r="R33" s="178"/>
      <c r="S33" s="178"/>
      <c r="T33" s="178"/>
      <c r="U33" s="178"/>
    </row>
    <row r="34" spans="2:21" ht="200.25" customHeight="1">
      <c r="B34" s="295" t="s">
        <v>918</v>
      </c>
      <c r="C34" s="296" t="s">
        <v>919</v>
      </c>
      <c r="D34" s="296" t="s">
        <v>920</v>
      </c>
      <c r="E34" s="296" t="s">
        <v>921</v>
      </c>
      <c r="F34" s="296" t="s">
        <v>922</v>
      </c>
      <c r="G34" s="296" t="s">
        <v>212</v>
      </c>
      <c r="H34" s="297">
        <v>45233</v>
      </c>
      <c r="I34" s="296" t="s">
        <v>242</v>
      </c>
      <c r="J34" s="296" t="s">
        <v>212</v>
      </c>
      <c r="K34" s="296" t="s">
        <v>243</v>
      </c>
      <c r="L34" s="297">
        <v>45261</v>
      </c>
      <c r="M34" s="296" t="s">
        <v>212</v>
      </c>
      <c r="N34" s="297">
        <v>45265</v>
      </c>
      <c r="O34" s="296" t="s">
        <v>236</v>
      </c>
      <c r="P34" s="298"/>
      <c r="Q34" s="178"/>
      <c r="R34" s="178"/>
      <c r="S34" s="178"/>
      <c r="T34" s="178"/>
      <c r="U34" s="178"/>
    </row>
    <row r="35" spans="2:21" ht="182.25" customHeight="1">
      <c r="B35" s="295" t="s">
        <v>923</v>
      </c>
      <c r="C35" s="296" t="s">
        <v>382</v>
      </c>
      <c r="D35" s="296" t="s">
        <v>924</v>
      </c>
      <c r="E35" s="296" t="s">
        <v>890</v>
      </c>
      <c r="F35" s="296" t="s">
        <v>925</v>
      </c>
      <c r="G35" s="296" t="s">
        <v>212</v>
      </c>
      <c r="H35" s="297">
        <v>45233</v>
      </c>
      <c r="I35" s="296" t="s">
        <v>242</v>
      </c>
      <c r="J35" s="296" t="s">
        <v>212</v>
      </c>
      <c r="K35" s="296" t="s">
        <v>243</v>
      </c>
      <c r="L35" s="297">
        <v>45261</v>
      </c>
      <c r="M35" s="296" t="s">
        <v>212</v>
      </c>
      <c r="N35" s="297">
        <v>45265</v>
      </c>
      <c r="O35" s="296" t="s">
        <v>236</v>
      </c>
      <c r="P35" s="296"/>
      <c r="Q35" s="178"/>
      <c r="R35" s="178"/>
      <c r="S35" s="178"/>
      <c r="T35" s="178"/>
      <c r="U35" s="178"/>
    </row>
    <row r="36" spans="2:21" ht="169.5" customHeight="1">
      <c r="B36" s="295" t="s">
        <v>926</v>
      </c>
      <c r="C36" s="296" t="s">
        <v>892</v>
      </c>
      <c r="D36" s="296" t="s">
        <v>927</v>
      </c>
      <c r="E36" s="296" t="s">
        <v>804</v>
      </c>
      <c r="F36" s="296" t="s">
        <v>925</v>
      </c>
      <c r="G36" s="296" t="s">
        <v>213</v>
      </c>
      <c r="H36" s="297">
        <v>45233</v>
      </c>
      <c r="I36" s="296" t="s">
        <v>242</v>
      </c>
      <c r="J36" s="296" t="s">
        <v>212</v>
      </c>
      <c r="K36" s="296" t="s">
        <v>243</v>
      </c>
      <c r="L36" s="297">
        <v>45261</v>
      </c>
      <c r="M36" s="296" t="s">
        <v>212</v>
      </c>
      <c r="N36" s="297">
        <v>45265</v>
      </c>
      <c r="O36" s="296" t="s">
        <v>236</v>
      </c>
      <c r="P36" s="296" t="s">
        <v>712</v>
      </c>
      <c r="Q36" s="178"/>
      <c r="R36" s="178"/>
      <c r="S36" s="178"/>
      <c r="T36" s="178"/>
      <c r="U36" s="178"/>
    </row>
    <row r="37" spans="2:21" ht="169.5" customHeight="1">
      <c r="B37" s="295" t="s">
        <v>928</v>
      </c>
      <c r="C37" s="296" t="s">
        <v>900</v>
      </c>
      <c r="D37" s="296" t="s">
        <v>929</v>
      </c>
      <c r="E37" s="296" t="s">
        <v>902</v>
      </c>
      <c r="F37" s="296" t="s">
        <v>925</v>
      </c>
      <c r="G37" s="296" t="s">
        <v>213</v>
      </c>
      <c r="H37" s="297">
        <v>45233</v>
      </c>
      <c r="I37" s="296" t="s">
        <v>242</v>
      </c>
      <c r="J37" s="296" t="s">
        <v>212</v>
      </c>
      <c r="K37" s="296" t="s">
        <v>243</v>
      </c>
      <c r="L37" s="297">
        <v>45261</v>
      </c>
      <c r="M37" s="296" t="s">
        <v>212</v>
      </c>
      <c r="N37" s="297">
        <v>45265</v>
      </c>
      <c r="O37" s="296" t="s">
        <v>236</v>
      </c>
      <c r="P37" s="296" t="s">
        <v>903</v>
      </c>
      <c r="Q37" s="178"/>
      <c r="R37" s="178"/>
      <c r="S37" s="178"/>
      <c r="T37" s="178"/>
      <c r="U37" s="178"/>
    </row>
    <row r="38" spans="2:21" ht="152.25" customHeight="1">
      <c r="B38" s="295" t="s">
        <v>930</v>
      </c>
      <c r="C38" s="296" t="s">
        <v>905</v>
      </c>
      <c r="D38" s="296" t="s">
        <v>931</v>
      </c>
      <c r="E38" s="296" t="s">
        <v>804</v>
      </c>
      <c r="F38" s="296" t="s">
        <v>925</v>
      </c>
      <c r="G38" s="296" t="s">
        <v>212</v>
      </c>
      <c r="H38" s="297">
        <v>45233</v>
      </c>
      <c r="I38" s="296" t="s">
        <v>242</v>
      </c>
      <c r="J38" s="296" t="s">
        <v>212</v>
      </c>
      <c r="K38" s="296" t="s">
        <v>243</v>
      </c>
      <c r="L38" s="297">
        <v>45261</v>
      </c>
      <c r="M38" s="296" t="s">
        <v>212</v>
      </c>
      <c r="N38" s="297">
        <v>45265</v>
      </c>
      <c r="O38" s="296" t="s">
        <v>236</v>
      </c>
      <c r="P38" s="298"/>
      <c r="Q38" s="178"/>
      <c r="R38" s="178"/>
      <c r="S38" s="178"/>
      <c r="T38" s="178"/>
      <c r="U38" s="178"/>
    </row>
    <row r="39" spans="2:21" ht="107.25" customHeight="1">
      <c r="B39" s="295" t="s">
        <v>932</v>
      </c>
      <c r="C39" s="296" t="s">
        <v>589</v>
      </c>
      <c r="D39" s="296" t="s">
        <v>933</v>
      </c>
      <c r="E39" s="296" t="s">
        <v>505</v>
      </c>
      <c r="F39" s="296" t="s">
        <v>925</v>
      </c>
      <c r="G39" s="296" t="s">
        <v>212</v>
      </c>
      <c r="H39" s="297">
        <v>45233</v>
      </c>
      <c r="I39" s="296" t="s">
        <v>242</v>
      </c>
      <c r="J39" s="296" t="s">
        <v>212</v>
      </c>
      <c r="K39" s="296" t="s">
        <v>243</v>
      </c>
      <c r="L39" s="297">
        <v>45261</v>
      </c>
      <c r="M39" s="296" t="s">
        <v>212</v>
      </c>
      <c r="N39" s="297">
        <v>45265</v>
      </c>
      <c r="O39" s="296" t="s">
        <v>236</v>
      </c>
      <c r="P39" s="298"/>
      <c r="Q39" s="178"/>
      <c r="R39" s="178"/>
      <c r="S39" s="178"/>
      <c r="T39" s="178"/>
      <c r="U39" s="178"/>
    </row>
    <row r="40" spans="2:21" ht="15" customHeight="1">
      <c r="B40" s="299" t="s">
        <v>116</v>
      </c>
      <c r="C40" s="301"/>
      <c r="D40" s="301"/>
      <c r="E40" s="301"/>
      <c r="F40" s="301"/>
      <c r="G40" s="301"/>
      <c r="H40" s="301"/>
      <c r="I40" s="301"/>
      <c r="J40" s="505"/>
      <c r="K40" s="505"/>
      <c r="L40" s="505"/>
      <c r="M40" s="301"/>
      <c r="N40" s="301"/>
      <c r="O40" s="301"/>
      <c r="P40" s="302"/>
      <c r="Q40" s="178"/>
      <c r="R40" s="178"/>
      <c r="S40" s="178"/>
      <c r="T40" s="178"/>
      <c r="U40" s="178"/>
    </row>
    <row r="41" spans="2:21" ht="105.75" customHeight="1">
      <c r="B41" s="295" t="s">
        <v>934</v>
      </c>
      <c r="C41" s="296" t="s">
        <v>935</v>
      </c>
      <c r="D41" s="296" t="s">
        <v>936</v>
      </c>
      <c r="E41" s="296" t="s">
        <v>937</v>
      </c>
      <c r="F41" s="296" t="s">
        <v>851</v>
      </c>
      <c r="G41" s="296" t="s">
        <v>212</v>
      </c>
      <c r="H41" s="297">
        <v>45233</v>
      </c>
      <c r="I41" s="296" t="s">
        <v>242</v>
      </c>
      <c r="J41" s="296" t="s">
        <v>212</v>
      </c>
      <c r="K41" s="296" t="s">
        <v>243</v>
      </c>
      <c r="L41" s="297">
        <v>45261</v>
      </c>
      <c r="M41" s="296" t="s">
        <v>212</v>
      </c>
      <c r="N41" s="297">
        <v>45265</v>
      </c>
      <c r="O41" s="296" t="s">
        <v>236</v>
      </c>
      <c r="P41" s="298"/>
      <c r="Q41" s="178"/>
      <c r="R41" s="178"/>
      <c r="S41" s="178"/>
      <c r="T41" s="178"/>
      <c r="U41" s="178"/>
    </row>
    <row r="42" spans="2:21" ht="152.25" customHeight="1">
      <c r="B42" s="295" t="s">
        <v>938</v>
      </c>
      <c r="C42" s="296" t="s">
        <v>939</v>
      </c>
      <c r="D42" s="296" t="s">
        <v>940</v>
      </c>
      <c r="E42" s="296" t="s">
        <v>941</v>
      </c>
      <c r="F42" s="296" t="s">
        <v>925</v>
      </c>
      <c r="G42" s="296" t="s">
        <v>212</v>
      </c>
      <c r="H42" s="297">
        <v>45233</v>
      </c>
      <c r="I42" s="296" t="s">
        <v>242</v>
      </c>
      <c r="J42" s="296" t="s">
        <v>212</v>
      </c>
      <c r="K42" s="296" t="s">
        <v>243</v>
      </c>
      <c r="L42" s="297">
        <v>45261</v>
      </c>
      <c r="M42" s="296" t="s">
        <v>212</v>
      </c>
      <c r="N42" s="297">
        <v>45265</v>
      </c>
      <c r="O42" s="296" t="s">
        <v>236</v>
      </c>
      <c r="P42" s="298"/>
      <c r="Q42" s="178"/>
      <c r="R42" s="178"/>
      <c r="S42" s="178"/>
      <c r="T42" s="178"/>
      <c r="U42" s="178"/>
    </row>
  </sheetData>
  <mergeCells count="10">
    <mergeCell ref="C2:F2"/>
    <mergeCell ref="C3:F3"/>
    <mergeCell ref="C4:F4"/>
    <mergeCell ref="B11:C11"/>
    <mergeCell ref="B19:C19"/>
    <mergeCell ref="J19:L19"/>
    <mergeCell ref="J23:L23"/>
    <mergeCell ref="J31:L31"/>
    <mergeCell ref="J40:L40"/>
    <mergeCell ref="B31:C31"/>
  </mergeCells>
  <dataValidations count="3">
    <dataValidation type="list" allowBlank="1" showErrorMessage="1" sqref="J12:J22 J24:J39 G41:G42 J41:J42 G12:G22 G24:G39">
      <formula1>$S$2:$S$5</formula1>
    </dataValidation>
    <dataValidation type="list" allowBlank="1" showErrorMessage="1" sqref="I12:I18 I20 I24:I33 I35:I39 I41:I42 K12:K18 K20:K22 K24:K30 K32:K39 K41:K42">
      <formula1>$T$2:$T$7</formula1>
    </dataValidation>
    <dataValidation type="list" allowBlank="1" showErrorMessage="1" sqref="I21:I22 I34">
      <formula1>#REF!</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M20:M22 O20:O22 M24:M30 O24:O30 M32:M39 O32:O39 M41:M42 O41:O42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heetViews>
  <sheetFormatPr defaultColWidth="12.6640625" defaultRowHeight="15" customHeight="1"/>
  <cols>
    <col min="1" max="1" width="2.21875" customWidth="1"/>
    <col min="2" max="2" width="21.44140625" customWidth="1"/>
    <col min="3" max="3" width="9.21875" customWidth="1"/>
    <col min="4" max="4" width="23" customWidth="1"/>
    <col min="5" max="5" width="27.77734375" customWidth="1"/>
    <col min="6" max="6" width="41.88671875" customWidth="1"/>
    <col min="7" max="7" width="68.33203125" customWidth="1"/>
    <col min="8" max="26" width="9" customWidth="1"/>
  </cols>
  <sheetData>
    <row r="1" spans="1:26" ht="12.75" customHeight="1">
      <c r="A1" s="19"/>
      <c r="B1" s="20"/>
      <c r="C1" s="19"/>
      <c r="D1" s="19"/>
      <c r="E1" s="19"/>
      <c r="F1" s="19"/>
      <c r="G1" s="19"/>
      <c r="H1" s="19"/>
      <c r="I1" s="19"/>
      <c r="J1" s="19"/>
      <c r="K1" s="19"/>
      <c r="L1" s="19"/>
      <c r="M1" s="19"/>
      <c r="N1" s="19"/>
      <c r="O1" s="19"/>
      <c r="P1" s="19"/>
      <c r="Q1" s="19"/>
      <c r="R1" s="19"/>
      <c r="S1" s="19"/>
      <c r="T1" s="19"/>
      <c r="U1" s="19"/>
      <c r="V1" s="19"/>
      <c r="W1" s="19"/>
      <c r="X1" s="19"/>
      <c r="Y1" s="19"/>
      <c r="Z1" s="19"/>
    </row>
    <row r="2" spans="1:26" ht="75.75" customHeight="1">
      <c r="A2" s="186"/>
      <c r="B2" s="430"/>
      <c r="C2" s="431"/>
      <c r="D2" s="432"/>
      <c r="E2" s="433" t="s">
        <v>32</v>
      </c>
      <c r="F2" s="431"/>
      <c r="G2" s="432"/>
      <c r="H2" s="21"/>
      <c r="I2" s="21"/>
      <c r="J2" s="21"/>
      <c r="K2" s="21"/>
      <c r="L2" s="21"/>
      <c r="M2" s="21"/>
      <c r="N2" s="21"/>
      <c r="O2" s="21"/>
      <c r="P2" s="21"/>
      <c r="Q2" s="21"/>
      <c r="R2" s="21"/>
      <c r="S2" s="21"/>
      <c r="T2" s="21"/>
      <c r="U2" s="21"/>
      <c r="V2" s="21"/>
      <c r="W2" s="21"/>
      <c r="X2" s="21"/>
      <c r="Y2" s="21"/>
      <c r="Z2" s="21"/>
    </row>
    <row r="3" spans="1:26" ht="12.75" customHeight="1">
      <c r="A3" s="19"/>
      <c r="B3" s="187"/>
      <c r="C3" s="22"/>
      <c r="D3" s="19"/>
      <c r="E3" s="19"/>
      <c r="F3" s="155"/>
      <c r="G3" s="19"/>
      <c r="H3" s="19"/>
      <c r="I3" s="19"/>
      <c r="J3" s="19"/>
      <c r="K3" s="19"/>
      <c r="L3" s="19"/>
      <c r="M3" s="19"/>
      <c r="N3" s="19"/>
      <c r="O3" s="19"/>
      <c r="P3" s="19"/>
      <c r="Q3" s="19"/>
      <c r="R3" s="19"/>
      <c r="S3" s="19"/>
      <c r="T3" s="19"/>
      <c r="U3" s="19"/>
      <c r="V3" s="19"/>
      <c r="W3" s="19"/>
      <c r="X3" s="19"/>
      <c r="Y3" s="19"/>
      <c r="Z3" s="19"/>
    </row>
    <row r="4" spans="1:26" ht="14.25" customHeight="1">
      <c r="A4" s="19"/>
      <c r="B4" s="23" t="s">
        <v>1</v>
      </c>
      <c r="C4" s="434" t="s">
        <v>33</v>
      </c>
      <c r="D4" s="431"/>
      <c r="E4" s="432"/>
      <c r="F4" s="23" t="s">
        <v>3</v>
      </c>
      <c r="G4" s="24" t="s">
        <v>34</v>
      </c>
      <c r="H4" s="19"/>
      <c r="I4" s="19"/>
      <c r="J4" s="19"/>
      <c r="K4" s="19"/>
      <c r="L4" s="19"/>
      <c r="M4" s="19"/>
      <c r="N4" s="19"/>
      <c r="O4" s="19"/>
      <c r="P4" s="19"/>
      <c r="Q4" s="19"/>
      <c r="R4" s="19"/>
      <c r="S4" s="19"/>
      <c r="T4" s="19"/>
      <c r="U4" s="19"/>
      <c r="V4" s="19"/>
      <c r="W4" s="19"/>
      <c r="X4" s="19"/>
      <c r="Y4" s="19"/>
      <c r="Z4" s="19"/>
    </row>
    <row r="5" spans="1:26" ht="14.25" customHeight="1">
      <c r="A5" s="19"/>
      <c r="B5" s="23" t="s">
        <v>5</v>
      </c>
      <c r="C5" s="435" t="s">
        <v>6</v>
      </c>
      <c r="D5" s="431"/>
      <c r="E5" s="432"/>
      <c r="F5" s="23" t="s">
        <v>7</v>
      </c>
      <c r="G5" s="25" t="s">
        <v>35</v>
      </c>
      <c r="H5" s="19"/>
      <c r="I5" s="19"/>
      <c r="J5" s="19"/>
      <c r="K5" s="19"/>
      <c r="L5" s="19"/>
      <c r="M5" s="19"/>
      <c r="N5" s="19"/>
      <c r="O5" s="19"/>
      <c r="P5" s="19"/>
      <c r="Q5" s="19"/>
      <c r="R5" s="19"/>
      <c r="S5" s="19"/>
      <c r="T5" s="19"/>
      <c r="U5" s="19"/>
      <c r="V5" s="19"/>
      <c r="W5" s="19"/>
      <c r="X5" s="19"/>
      <c r="Y5" s="19"/>
      <c r="Z5" s="19"/>
    </row>
    <row r="6" spans="1:26" ht="15.75" customHeight="1">
      <c r="A6" s="19"/>
      <c r="B6" s="436" t="s">
        <v>9</v>
      </c>
      <c r="C6" s="438" t="str">
        <f>C5&amp;"_"&amp;"Test Report"&amp;"_"&amp;"v1.0"</f>
        <v>GFA23SE12_Test Report_v1.0</v>
      </c>
      <c r="D6" s="439"/>
      <c r="E6" s="440"/>
      <c r="F6" s="23" t="s">
        <v>10</v>
      </c>
      <c r="G6" s="26">
        <v>45208</v>
      </c>
      <c r="H6" s="19"/>
      <c r="I6" s="19"/>
      <c r="J6" s="19"/>
      <c r="K6" s="19"/>
      <c r="L6" s="19"/>
      <c r="M6" s="19"/>
      <c r="N6" s="19"/>
      <c r="O6" s="19"/>
      <c r="P6" s="19"/>
      <c r="Q6" s="19"/>
      <c r="R6" s="19"/>
      <c r="S6" s="19"/>
      <c r="T6" s="19"/>
      <c r="U6" s="19"/>
      <c r="V6" s="19"/>
      <c r="W6" s="19"/>
      <c r="X6" s="19"/>
      <c r="Y6" s="19"/>
      <c r="Z6" s="19"/>
    </row>
    <row r="7" spans="1:26" ht="13.5" customHeight="1">
      <c r="A7" s="19"/>
      <c r="B7" s="437"/>
      <c r="C7" s="441"/>
      <c r="D7" s="442"/>
      <c r="E7" s="443"/>
      <c r="F7" s="23" t="s">
        <v>11</v>
      </c>
      <c r="G7" s="188"/>
      <c r="H7" s="19"/>
      <c r="I7" s="19"/>
      <c r="J7" s="19"/>
      <c r="K7" s="19"/>
      <c r="L7" s="19"/>
      <c r="M7" s="19"/>
      <c r="N7" s="19"/>
      <c r="O7" s="19"/>
      <c r="P7" s="19"/>
      <c r="Q7" s="19"/>
      <c r="R7" s="19"/>
      <c r="S7" s="19"/>
      <c r="T7" s="19"/>
      <c r="U7" s="19"/>
      <c r="V7" s="19"/>
      <c r="W7" s="19"/>
      <c r="X7" s="19"/>
      <c r="Y7" s="19"/>
      <c r="Z7" s="19"/>
    </row>
    <row r="8" spans="1:26" ht="12.75" customHeight="1">
      <c r="A8" s="19"/>
      <c r="B8" s="189"/>
      <c r="C8" s="22"/>
      <c r="D8" s="19"/>
      <c r="E8" s="19"/>
      <c r="F8" s="187"/>
      <c r="G8" s="22"/>
      <c r="H8" s="19"/>
      <c r="I8" s="19"/>
      <c r="J8" s="19"/>
      <c r="K8" s="19"/>
      <c r="L8" s="19"/>
      <c r="M8" s="19"/>
      <c r="N8" s="19"/>
      <c r="O8" s="19"/>
      <c r="P8" s="19"/>
      <c r="Q8" s="19"/>
      <c r="R8" s="19"/>
      <c r="S8" s="19"/>
      <c r="T8" s="19"/>
      <c r="U8" s="19"/>
      <c r="V8" s="19"/>
      <c r="W8" s="19"/>
      <c r="X8" s="19"/>
      <c r="Y8" s="19"/>
      <c r="Z8" s="19"/>
    </row>
    <row r="9" spans="1:26" ht="12.75" customHeight="1">
      <c r="A9" s="19"/>
      <c r="B9" s="20"/>
      <c r="C9" s="19"/>
      <c r="D9" s="19"/>
      <c r="E9" s="19"/>
      <c r="F9" s="19"/>
      <c r="G9" s="19"/>
      <c r="H9" s="19"/>
      <c r="I9" s="19"/>
      <c r="J9" s="19"/>
      <c r="K9" s="19"/>
      <c r="L9" s="19"/>
      <c r="M9" s="19"/>
      <c r="N9" s="19"/>
      <c r="O9" s="19"/>
      <c r="P9" s="19"/>
      <c r="Q9" s="19"/>
      <c r="R9" s="19"/>
      <c r="S9" s="19"/>
      <c r="T9" s="19"/>
      <c r="U9" s="19"/>
      <c r="V9" s="19"/>
      <c r="W9" s="19"/>
      <c r="X9" s="19"/>
      <c r="Y9" s="19"/>
      <c r="Z9" s="19"/>
    </row>
    <row r="10" spans="1:26" ht="12.75" customHeight="1">
      <c r="A10" s="19"/>
      <c r="B10" s="27" t="s">
        <v>12</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2.75" customHeight="1">
      <c r="A11" s="28"/>
      <c r="B11" s="190" t="s">
        <v>13</v>
      </c>
      <c r="C11" s="191" t="s">
        <v>11</v>
      </c>
      <c r="D11" s="191" t="s">
        <v>14</v>
      </c>
      <c r="E11" s="191" t="s">
        <v>15</v>
      </c>
      <c r="F11" s="191" t="s">
        <v>16</v>
      </c>
      <c r="G11" s="192" t="s">
        <v>17</v>
      </c>
      <c r="H11" s="28"/>
      <c r="I11" s="28"/>
      <c r="J11" s="28"/>
      <c r="K11" s="28"/>
      <c r="L11" s="28"/>
      <c r="M11" s="28"/>
      <c r="N11" s="28"/>
      <c r="O11" s="28"/>
      <c r="P11" s="28"/>
      <c r="Q11" s="28"/>
      <c r="R11" s="28"/>
      <c r="S11" s="28"/>
      <c r="T11" s="28"/>
      <c r="U11" s="28"/>
      <c r="V11" s="28"/>
      <c r="W11" s="28"/>
      <c r="X11" s="28"/>
      <c r="Y11" s="28"/>
      <c r="Z11" s="28"/>
    </row>
    <row r="12" spans="1:26" ht="75.75" customHeight="1">
      <c r="A12" s="29"/>
      <c r="B12" s="30">
        <v>45250</v>
      </c>
      <c r="C12" s="31" t="s">
        <v>36</v>
      </c>
      <c r="D12" s="360" t="s">
        <v>37</v>
      </c>
      <c r="E12" s="32" t="s">
        <v>20</v>
      </c>
      <c r="F12" s="372" t="s">
        <v>38</v>
      </c>
      <c r="G12" s="33"/>
      <c r="H12" s="29"/>
      <c r="I12" s="29"/>
      <c r="J12" s="29"/>
      <c r="K12" s="29"/>
      <c r="L12" s="29"/>
      <c r="M12" s="29"/>
      <c r="N12" s="29"/>
      <c r="O12" s="29"/>
      <c r="P12" s="29"/>
      <c r="Q12" s="29"/>
      <c r="R12" s="29"/>
      <c r="S12" s="29"/>
      <c r="T12" s="29"/>
      <c r="U12" s="29"/>
      <c r="V12" s="29"/>
      <c r="W12" s="29"/>
      <c r="X12" s="29"/>
      <c r="Y12" s="29"/>
      <c r="Z12" s="29"/>
    </row>
    <row r="13" spans="1:26" ht="68.25" customHeight="1">
      <c r="A13" s="19"/>
      <c r="B13" s="30">
        <v>45251</v>
      </c>
      <c r="C13" s="34">
        <v>1</v>
      </c>
      <c r="D13" s="361" t="s">
        <v>39</v>
      </c>
      <c r="E13" s="35" t="s">
        <v>20</v>
      </c>
      <c r="F13" s="373" t="s">
        <v>40</v>
      </c>
      <c r="G13" s="36"/>
      <c r="H13" s="19"/>
      <c r="I13" s="19"/>
      <c r="J13" s="19"/>
      <c r="K13" s="19"/>
      <c r="L13" s="19"/>
      <c r="M13" s="19"/>
      <c r="N13" s="19"/>
      <c r="O13" s="19"/>
      <c r="P13" s="19"/>
      <c r="Q13" s="19"/>
      <c r="R13" s="19"/>
      <c r="S13" s="19"/>
      <c r="T13" s="19"/>
      <c r="U13" s="19"/>
      <c r="V13" s="19"/>
      <c r="W13" s="19"/>
      <c r="X13" s="19"/>
      <c r="Y13" s="19"/>
      <c r="Z13" s="19"/>
    </row>
    <row r="14" spans="1:26" ht="70.5" customHeight="1">
      <c r="A14" s="19"/>
      <c r="B14" s="30">
        <v>45252</v>
      </c>
      <c r="C14" s="34">
        <v>1</v>
      </c>
      <c r="D14" s="361" t="s">
        <v>41</v>
      </c>
      <c r="E14" s="35" t="s">
        <v>20</v>
      </c>
      <c r="F14" s="361" t="s">
        <v>42</v>
      </c>
      <c r="G14" s="36"/>
      <c r="H14" s="19"/>
      <c r="I14" s="19"/>
      <c r="J14" s="19"/>
      <c r="K14" s="19"/>
      <c r="L14" s="19"/>
      <c r="M14" s="19"/>
      <c r="N14" s="19"/>
      <c r="O14" s="19"/>
      <c r="P14" s="19"/>
      <c r="Q14" s="19"/>
      <c r="R14" s="19"/>
      <c r="S14" s="19"/>
      <c r="T14" s="19"/>
      <c r="U14" s="19"/>
      <c r="V14" s="19"/>
      <c r="W14" s="19"/>
      <c r="X14" s="19"/>
      <c r="Y14" s="19"/>
      <c r="Z14" s="19"/>
    </row>
    <row r="15" spans="1:26" ht="64.5" customHeight="1">
      <c r="A15" s="19"/>
      <c r="B15" s="30">
        <v>45260</v>
      </c>
      <c r="C15" s="34">
        <v>1</v>
      </c>
      <c r="D15" s="361" t="s">
        <v>43</v>
      </c>
      <c r="E15" s="35" t="s">
        <v>44</v>
      </c>
      <c r="F15" s="34" t="s">
        <v>45</v>
      </c>
      <c r="G15" s="36"/>
      <c r="H15" s="19"/>
      <c r="I15" s="19"/>
      <c r="J15" s="19"/>
      <c r="K15" s="19"/>
      <c r="L15" s="19"/>
      <c r="M15" s="19"/>
      <c r="N15" s="19"/>
      <c r="O15" s="19"/>
      <c r="P15" s="19"/>
      <c r="Q15" s="19"/>
      <c r="R15" s="19"/>
      <c r="S15" s="19"/>
      <c r="T15" s="19"/>
      <c r="U15" s="19"/>
      <c r="V15" s="19"/>
      <c r="W15" s="19"/>
      <c r="X15" s="19"/>
      <c r="Y15" s="19"/>
      <c r="Z15" s="19"/>
    </row>
    <row r="16" spans="1:26" ht="12.75" customHeight="1">
      <c r="A16" s="19"/>
      <c r="B16" s="20"/>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2.75" customHeight="1">
      <c r="A17" s="19"/>
      <c r="B17" s="20"/>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2.75" customHeight="1">
      <c r="A18" s="19"/>
      <c r="B18" s="20"/>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75" customHeight="1">
      <c r="A19" s="19"/>
      <c r="B19" s="20"/>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75" customHeight="1">
      <c r="A20" s="19"/>
      <c r="B20" s="20"/>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2.75" customHeight="1">
      <c r="A21" s="19"/>
      <c r="B21" s="20"/>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2.75" customHeight="1">
      <c r="A22" s="19"/>
      <c r="B22" s="20"/>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2.75" customHeight="1">
      <c r="A23" s="19"/>
      <c r="B23" s="20"/>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75" customHeight="1">
      <c r="A24" s="19"/>
      <c r="B24" s="20"/>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75" customHeight="1">
      <c r="A25" s="19"/>
      <c r="B25" s="20"/>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2.75" customHeight="1">
      <c r="A26" s="19"/>
      <c r="B26" s="20"/>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2.75" customHeight="1">
      <c r="A27" s="19"/>
      <c r="B27" s="20"/>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2.75" customHeight="1">
      <c r="A28" s="19"/>
      <c r="B28" s="20"/>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2.75" customHeight="1">
      <c r="A29" s="19"/>
      <c r="B29" s="20"/>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2.75" customHeight="1">
      <c r="A30" s="19"/>
      <c r="B30" s="20"/>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2.75" customHeight="1">
      <c r="A31" s="19"/>
      <c r="B31" s="20"/>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75" customHeight="1">
      <c r="A32" s="19"/>
      <c r="B32" s="20"/>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75" customHeight="1">
      <c r="A33" s="19"/>
      <c r="B33" s="20"/>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75" customHeight="1">
      <c r="A34" s="19"/>
      <c r="B34" s="20"/>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75" customHeight="1">
      <c r="A35" s="19"/>
      <c r="B35" s="20"/>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75" customHeight="1">
      <c r="A36" s="19"/>
      <c r="B36" s="20"/>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75" customHeight="1">
      <c r="A37" s="19"/>
      <c r="B37" s="20"/>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75" customHeight="1">
      <c r="A38" s="19"/>
      <c r="B38" s="20"/>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75" customHeight="1">
      <c r="A39" s="19"/>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75" customHeight="1">
      <c r="A40" s="19"/>
      <c r="B40" s="20"/>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75" customHeight="1">
      <c r="A41" s="19"/>
      <c r="B41" s="20"/>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75" customHeight="1">
      <c r="A42" s="19"/>
      <c r="B42" s="20"/>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75" customHeight="1">
      <c r="A43" s="19"/>
      <c r="B43" s="20"/>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75" customHeight="1">
      <c r="A44" s="19"/>
      <c r="B44" s="20"/>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75" customHeight="1">
      <c r="A45" s="19"/>
      <c r="B45" s="20"/>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75" customHeight="1">
      <c r="A46" s="19"/>
      <c r="B46" s="20"/>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75" customHeight="1">
      <c r="A47" s="19"/>
      <c r="B47" s="20"/>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75" customHeight="1">
      <c r="A48" s="19"/>
      <c r="B48" s="20"/>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75" customHeight="1">
      <c r="A49" s="19"/>
      <c r="B49" s="20"/>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75" customHeight="1">
      <c r="A50" s="19"/>
      <c r="B50" s="20"/>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75" customHeight="1">
      <c r="A51" s="19"/>
      <c r="B51" s="20"/>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75" customHeight="1">
      <c r="A52" s="19"/>
      <c r="B52" s="20"/>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75" customHeight="1">
      <c r="A53" s="19"/>
      <c r="B53" s="20"/>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75" customHeight="1">
      <c r="A54" s="19"/>
      <c r="B54" s="20"/>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75" customHeight="1">
      <c r="A55" s="19"/>
      <c r="B55" s="20"/>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75" customHeight="1">
      <c r="A56" s="19"/>
      <c r="B56" s="20"/>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75" customHeight="1">
      <c r="A57" s="19"/>
      <c r="B57" s="20"/>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75" customHeight="1">
      <c r="A58" s="19"/>
      <c r="B58" s="20"/>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75" customHeight="1">
      <c r="A59" s="19"/>
      <c r="B59" s="20"/>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75" customHeight="1">
      <c r="A60" s="19"/>
      <c r="B60" s="20"/>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75" customHeight="1">
      <c r="A61" s="19"/>
      <c r="B61" s="20"/>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75" customHeight="1">
      <c r="A62" s="19"/>
      <c r="B62" s="20"/>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75" customHeight="1">
      <c r="A63" s="19"/>
      <c r="B63" s="20"/>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75" customHeight="1">
      <c r="A64" s="19"/>
      <c r="B64" s="20"/>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75" customHeight="1">
      <c r="A65" s="19"/>
      <c r="B65" s="20"/>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75" customHeight="1">
      <c r="A66" s="19"/>
      <c r="B66" s="20"/>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75" customHeight="1">
      <c r="A67" s="19"/>
      <c r="B67" s="20"/>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75" customHeight="1">
      <c r="A68" s="19"/>
      <c r="B68" s="20"/>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75" customHeight="1">
      <c r="A69" s="19"/>
      <c r="B69" s="20"/>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75" customHeight="1">
      <c r="A70" s="19"/>
      <c r="B70" s="20"/>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75" customHeight="1">
      <c r="A71" s="19"/>
      <c r="B71" s="20"/>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75" customHeight="1">
      <c r="A72" s="19"/>
      <c r="B72" s="20"/>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75" customHeight="1">
      <c r="A73" s="19"/>
      <c r="B73" s="20"/>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75" customHeight="1">
      <c r="A74" s="19"/>
      <c r="B74" s="20"/>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75" customHeight="1">
      <c r="A75" s="19"/>
      <c r="B75" s="20"/>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75" customHeight="1">
      <c r="A76" s="19"/>
      <c r="B76" s="20"/>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75" customHeight="1">
      <c r="A77" s="19"/>
      <c r="B77" s="20"/>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75" customHeight="1">
      <c r="A78" s="19"/>
      <c r="B78" s="20"/>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75" customHeight="1">
      <c r="A79" s="19"/>
      <c r="B79" s="20"/>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75" customHeight="1">
      <c r="A80" s="19"/>
      <c r="B80" s="20"/>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75" customHeight="1">
      <c r="A81" s="19"/>
      <c r="B81" s="20"/>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75" customHeight="1">
      <c r="A82" s="19"/>
      <c r="B82" s="20"/>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75" customHeight="1">
      <c r="A83" s="19"/>
      <c r="B83" s="20"/>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75" customHeight="1">
      <c r="A84" s="19"/>
      <c r="B84" s="20"/>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75" customHeight="1">
      <c r="A85" s="19"/>
      <c r="B85" s="20"/>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75" customHeight="1">
      <c r="A86" s="19"/>
      <c r="B86" s="20"/>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75" customHeight="1">
      <c r="A87" s="19"/>
      <c r="B87" s="20"/>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75" customHeight="1">
      <c r="A88" s="19"/>
      <c r="B88" s="20"/>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75" customHeight="1">
      <c r="A89" s="19"/>
      <c r="B89" s="20"/>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75" customHeight="1">
      <c r="A90" s="19"/>
      <c r="B90" s="20"/>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75" customHeight="1">
      <c r="A91" s="19"/>
      <c r="B91" s="20"/>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75" customHeight="1">
      <c r="A92" s="19"/>
      <c r="B92" s="20"/>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75" customHeight="1">
      <c r="A93" s="19"/>
      <c r="B93" s="20"/>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75" customHeight="1">
      <c r="A94" s="19"/>
      <c r="B94" s="20"/>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75" customHeight="1">
      <c r="A95" s="19"/>
      <c r="B95" s="20"/>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75" customHeight="1">
      <c r="A96" s="19"/>
      <c r="B96" s="20"/>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75" customHeight="1">
      <c r="A97" s="19"/>
      <c r="B97" s="20"/>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75" customHeight="1">
      <c r="A98" s="19"/>
      <c r="B98" s="20"/>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75" customHeight="1">
      <c r="A99" s="19"/>
      <c r="B99" s="20"/>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75" customHeight="1">
      <c r="A100" s="19"/>
      <c r="B100" s="20"/>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75" customHeight="1">
      <c r="A101" s="19"/>
      <c r="B101" s="20"/>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75" customHeight="1">
      <c r="A102" s="19"/>
      <c r="B102" s="20"/>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75" customHeight="1">
      <c r="A103" s="19"/>
      <c r="B103" s="20"/>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75" customHeight="1">
      <c r="A104" s="19"/>
      <c r="B104" s="20"/>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75" customHeight="1">
      <c r="A105" s="19"/>
      <c r="B105" s="20"/>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75" customHeight="1">
      <c r="A106" s="19"/>
      <c r="B106" s="20"/>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75" customHeight="1">
      <c r="A107" s="19"/>
      <c r="B107" s="20"/>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75" customHeight="1">
      <c r="A108" s="19"/>
      <c r="B108" s="20"/>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75" customHeight="1">
      <c r="A109" s="19"/>
      <c r="B109" s="20"/>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75" customHeight="1">
      <c r="A110" s="19"/>
      <c r="B110" s="20"/>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75" customHeight="1">
      <c r="A111" s="19"/>
      <c r="B111" s="20"/>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75" customHeight="1">
      <c r="A112" s="19"/>
      <c r="B112" s="20"/>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75" customHeight="1">
      <c r="A113" s="19"/>
      <c r="B113" s="20"/>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75" customHeight="1">
      <c r="A114" s="19"/>
      <c r="B114" s="20"/>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75" customHeight="1">
      <c r="A115" s="19"/>
      <c r="B115" s="20"/>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75" customHeight="1">
      <c r="A116" s="19"/>
      <c r="B116" s="20"/>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75" customHeight="1">
      <c r="A117" s="19"/>
      <c r="B117" s="20"/>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75" customHeight="1">
      <c r="A118" s="19"/>
      <c r="B118" s="20"/>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75" customHeight="1">
      <c r="A119" s="19"/>
      <c r="B119" s="20"/>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75" customHeight="1">
      <c r="A120" s="19"/>
      <c r="B120" s="20"/>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75" customHeight="1">
      <c r="A121" s="19"/>
      <c r="B121" s="20"/>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75" customHeight="1">
      <c r="A122" s="19"/>
      <c r="B122" s="20"/>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75" customHeight="1">
      <c r="A123" s="19"/>
      <c r="B123" s="20"/>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75" customHeight="1">
      <c r="A124" s="19"/>
      <c r="B124" s="20"/>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75" customHeight="1">
      <c r="A125" s="19"/>
      <c r="B125" s="20"/>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75" customHeight="1">
      <c r="A126" s="19"/>
      <c r="B126" s="20"/>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75" customHeight="1">
      <c r="A127" s="19"/>
      <c r="B127" s="20"/>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75" customHeight="1">
      <c r="A128" s="19"/>
      <c r="B128" s="20"/>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75" customHeight="1">
      <c r="A129" s="19"/>
      <c r="B129" s="20"/>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75" customHeight="1">
      <c r="A130" s="19"/>
      <c r="B130" s="20"/>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75" customHeight="1">
      <c r="A131" s="19"/>
      <c r="B131" s="20"/>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75" customHeight="1">
      <c r="A132" s="19"/>
      <c r="B132" s="20"/>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75" customHeight="1">
      <c r="A133" s="19"/>
      <c r="B133" s="20"/>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75" customHeight="1">
      <c r="A134" s="19"/>
      <c r="B134" s="20"/>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75" customHeight="1">
      <c r="A135" s="19"/>
      <c r="B135" s="20"/>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75" customHeight="1">
      <c r="A136" s="19"/>
      <c r="B136" s="20"/>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75" customHeight="1">
      <c r="A137" s="19"/>
      <c r="B137" s="20"/>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75" customHeight="1">
      <c r="A138" s="19"/>
      <c r="B138" s="20"/>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75" customHeight="1">
      <c r="A139" s="19"/>
      <c r="B139" s="20"/>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75" customHeight="1">
      <c r="A140" s="19"/>
      <c r="B140" s="20"/>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75" customHeight="1">
      <c r="A141" s="19"/>
      <c r="B141" s="20"/>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75" customHeight="1">
      <c r="A142" s="19"/>
      <c r="B142" s="20"/>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75" customHeight="1">
      <c r="A143" s="19"/>
      <c r="B143" s="20"/>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75" customHeight="1">
      <c r="A144" s="19"/>
      <c r="B144" s="20"/>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75" customHeight="1">
      <c r="A145" s="19"/>
      <c r="B145" s="20"/>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75" customHeight="1">
      <c r="A146" s="19"/>
      <c r="B146" s="20"/>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75" customHeight="1">
      <c r="A147" s="19"/>
      <c r="B147" s="20"/>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75" customHeight="1">
      <c r="A148" s="19"/>
      <c r="B148" s="20"/>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75" customHeight="1">
      <c r="A149" s="19"/>
      <c r="B149" s="20"/>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75" customHeight="1">
      <c r="A150" s="19"/>
      <c r="B150" s="20"/>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75" customHeight="1">
      <c r="A151" s="19"/>
      <c r="B151" s="20"/>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75" customHeight="1">
      <c r="A152" s="19"/>
      <c r="B152" s="20"/>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75" customHeight="1">
      <c r="A153" s="19"/>
      <c r="B153" s="20"/>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75" customHeight="1">
      <c r="A154" s="19"/>
      <c r="B154" s="20"/>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75" customHeight="1">
      <c r="A155" s="19"/>
      <c r="B155" s="20"/>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75" customHeight="1">
      <c r="A156" s="19"/>
      <c r="B156" s="20"/>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75" customHeight="1">
      <c r="A157" s="19"/>
      <c r="B157" s="20"/>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75" customHeight="1">
      <c r="A158" s="19"/>
      <c r="B158" s="20"/>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75" customHeight="1">
      <c r="A159" s="19"/>
      <c r="B159" s="20"/>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75" customHeight="1">
      <c r="A160" s="19"/>
      <c r="B160" s="20"/>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75" customHeight="1">
      <c r="A161" s="19"/>
      <c r="B161" s="20"/>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75" customHeight="1">
      <c r="A162" s="19"/>
      <c r="B162" s="20"/>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75" customHeight="1">
      <c r="A163" s="19"/>
      <c r="B163" s="20"/>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75" customHeight="1">
      <c r="A164" s="19"/>
      <c r="B164" s="20"/>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75" customHeight="1">
      <c r="A165" s="19"/>
      <c r="B165" s="20"/>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75" customHeight="1">
      <c r="A166" s="19"/>
      <c r="B166" s="20"/>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75" customHeight="1">
      <c r="A167" s="19"/>
      <c r="B167" s="20"/>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75" customHeight="1">
      <c r="A168" s="19"/>
      <c r="B168" s="20"/>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75" customHeight="1">
      <c r="A169" s="19"/>
      <c r="B169" s="2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75" customHeight="1">
      <c r="A170" s="19"/>
      <c r="B170" s="20"/>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75" customHeight="1">
      <c r="A171" s="19"/>
      <c r="B171" s="20"/>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75" customHeight="1">
      <c r="A172" s="19"/>
      <c r="B172" s="20"/>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75" customHeight="1">
      <c r="A173" s="19"/>
      <c r="B173" s="20"/>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75" customHeight="1">
      <c r="A174" s="19"/>
      <c r="B174" s="20"/>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75" customHeight="1">
      <c r="A175" s="19"/>
      <c r="B175" s="20"/>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75" customHeight="1">
      <c r="A176" s="19"/>
      <c r="B176" s="20"/>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75" customHeight="1">
      <c r="A177" s="19"/>
      <c r="B177" s="20"/>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75" customHeight="1">
      <c r="A178" s="19"/>
      <c r="B178" s="20"/>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75" customHeight="1">
      <c r="A179" s="19"/>
      <c r="B179" s="20"/>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75" customHeight="1">
      <c r="A180" s="19"/>
      <c r="B180" s="20"/>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75" customHeight="1">
      <c r="A181" s="19"/>
      <c r="B181" s="20"/>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75" customHeight="1">
      <c r="A182" s="19"/>
      <c r="B182" s="20"/>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75" customHeight="1">
      <c r="A183" s="19"/>
      <c r="B183" s="20"/>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75" customHeight="1">
      <c r="A184" s="19"/>
      <c r="B184" s="20"/>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75" customHeight="1">
      <c r="A185" s="19"/>
      <c r="B185" s="20"/>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75" customHeight="1">
      <c r="A186" s="19"/>
      <c r="B186" s="20"/>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75" customHeight="1">
      <c r="A187" s="19"/>
      <c r="B187" s="20"/>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75" customHeight="1">
      <c r="A188" s="19"/>
      <c r="B188" s="20"/>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75" customHeight="1">
      <c r="A189" s="19"/>
      <c r="B189" s="20"/>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75" customHeight="1">
      <c r="A190" s="19"/>
      <c r="B190" s="20"/>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75" customHeight="1">
      <c r="A191" s="19"/>
      <c r="B191" s="20"/>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75" customHeight="1">
      <c r="A192" s="19"/>
      <c r="B192" s="20"/>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75" customHeight="1">
      <c r="A193" s="19"/>
      <c r="B193" s="20"/>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75" customHeight="1">
      <c r="A194" s="19"/>
      <c r="B194" s="20"/>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75" customHeight="1">
      <c r="A195" s="19"/>
      <c r="B195" s="20"/>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75" customHeight="1">
      <c r="A196" s="19"/>
      <c r="B196" s="20"/>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75" customHeight="1">
      <c r="A197" s="19"/>
      <c r="B197" s="20"/>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75" customHeight="1">
      <c r="A198" s="19"/>
      <c r="B198" s="20"/>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75" customHeight="1">
      <c r="A199" s="19"/>
      <c r="B199" s="20"/>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75" customHeight="1">
      <c r="A200" s="19"/>
      <c r="B200" s="20"/>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75" customHeight="1">
      <c r="A201" s="19"/>
      <c r="B201" s="20"/>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75" customHeight="1">
      <c r="A202" s="19"/>
      <c r="B202" s="20"/>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75" customHeight="1">
      <c r="A203" s="19"/>
      <c r="B203" s="20"/>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75" customHeight="1">
      <c r="A204" s="19"/>
      <c r="B204" s="20"/>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75" customHeight="1">
      <c r="A205" s="19"/>
      <c r="B205" s="20"/>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75" customHeight="1">
      <c r="A206" s="19"/>
      <c r="B206" s="20"/>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75" customHeight="1">
      <c r="A207" s="19"/>
      <c r="B207" s="20"/>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75" customHeight="1">
      <c r="A208" s="19"/>
      <c r="B208" s="20"/>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75" customHeight="1">
      <c r="A209" s="19"/>
      <c r="B209" s="20"/>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75" customHeight="1">
      <c r="A210" s="19"/>
      <c r="B210" s="20"/>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75" customHeight="1">
      <c r="A211" s="19"/>
      <c r="B211" s="20"/>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75" customHeight="1">
      <c r="A212" s="19"/>
      <c r="B212" s="20"/>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75" customHeight="1">
      <c r="A213" s="19"/>
      <c r="B213" s="20"/>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75" customHeight="1">
      <c r="A214" s="19"/>
      <c r="B214" s="20"/>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75" customHeight="1">
      <c r="A215" s="19"/>
      <c r="B215" s="20"/>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75" customHeight="1">
      <c r="A216" s="19"/>
      <c r="B216" s="20"/>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75" customHeight="1">
      <c r="A217" s="19"/>
      <c r="B217" s="20"/>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75" customHeight="1">
      <c r="A218" s="19"/>
      <c r="B218" s="20"/>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75" customHeight="1">
      <c r="A219" s="19"/>
      <c r="B219" s="20"/>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75" customHeight="1">
      <c r="A220" s="19"/>
      <c r="B220" s="20"/>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ageMargins left="0.47013888888888888" right="0.47013888888888888" top="0.5" bottom="0.35138888888888886" header="0" footer="0"/>
  <pageSetup paperSize="9" orientation="landscape"/>
  <headerFooter>
    <oddFooter>&amp;L 02ae-BM/PM/HDCV/FSOFT v2/0&amp;CInternal use&amp;R&amp;P/</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U43"/>
  <sheetViews>
    <sheetView topLeftCell="F42" workbookViewId="0">
      <selection activeCell="N13" sqref="N13"/>
    </sheetView>
  </sheetViews>
  <sheetFormatPr defaultColWidth="12.6640625" defaultRowHeight="15" customHeight="1"/>
  <cols>
    <col min="1" max="1" width="3.6640625" customWidth="1"/>
    <col min="2" max="2" width="19.6640625" customWidth="1"/>
    <col min="3" max="3" width="35.21875" customWidth="1"/>
    <col min="4" max="4" width="38.6640625" customWidth="1"/>
    <col min="5" max="5" width="39" customWidth="1"/>
    <col min="6" max="6" width="33" customWidth="1"/>
    <col min="7" max="7" width="10.6640625" customWidth="1"/>
    <col min="9" max="9" width="10.88671875" customWidth="1"/>
    <col min="10" max="10" width="11" customWidth="1"/>
    <col min="12" max="12" width="11" customWidth="1"/>
    <col min="13" max="13" width="10.6640625" customWidth="1"/>
    <col min="15" max="15" width="10.6640625" customWidth="1"/>
    <col min="16" max="16" width="37.77734375" customWidth="1"/>
    <col min="19" max="20" width="0" hidden="1" customWidth="1"/>
  </cols>
  <sheetData>
    <row r="2" spans="1:21" ht="13.8">
      <c r="B2" s="171" t="s">
        <v>235</v>
      </c>
      <c r="C2" s="491" t="s">
        <v>942</v>
      </c>
      <c r="D2" s="492"/>
      <c r="E2" s="492"/>
      <c r="F2" s="493"/>
      <c r="G2" s="76"/>
      <c r="H2" s="76"/>
      <c r="I2" s="76"/>
      <c r="J2" s="76"/>
      <c r="K2" s="76"/>
      <c r="L2" s="76"/>
      <c r="M2" s="76"/>
      <c r="N2" s="76"/>
      <c r="O2" s="76"/>
      <c r="P2" s="76"/>
      <c r="Q2" s="76"/>
      <c r="R2" s="76"/>
      <c r="S2" s="233" t="s">
        <v>212</v>
      </c>
      <c r="T2" s="233" t="s">
        <v>236</v>
      </c>
      <c r="U2" s="76"/>
    </row>
    <row r="3" spans="1:21" ht="13.8">
      <c r="B3" s="172" t="s">
        <v>237</v>
      </c>
      <c r="C3" s="494" t="s">
        <v>64</v>
      </c>
      <c r="D3" s="442"/>
      <c r="E3" s="442"/>
      <c r="F3" s="495"/>
      <c r="G3" s="76"/>
      <c r="H3" s="76"/>
      <c r="I3" s="76"/>
      <c r="J3" s="76"/>
      <c r="K3" s="76"/>
      <c r="L3" s="76"/>
      <c r="M3" s="76"/>
      <c r="N3" s="76"/>
      <c r="O3" s="76"/>
      <c r="P3" s="76"/>
      <c r="Q3" s="76"/>
      <c r="R3" s="76"/>
      <c r="S3" s="233" t="s">
        <v>213</v>
      </c>
      <c r="T3" s="233" t="s">
        <v>238</v>
      </c>
      <c r="U3" s="76"/>
    </row>
    <row r="4" spans="1:21" ht="13.8">
      <c r="B4" s="172" t="s">
        <v>239</v>
      </c>
      <c r="C4" s="496">
        <f>SUM(C6:F6)</f>
        <v>27</v>
      </c>
      <c r="D4" s="497"/>
      <c r="E4" s="497"/>
      <c r="F4" s="498"/>
      <c r="G4" s="76"/>
      <c r="H4" s="76"/>
      <c r="I4" s="76"/>
      <c r="J4" s="76"/>
      <c r="K4" s="76"/>
      <c r="L4" s="76"/>
      <c r="M4" s="76"/>
      <c r="N4" s="76"/>
      <c r="O4" s="76"/>
      <c r="P4" s="76"/>
      <c r="Q4" s="76"/>
      <c r="R4" s="76"/>
      <c r="S4" s="233" t="s">
        <v>214</v>
      </c>
      <c r="T4" s="233" t="s">
        <v>240</v>
      </c>
      <c r="U4" s="76"/>
    </row>
    <row r="5" spans="1: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1:21" ht="13.8">
      <c r="B6" s="173" t="s">
        <v>222</v>
      </c>
      <c r="C6" s="288">
        <f t="shared" ref="C6:F6" si="0">COUNTIF($G10:$G1018,C5)</f>
        <v>21</v>
      </c>
      <c r="D6" s="288">
        <f t="shared" si="0"/>
        <v>6</v>
      </c>
      <c r="E6" s="288">
        <f t="shared" si="0"/>
        <v>0</v>
      </c>
      <c r="F6" s="289">
        <f t="shared" si="0"/>
        <v>0</v>
      </c>
      <c r="G6" s="76"/>
      <c r="H6" s="76"/>
      <c r="I6" s="76"/>
      <c r="J6" s="76"/>
      <c r="K6" s="76"/>
      <c r="L6" s="76"/>
      <c r="M6" s="76"/>
      <c r="N6" s="76"/>
      <c r="O6" s="76"/>
      <c r="P6" s="76"/>
      <c r="Q6" s="76"/>
      <c r="R6" s="76"/>
      <c r="S6" s="76"/>
      <c r="T6" s="233" t="s">
        <v>243</v>
      </c>
      <c r="U6" s="76"/>
    </row>
    <row r="7" spans="1:21" ht="13.8">
      <c r="B7" s="173" t="s">
        <v>221</v>
      </c>
      <c r="C7" s="288">
        <f t="shared" ref="C7:F7" si="1">COUNTIF($J10:$J1018,C5)</f>
        <v>27</v>
      </c>
      <c r="D7" s="288">
        <f t="shared" si="1"/>
        <v>0</v>
      </c>
      <c r="E7" s="288">
        <f t="shared" si="1"/>
        <v>0</v>
      </c>
      <c r="F7" s="289">
        <f t="shared" si="1"/>
        <v>0</v>
      </c>
      <c r="G7" s="76"/>
      <c r="H7" s="76"/>
      <c r="I7" s="76"/>
      <c r="J7" s="76"/>
      <c r="K7" s="76"/>
      <c r="L7" s="76"/>
      <c r="M7" s="76"/>
      <c r="N7" s="76"/>
      <c r="O7" s="76"/>
      <c r="P7" s="76"/>
      <c r="Q7" s="76"/>
      <c r="R7" s="76"/>
      <c r="S7" s="76"/>
      <c r="T7" s="233" t="s">
        <v>215</v>
      </c>
      <c r="U7" s="76"/>
    </row>
    <row r="8" spans="1:21" ht="13.8">
      <c r="B8" s="175" t="s">
        <v>210</v>
      </c>
      <c r="C8" s="290">
        <f>COUNTIF($M10:$M1018,C5)</f>
        <v>27</v>
      </c>
      <c r="D8" s="290">
        <f>COUNTIF($M10:$M1018,D5)</f>
        <v>0</v>
      </c>
      <c r="E8" s="290">
        <f>COUNTIF($M10:$M1018,E5)</f>
        <v>0</v>
      </c>
      <c r="F8" s="291">
        <f>COUNTIF($M10:$M1018,F5)</f>
        <v>0</v>
      </c>
      <c r="G8" s="76"/>
      <c r="H8" s="76"/>
      <c r="I8" s="76"/>
      <c r="J8" s="76"/>
      <c r="K8" s="76"/>
      <c r="L8" s="76"/>
      <c r="M8" s="76"/>
      <c r="N8" s="76"/>
      <c r="O8" s="76"/>
      <c r="P8" s="76"/>
      <c r="Q8" s="76"/>
      <c r="R8" s="76"/>
      <c r="S8" s="76"/>
      <c r="T8" s="76"/>
      <c r="U8" s="76"/>
    </row>
    <row r="9" spans="1:21" ht="13.8">
      <c r="B9" s="193"/>
      <c r="C9" s="193"/>
      <c r="D9" s="193"/>
      <c r="E9" s="193"/>
      <c r="F9" s="193"/>
      <c r="G9" s="193"/>
      <c r="H9" s="193"/>
      <c r="I9" s="193"/>
      <c r="J9" s="193"/>
      <c r="K9" s="193"/>
      <c r="L9" s="193"/>
      <c r="M9" s="193"/>
      <c r="N9" s="193"/>
      <c r="O9" s="193"/>
      <c r="P9" s="193"/>
      <c r="Q9" s="76"/>
      <c r="R9" s="76"/>
      <c r="S9" s="76"/>
      <c r="T9" s="76"/>
      <c r="U9" s="76"/>
    </row>
    <row r="10" spans="1: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1:21" ht="13.8">
      <c r="B11" s="502" t="s">
        <v>117</v>
      </c>
      <c r="C11" s="503"/>
      <c r="D11" s="369"/>
      <c r="E11" s="369"/>
      <c r="F11" s="369"/>
      <c r="G11" s="369"/>
      <c r="H11" s="369"/>
      <c r="I11" s="369"/>
      <c r="J11" s="369"/>
      <c r="K11" s="369"/>
      <c r="L11" s="369"/>
      <c r="M11" s="369"/>
      <c r="N11" s="369"/>
      <c r="O11" s="369"/>
      <c r="P11" s="370"/>
      <c r="Q11" s="76"/>
      <c r="R11" s="76"/>
      <c r="S11" s="76"/>
      <c r="T11" s="76"/>
      <c r="U11" s="76"/>
    </row>
    <row r="12" spans="1:21" ht="45.75" customHeight="1">
      <c r="A12" s="326"/>
      <c r="B12" s="118" t="s">
        <v>943</v>
      </c>
      <c r="C12" s="118" t="s">
        <v>117</v>
      </c>
      <c r="D12" s="118" t="s">
        <v>944</v>
      </c>
      <c r="E12" s="118" t="s">
        <v>945</v>
      </c>
      <c r="F12" s="363"/>
      <c r="G12" s="118" t="s">
        <v>212</v>
      </c>
      <c r="H12" s="364">
        <v>45233</v>
      </c>
      <c r="I12" s="118" t="s">
        <v>242</v>
      </c>
      <c r="J12" s="118" t="s">
        <v>212</v>
      </c>
      <c r="K12" s="364">
        <v>45261</v>
      </c>
      <c r="L12" s="118" t="s">
        <v>243</v>
      </c>
      <c r="M12" s="296" t="s">
        <v>212</v>
      </c>
      <c r="N12" s="297">
        <v>45265</v>
      </c>
      <c r="O12" s="296" t="s">
        <v>236</v>
      </c>
      <c r="P12" s="363"/>
      <c r="Q12" s="367"/>
      <c r="R12" s="178"/>
      <c r="S12" s="178"/>
      <c r="T12" s="178"/>
      <c r="U12" s="178"/>
    </row>
    <row r="13" spans="1:21" ht="75.75" customHeight="1">
      <c r="A13" s="326"/>
      <c r="B13" s="118" t="s">
        <v>946</v>
      </c>
      <c r="C13" s="118" t="s">
        <v>947</v>
      </c>
      <c r="D13" s="118" t="s">
        <v>948</v>
      </c>
      <c r="E13" s="118" t="s">
        <v>949</v>
      </c>
      <c r="F13" s="363"/>
      <c r="G13" s="118" t="s">
        <v>212</v>
      </c>
      <c r="H13" s="364">
        <v>45233</v>
      </c>
      <c r="I13" s="118" t="s">
        <v>242</v>
      </c>
      <c r="J13" s="118" t="s">
        <v>212</v>
      </c>
      <c r="K13" s="364">
        <v>45261</v>
      </c>
      <c r="L13" s="118" t="s">
        <v>243</v>
      </c>
      <c r="M13" s="296" t="s">
        <v>212</v>
      </c>
      <c r="N13" s="297">
        <v>45265</v>
      </c>
      <c r="O13" s="296" t="s">
        <v>236</v>
      </c>
      <c r="P13" s="363"/>
      <c r="Q13" s="367"/>
      <c r="R13" s="178"/>
      <c r="S13" s="178"/>
      <c r="T13" s="178"/>
      <c r="U13" s="178"/>
    </row>
    <row r="14" spans="1:21" ht="76.5" customHeight="1">
      <c r="A14" s="326"/>
      <c r="B14" s="118" t="s">
        <v>950</v>
      </c>
      <c r="C14" s="118" t="s">
        <v>951</v>
      </c>
      <c r="D14" s="118" t="s">
        <v>952</v>
      </c>
      <c r="E14" s="118" t="s">
        <v>953</v>
      </c>
      <c r="F14" s="363"/>
      <c r="G14" s="118" t="s">
        <v>213</v>
      </c>
      <c r="H14" s="364">
        <v>45233</v>
      </c>
      <c r="I14" s="118" t="s">
        <v>242</v>
      </c>
      <c r="J14" s="118" t="s">
        <v>212</v>
      </c>
      <c r="K14" s="364">
        <v>45261</v>
      </c>
      <c r="L14" s="118" t="s">
        <v>243</v>
      </c>
      <c r="M14" s="296" t="s">
        <v>212</v>
      </c>
      <c r="N14" s="297">
        <v>45265</v>
      </c>
      <c r="O14" s="296" t="s">
        <v>236</v>
      </c>
      <c r="P14" s="118" t="s">
        <v>954</v>
      </c>
      <c r="Q14" s="367"/>
      <c r="R14" s="178"/>
      <c r="S14" s="178"/>
      <c r="T14" s="178"/>
      <c r="U14" s="178"/>
    </row>
    <row r="15" spans="1:21" ht="76.5" customHeight="1">
      <c r="A15" s="326"/>
      <c r="B15" s="118" t="s">
        <v>955</v>
      </c>
      <c r="C15" s="118" t="s">
        <v>956</v>
      </c>
      <c r="D15" s="118" t="s">
        <v>957</v>
      </c>
      <c r="E15" s="118" t="s">
        <v>958</v>
      </c>
      <c r="F15" s="363"/>
      <c r="G15" s="118" t="s">
        <v>212</v>
      </c>
      <c r="H15" s="364">
        <v>45233</v>
      </c>
      <c r="I15" s="118" t="s">
        <v>242</v>
      </c>
      <c r="J15" s="118" t="s">
        <v>212</v>
      </c>
      <c r="K15" s="364">
        <v>45261</v>
      </c>
      <c r="L15" s="118" t="s">
        <v>243</v>
      </c>
      <c r="M15" s="296" t="s">
        <v>212</v>
      </c>
      <c r="N15" s="297">
        <v>45265</v>
      </c>
      <c r="O15" s="296" t="s">
        <v>236</v>
      </c>
      <c r="P15" s="363"/>
      <c r="Q15" s="367"/>
      <c r="R15" s="178"/>
      <c r="S15" s="178"/>
      <c r="T15" s="178"/>
      <c r="U15" s="178"/>
    </row>
    <row r="16" spans="1:21" ht="107.25" customHeight="1">
      <c r="A16" s="326"/>
      <c r="B16" s="118" t="s">
        <v>959</v>
      </c>
      <c r="C16" s="118" t="s">
        <v>960</v>
      </c>
      <c r="D16" s="118" t="s">
        <v>961</v>
      </c>
      <c r="E16" s="118" t="s">
        <v>962</v>
      </c>
      <c r="F16" s="363"/>
      <c r="G16" s="118" t="s">
        <v>212</v>
      </c>
      <c r="H16" s="364">
        <v>45233</v>
      </c>
      <c r="I16" s="118" t="s">
        <v>242</v>
      </c>
      <c r="J16" s="118" t="s">
        <v>212</v>
      </c>
      <c r="K16" s="364">
        <v>45261</v>
      </c>
      <c r="L16" s="118" t="s">
        <v>243</v>
      </c>
      <c r="M16" s="296" t="s">
        <v>212</v>
      </c>
      <c r="N16" s="297">
        <v>45265</v>
      </c>
      <c r="O16" s="296" t="s">
        <v>236</v>
      </c>
      <c r="P16" s="363"/>
      <c r="Q16" s="367"/>
      <c r="R16" s="178"/>
      <c r="S16" s="178"/>
      <c r="T16" s="178"/>
      <c r="U16" s="178"/>
    </row>
    <row r="17" spans="1:21" ht="77.25" customHeight="1">
      <c r="A17" s="326"/>
      <c r="B17" s="118" t="s">
        <v>963</v>
      </c>
      <c r="C17" s="118" t="s">
        <v>964</v>
      </c>
      <c r="D17" s="118" t="s">
        <v>965</v>
      </c>
      <c r="E17" s="118" t="s">
        <v>949</v>
      </c>
      <c r="F17" s="363"/>
      <c r="G17" s="118" t="s">
        <v>212</v>
      </c>
      <c r="H17" s="364">
        <v>45233</v>
      </c>
      <c r="I17" s="118" t="s">
        <v>242</v>
      </c>
      <c r="J17" s="118" t="s">
        <v>212</v>
      </c>
      <c r="K17" s="364">
        <v>45261</v>
      </c>
      <c r="L17" s="118" t="s">
        <v>243</v>
      </c>
      <c r="M17" s="296" t="s">
        <v>212</v>
      </c>
      <c r="N17" s="297">
        <v>45265</v>
      </c>
      <c r="O17" s="296" t="s">
        <v>236</v>
      </c>
      <c r="P17" s="363"/>
      <c r="Q17" s="367"/>
      <c r="R17" s="178"/>
      <c r="S17" s="178"/>
      <c r="T17" s="178"/>
      <c r="U17" s="178"/>
    </row>
    <row r="18" spans="1:21" ht="91.5" customHeight="1">
      <c r="A18" s="326"/>
      <c r="B18" s="118" t="s">
        <v>966</v>
      </c>
      <c r="C18" s="118" t="s">
        <v>967</v>
      </c>
      <c r="D18" s="118" t="s">
        <v>968</v>
      </c>
      <c r="E18" s="118" t="s">
        <v>949</v>
      </c>
      <c r="F18" s="363"/>
      <c r="G18" s="118" t="s">
        <v>212</v>
      </c>
      <c r="H18" s="364">
        <v>45233</v>
      </c>
      <c r="I18" s="118" t="s">
        <v>242</v>
      </c>
      <c r="J18" s="118" t="s">
        <v>212</v>
      </c>
      <c r="K18" s="364">
        <v>45261</v>
      </c>
      <c r="L18" s="118" t="s">
        <v>243</v>
      </c>
      <c r="M18" s="296" t="s">
        <v>212</v>
      </c>
      <c r="N18" s="297">
        <v>45265</v>
      </c>
      <c r="O18" s="296" t="s">
        <v>236</v>
      </c>
      <c r="P18" s="363"/>
      <c r="Q18" s="367"/>
      <c r="R18" s="178"/>
      <c r="S18" s="178"/>
      <c r="T18" s="178"/>
      <c r="U18" s="178"/>
    </row>
    <row r="19" spans="1:21" ht="13.8">
      <c r="A19" s="326"/>
      <c r="B19" s="500" t="s">
        <v>119</v>
      </c>
      <c r="C19" s="501"/>
      <c r="D19" s="366"/>
      <c r="E19" s="366"/>
      <c r="F19" s="366"/>
      <c r="G19" s="366"/>
      <c r="H19" s="366"/>
      <c r="I19" s="366"/>
      <c r="J19" s="366"/>
      <c r="K19" s="366"/>
      <c r="L19" s="366"/>
      <c r="M19" s="366"/>
      <c r="N19" s="366"/>
      <c r="O19" s="366"/>
      <c r="P19" s="366"/>
      <c r="Q19" s="368"/>
      <c r="R19" s="76"/>
      <c r="S19" s="76"/>
      <c r="T19" s="76"/>
      <c r="U19" s="76"/>
    </row>
    <row r="20" spans="1:21" ht="77.25" customHeight="1">
      <c r="A20" s="326"/>
      <c r="B20" s="118" t="s">
        <v>969</v>
      </c>
      <c r="C20" s="118" t="s">
        <v>119</v>
      </c>
      <c r="D20" s="118" t="s">
        <v>970</v>
      </c>
      <c r="E20" s="118" t="s">
        <v>971</v>
      </c>
      <c r="F20" s="118" t="s">
        <v>945</v>
      </c>
      <c r="G20" s="118" t="s">
        <v>212</v>
      </c>
      <c r="H20" s="364">
        <v>45233</v>
      </c>
      <c r="I20" s="118" t="s">
        <v>242</v>
      </c>
      <c r="J20" s="118" t="s">
        <v>212</v>
      </c>
      <c r="K20" s="364">
        <v>45261</v>
      </c>
      <c r="L20" s="118" t="s">
        <v>243</v>
      </c>
      <c r="M20" s="296" t="s">
        <v>212</v>
      </c>
      <c r="N20" s="297">
        <v>45265</v>
      </c>
      <c r="O20" s="296" t="s">
        <v>236</v>
      </c>
      <c r="P20" s="363"/>
      <c r="Q20" s="367"/>
      <c r="R20" s="178"/>
      <c r="S20" s="178"/>
      <c r="T20" s="178"/>
      <c r="U20" s="178"/>
    </row>
    <row r="21" spans="1:21" ht="123.75" customHeight="1">
      <c r="A21" s="326"/>
      <c r="B21" s="118" t="s">
        <v>972</v>
      </c>
      <c r="C21" s="118" t="s">
        <v>973</v>
      </c>
      <c r="D21" s="118" t="s">
        <v>974</v>
      </c>
      <c r="E21" s="118" t="s">
        <v>975</v>
      </c>
      <c r="F21" s="363"/>
      <c r="G21" s="118" t="s">
        <v>212</v>
      </c>
      <c r="H21" s="364">
        <v>45233</v>
      </c>
      <c r="I21" s="118" t="s">
        <v>242</v>
      </c>
      <c r="J21" s="118" t="s">
        <v>212</v>
      </c>
      <c r="K21" s="364">
        <v>45261</v>
      </c>
      <c r="L21" s="118" t="s">
        <v>243</v>
      </c>
      <c r="M21" s="296" t="s">
        <v>212</v>
      </c>
      <c r="N21" s="297">
        <v>45265</v>
      </c>
      <c r="O21" s="296" t="s">
        <v>236</v>
      </c>
      <c r="P21" s="363"/>
      <c r="Q21" s="367"/>
      <c r="R21" s="178"/>
      <c r="S21" s="178"/>
      <c r="T21" s="178"/>
      <c r="U21" s="178"/>
    </row>
    <row r="22" spans="1:21" ht="136.5" customHeight="1">
      <c r="A22" s="326"/>
      <c r="B22" s="118" t="s">
        <v>976</v>
      </c>
      <c r="C22" s="118" t="s">
        <v>977</v>
      </c>
      <c r="D22" s="118" t="s">
        <v>978</v>
      </c>
      <c r="E22" s="118" t="s">
        <v>975</v>
      </c>
      <c r="F22" s="363"/>
      <c r="G22" s="118" t="s">
        <v>212</v>
      </c>
      <c r="H22" s="364">
        <v>45233</v>
      </c>
      <c r="I22" s="118" t="s">
        <v>242</v>
      </c>
      <c r="J22" s="118" t="s">
        <v>212</v>
      </c>
      <c r="K22" s="364">
        <v>45261</v>
      </c>
      <c r="L22" s="118" t="s">
        <v>243</v>
      </c>
      <c r="M22" s="296" t="s">
        <v>212</v>
      </c>
      <c r="N22" s="297">
        <v>45265</v>
      </c>
      <c r="O22" s="296" t="s">
        <v>236</v>
      </c>
      <c r="P22" s="363"/>
      <c r="Q22" s="367"/>
      <c r="R22" s="178"/>
      <c r="S22" s="178"/>
      <c r="T22" s="178"/>
      <c r="U22" s="178"/>
    </row>
    <row r="23" spans="1:21" ht="13.8">
      <c r="A23" s="326"/>
      <c r="B23" s="500" t="s">
        <v>120</v>
      </c>
      <c r="C23" s="501"/>
      <c r="D23" s="501"/>
      <c r="E23" s="501"/>
      <c r="F23" s="501"/>
      <c r="G23" s="501"/>
      <c r="H23" s="501"/>
      <c r="I23" s="501"/>
      <c r="J23" s="501"/>
      <c r="K23" s="501"/>
      <c r="L23" s="501"/>
      <c r="M23" s="501"/>
      <c r="N23" s="501"/>
      <c r="O23" s="501"/>
      <c r="P23" s="501"/>
      <c r="Q23" s="367"/>
      <c r="R23" s="178"/>
      <c r="S23" s="178"/>
      <c r="T23" s="178"/>
      <c r="U23" s="178"/>
    </row>
    <row r="24" spans="1:21" ht="122.25" customHeight="1">
      <c r="A24" s="326"/>
      <c r="B24" s="118" t="s">
        <v>979</v>
      </c>
      <c r="C24" s="118" t="s">
        <v>120</v>
      </c>
      <c r="D24" s="118" t="s">
        <v>980</v>
      </c>
      <c r="E24" s="118" t="s">
        <v>981</v>
      </c>
      <c r="F24" s="37"/>
      <c r="G24" s="118" t="s">
        <v>212</v>
      </c>
      <c r="H24" s="364">
        <v>45233</v>
      </c>
      <c r="I24" s="118" t="s">
        <v>242</v>
      </c>
      <c r="J24" s="118" t="s">
        <v>212</v>
      </c>
      <c r="K24" s="364">
        <v>45261</v>
      </c>
      <c r="L24" s="118" t="s">
        <v>243</v>
      </c>
      <c r="M24" s="296" t="s">
        <v>212</v>
      </c>
      <c r="N24" s="297">
        <v>45265</v>
      </c>
      <c r="O24" s="296" t="s">
        <v>236</v>
      </c>
      <c r="P24" s="37"/>
      <c r="Q24" s="367"/>
      <c r="R24" s="178"/>
      <c r="S24" s="178"/>
      <c r="T24" s="178"/>
      <c r="U24" s="178"/>
    </row>
    <row r="25" spans="1:21" ht="181.5" customHeight="1">
      <c r="A25" s="326"/>
      <c r="B25" s="118" t="s">
        <v>982</v>
      </c>
      <c r="C25" s="118" t="s">
        <v>382</v>
      </c>
      <c r="D25" s="118" t="s">
        <v>983</v>
      </c>
      <c r="E25" s="118" t="s">
        <v>890</v>
      </c>
      <c r="F25" s="37"/>
      <c r="G25" s="118" t="s">
        <v>212</v>
      </c>
      <c r="H25" s="364">
        <v>45233</v>
      </c>
      <c r="I25" s="118" t="s">
        <v>242</v>
      </c>
      <c r="J25" s="118" t="s">
        <v>212</v>
      </c>
      <c r="K25" s="364">
        <v>45261</v>
      </c>
      <c r="L25" s="118" t="s">
        <v>243</v>
      </c>
      <c r="M25" s="296" t="s">
        <v>212</v>
      </c>
      <c r="N25" s="297">
        <v>45265</v>
      </c>
      <c r="O25" s="296" t="s">
        <v>236</v>
      </c>
      <c r="P25" s="118" t="s">
        <v>735</v>
      </c>
      <c r="Q25" s="367"/>
      <c r="R25" s="178"/>
      <c r="S25" s="178"/>
      <c r="T25" s="178"/>
      <c r="U25" s="178"/>
    </row>
    <row r="26" spans="1:21" ht="150.75" customHeight="1">
      <c r="A26" s="326"/>
      <c r="B26" s="118" t="s">
        <v>984</v>
      </c>
      <c r="C26" s="118" t="s">
        <v>892</v>
      </c>
      <c r="D26" s="118" t="s">
        <v>985</v>
      </c>
      <c r="E26" s="118" t="s">
        <v>804</v>
      </c>
      <c r="F26" s="37"/>
      <c r="G26" s="118" t="s">
        <v>213</v>
      </c>
      <c r="H26" s="364">
        <v>45233</v>
      </c>
      <c r="I26" s="118" t="s">
        <v>242</v>
      </c>
      <c r="J26" s="118" t="s">
        <v>212</v>
      </c>
      <c r="K26" s="364">
        <v>45261</v>
      </c>
      <c r="L26" s="118" t="s">
        <v>243</v>
      </c>
      <c r="M26" s="296" t="s">
        <v>212</v>
      </c>
      <c r="N26" s="297">
        <v>45265</v>
      </c>
      <c r="O26" s="296" t="s">
        <v>236</v>
      </c>
      <c r="P26" s="118" t="s">
        <v>712</v>
      </c>
      <c r="Q26" s="367"/>
      <c r="R26" s="178"/>
      <c r="S26" s="178"/>
      <c r="T26" s="178"/>
      <c r="U26" s="178"/>
    </row>
    <row r="27" spans="1:21" ht="138.75" customHeight="1">
      <c r="A27" s="326"/>
      <c r="B27" s="118" t="s">
        <v>986</v>
      </c>
      <c r="C27" s="118" t="s">
        <v>895</v>
      </c>
      <c r="D27" s="118" t="s">
        <v>987</v>
      </c>
      <c r="E27" s="118" t="s">
        <v>897</v>
      </c>
      <c r="F27" s="37"/>
      <c r="G27" s="118" t="s">
        <v>213</v>
      </c>
      <c r="H27" s="364">
        <v>45233</v>
      </c>
      <c r="I27" s="118" t="s">
        <v>242</v>
      </c>
      <c r="J27" s="118" t="s">
        <v>212</v>
      </c>
      <c r="K27" s="364">
        <v>45261</v>
      </c>
      <c r="L27" s="118" t="s">
        <v>243</v>
      </c>
      <c r="M27" s="296" t="s">
        <v>212</v>
      </c>
      <c r="N27" s="297">
        <v>45265</v>
      </c>
      <c r="O27" s="296" t="s">
        <v>236</v>
      </c>
      <c r="P27" s="118" t="s">
        <v>898</v>
      </c>
      <c r="Q27" s="367"/>
      <c r="R27" s="178"/>
      <c r="S27" s="178"/>
      <c r="T27" s="178"/>
      <c r="U27" s="178"/>
    </row>
    <row r="28" spans="1:21" ht="138" customHeight="1">
      <c r="A28" s="326"/>
      <c r="B28" s="118" t="s">
        <v>988</v>
      </c>
      <c r="C28" s="118" t="s">
        <v>900</v>
      </c>
      <c r="D28" s="118" t="s">
        <v>989</v>
      </c>
      <c r="E28" s="118" t="s">
        <v>902</v>
      </c>
      <c r="F28" s="37"/>
      <c r="G28" s="118" t="s">
        <v>213</v>
      </c>
      <c r="H28" s="364">
        <v>45233</v>
      </c>
      <c r="I28" s="118" t="s">
        <v>242</v>
      </c>
      <c r="J28" s="118" t="s">
        <v>212</v>
      </c>
      <c r="K28" s="364">
        <v>45261</v>
      </c>
      <c r="L28" s="118" t="s">
        <v>243</v>
      </c>
      <c r="M28" s="296" t="s">
        <v>212</v>
      </c>
      <c r="N28" s="297">
        <v>45265</v>
      </c>
      <c r="O28" s="296" t="s">
        <v>236</v>
      </c>
      <c r="P28" s="118" t="s">
        <v>903</v>
      </c>
      <c r="Q28" s="367"/>
      <c r="R28" s="178"/>
      <c r="S28" s="178"/>
      <c r="T28" s="178"/>
      <c r="U28" s="178"/>
    </row>
    <row r="29" spans="1:21" ht="137.25" customHeight="1">
      <c r="A29" s="326"/>
      <c r="B29" s="118" t="s">
        <v>990</v>
      </c>
      <c r="C29" s="118" t="s">
        <v>905</v>
      </c>
      <c r="D29" s="118" t="s">
        <v>991</v>
      </c>
      <c r="E29" s="118" t="s">
        <v>804</v>
      </c>
      <c r="F29" s="37"/>
      <c r="G29" s="118" t="s">
        <v>212</v>
      </c>
      <c r="H29" s="364">
        <v>45233</v>
      </c>
      <c r="I29" s="118" t="s">
        <v>242</v>
      </c>
      <c r="J29" s="118" t="s">
        <v>212</v>
      </c>
      <c r="K29" s="364">
        <v>45261</v>
      </c>
      <c r="L29" s="118" t="s">
        <v>243</v>
      </c>
      <c r="M29" s="296" t="s">
        <v>212</v>
      </c>
      <c r="N29" s="297">
        <v>45265</v>
      </c>
      <c r="O29" s="296" t="s">
        <v>236</v>
      </c>
      <c r="P29" s="37"/>
      <c r="Q29" s="367"/>
      <c r="R29" s="178"/>
      <c r="S29" s="178"/>
      <c r="T29" s="178"/>
      <c r="U29" s="178"/>
    </row>
    <row r="30" spans="1:21" ht="105.75" customHeight="1">
      <c r="A30" s="326"/>
      <c r="B30" s="118" t="s">
        <v>992</v>
      </c>
      <c r="C30" s="118" t="s">
        <v>589</v>
      </c>
      <c r="D30" s="118" t="s">
        <v>993</v>
      </c>
      <c r="E30" s="118" t="s">
        <v>505</v>
      </c>
      <c r="F30" s="37"/>
      <c r="G30" s="118" t="s">
        <v>212</v>
      </c>
      <c r="H30" s="364">
        <v>45233</v>
      </c>
      <c r="I30" s="118" t="s">
        <v>242</v>
      </c>
      <c r="J30" s="118" t="s">
        <v>212</v>
      </c>
      <c r="K30" s="364">
        <v>45261</v>
      </c>
      <c r="L30" s="118" t="s">
        <v>243</v>
      </c>
      <c r="M30" s="296" t="s">
        <v>212</v>
      </c>
      <c r="N30" s="297">
        <v>45265</v>
      </c>
      <c r="O30" s="296" t="s">
        <v>236</v>
      </c>
      <c r="P30" s="37"/>
      <c r="Q30" s="367"/>
      <c r="R30" s="178"/>
      <c r="S30" s="178"/>
      <c r="T30" s="178"/>
      <c r="U30" s="178"/>
    </row>
    <row r="31" spans="1:21" ht="15" customHeight="1">
      <c r="A31" s="326"/>
      <c r="B31" s="506" t="s">
        <v>121</v>
      </c>
      <c r="C31" s="506"/>
      <c r="D31" s="506"/>
      <c r="E31" s="366"/>
      <c r="F31" s="366"/>
      <c r="G31" s="366"/>
      <c r="H31" s="366"/>
      <c r="I31" s="366"/>
      <c r="J31" s="366"/>
      <c r="K31" s="366"/>
      <c r="L31" s="366"/>
      <c r="M31" s="366"/>
      <c r="N31" s="366"/>
      <c r="O31" s="366"/>
      <c r="P31" s="366"/>
      <c r="Q31" s="367"/>
      <c r="R31" s="178"/>
      <c r="S31" s="178"/>
      <c r="T31" s="178"/>
      <c r="U31" s="178"/>
    </row>
    <row r="32" spans="1:21" ht="78" customHeight="1">
      <c r="A32" s="326"/>
      <c r="B32" s="118" t="s">
        <v>994</v>
      </c>
      <c r="C32" s="118" t="s">
        <v>995</v>
      </c>
      <c r="D32" s="118" t="s">
        <v>996</v>
      </c>
      <c r="E32" s="118" t="s">
        <v>997</v>
      </c>
      <c r="F32" s="118" t="s">
        <v>998</v>
      </c>
      <c r="G32" s="118" t="s">
        <v>212</v>
      </c>
      <c r="H32" s="364">
        <v>45233</v>
      </c>
      <c r="I32" s="118" t="s">
        <v>242</v>
      </c>
      <c r="J32" s="118" t="s">
        <v>212</v>
      </c>
      <c r="K32" s="364">
        <v>45261</v>
      </c>
      <c r="L32" s="118" t="s">
        <v>243</v>
      </c>
      <c r="M32" s="296" t="s">
        <v>212</v>
      </c>
      <c r="N32" s="297">
        <v>45265</v>
      </c>
      <c r="O32" s="296" t="s">
        <v>236</v>
      </c>
      <c r="P32" s="363"/>
      <c r="Q32" s="367"/>
      <c r="R32" s="178"/>
      <c r="S32" s="178"/>
      <c r="T32" s="178"/>
      <c r="U32" s="178"/>
    </row>
    <row r="33" spans="1:21" ht="138" customHeight="1">
      <c r="A33" s="326"/>
      <c r="B33" s="118" t="s">
        <v>999</v>
      </c>
      <c r="C33" s="118" t="s">
        <v>1000</v>
      </c>
      <c r="D33" s="118" t="s">
        <v>1001</v>
      </c>
      <c r="E33" s="118" t="s">
        <v>1002</v>
      </c>
      <c r="F33" s="118" t="s">
        <v>945</v>
      </c>
      <c r="G33" s="118" t="s">
        <v>212</v>
      </c>
      <c r="H33" s="364">
        <v>45233</v>
      </c>
      <c r="I33" s="118" t="s">
        <v>242</v>
      </c>
      <c r="J33" s="118" t="s">
        <v>212</v>
      </c>
      <c r="K33" s="364">
        <v>45261</v>
      </c>
      <c r="L33" s="118" t="s">
        <v>243</v>
      </c>
      <c r="M33" s="296" t="s">
        <v>212</v>
      </c>
      <c r="N33" s="297">
        <v>45265</v>
      </c>
      <c r="O33" s="296" t="s">
        <v>236</v>
      </c>
      <c r="P33" s="363"/>
      <c r="Q33" s="367"/>
      <c r="R33" s="178"/>
      <c r="S33" s="178"/>
      <c r="T33" s="178"/>
      <c r="U33" s="178"/>
    </row>
    <row r="34" spans="1:21" ht="198.75" customHeight="1">
      <c r="A34" s="326"/>
      <c r="B34" s="118" t="s">
        <v>1003</v>
      </c>
      <c r="C34" s="118" t="s">
        <v>1004</v>
      </c>
      <c r="D34" s="118" t="s">
        <v>1005</v>
      </c>
      <c r="E34" s="118" t="s">
        <v>1006</v>
      </c>
      <c r="F34" s="118" t="s">
        <v>1007</v>
      </c>
      <c r="G34" s="118" t="s">
        <v>212</v>
      </c>
      <c r="H34" s="364">
        <v>45233</v>
      </c>
      <c r="I34" s="118" t="s">
        <v>242</v>
      </c>
      <c r="J34" s="118" t="s">
        <v>212</v>
      </c>
      <c r="K34" s="364">
        <v>45261</v>
      </c>
      <c r="L34" s="118" t="s">
        <v>243</v>
      </c>
      <c r="M34" s="296" t="s">
        <v>212</v>
      </c>
      <c r="N34" s="297">
        <v>45265</v>
      </c>
      <c r="O34" s="296" t="s">
        <v>236</v>
      </c>
      <c r="P34" s="363"/>
      <c r="Q34" s="367"/>
      <c r="R34" s="178"/>
      <c r="S34" s="178"/>
      <c r="T34" s="178"/>
      <c r="U34" s="178"/>
    </row>
    <row r="35" spans="1:21" ht="183.75" customHeight="1">
      <c r="A35" s="326"/>
      <c r="B35" s="118" t="s">
        <v>1008</v>
      </c>
      <c r="C35" s="118" t="s">
        <v>382</v>
      </c>
      <c r="D35" s="118" t="s">
        <v>1009</v>
      </c>
      <c r="E35" s="118" t="s">
        <v>890</v>
      </c>
      <c r="F35" s="118" t="s">
        <v>1010</v>
      </c>
      <c r="G35" s="118" t="s">
        <v>212</v>
      </c>
      <c r="H35" s="364">
        <v>45233</v>
      </c>
      <c r="I35" s="118" t="s">
        <v>242</v>
      </c>
      <c r="J35" s="118" t="s">
        <v>212</v>
      </c>
      <c r="K35" s="364">
        <v>45261</v>
      </c>
      <c r="L35" s="118" t="s">
        <v>243</v>
      </c>
      <c r="M35" s="296" t="s">
        <v>212</v>
      </c>
      <c r="N35" s="297">
        <v>45265</v>
      </c>
      <c r="O35" s="296" t="s">
        <v>236</v>
      </c>
      <c r="P35" s="118"/>
      <c r="Q35" s="367"/>
      <c r="R35" s="178"/>
      <c r="S35" s="178"/>
      <c r="T35" s="178"/>
      <c r="U35" s="178"/>
    </row>
    <row r="36" spans="1:21" ht="169.5" customHeight="1">
      <c r="A36" s="326"/>
      <c r="B36" s="118" t="s">
        <v>1011</v>
      </c>
      <c r="C36" s="118" t="s">
        <v>892</v>
      </c>
      <c r="D36" s="118" t="s">
        <v>1012</v>
      </c>
      <c r="E36" s="118" t="s">
        <v>804</v>
      </c>
      <c r="F36" s="118" t="s">
        <v>1010</v>
      </c>
      <c r="G36" s="118" t="s">
        <v>213</v>
      </c>
      <c r="H36" s="364">
        <v>45233</v>
      </c>
      <c r="I36" s="118" t="s">
        <v>242</v>
      </c>
      <c r="J36" s="118" t="s">
        <v>212</v>
      </c>
      <c r="K36" s="364">
        <v>45261</v>
      </c>
      <c r="L36" s="118" t="s">
        <v>243</v>
      </c>
      <c r="M36" s="296" t="s">
        <v>212</v>
      </c>
      <c r="N36" s="297">
        <v>45265</v>
      </c>
      <c r="O36" s="296" t="s">
        <v>236</v>
      </c>
      <c r="P36" s="118" t="s">
        <v>712</v>
      </c>
      <c r="Q36" s="367"/>
      <c r="R36" s="178"/>
      <c r="S36" s="178"/>
      <c r="T36" s="178"/>
      <c r="U36" s="178"/>
    </row>
    <row r="37" spans="1:21" ht="153.75" customHeight="1">
      <c r="A37" s="326"/>
      <c r="B37" s="118" t="s">
        <v>1013</v>
      </c>
      <c r="C37" s="118" t="s">
        <v>900</v>
      </c>
      <c r="D37" s="118" t="s">
        <v>1014</v>
      </c>
      <c r="E37" s="118" t="s">
        <v>902</v>
      </c>
      <c r="F37" s="118" t="s">
        <v>1010</v>
      </c>
      <c r="G37" s="118" t="s">
        <v>213</v>
      </c>
      <c r="H37" s="364">
        <v>45233</v>
      </c>
      <c r="I37" s="118" t="s">
        <v>242</v>
      </c>
      <c r="J37" s="118" t="s">
        <v>212</v>
      </c>
      <c r="K37" s="364">
        <v>45261</v>
      </c>
      <c r="L37" s="118" t="s">
        <v>243</v>
      </c>
      <c r="M37" s="296" t="s">
        <v>212</v>
      </c>
      <c r="N37" s="297">
        <v>45265</v>
      </c>
      <c r="O37" s="296" t="s">
        <v>236</v>
      </c>
      <c r="P37" s="118" t="s">
        <v>903</v>
      </c>
      <c r="Q37" s="367"/>
      <c r="R37" s="178"/>
      <c r="S37" s="178"/>
      <c r="T37" s="178"/>
      <c r="U37" s="178"/>
    </row>
    <row r="38" spans="1:21" ht="153" customHeight="1">
      <c r="A38" s="326"/>
      <c r="B38" s="118" t="s">
        <v>1015</v>
      </c>
      <c r="C38" s="118" t="s">
        <v>905</v>
      </c>
      <c r="D38" s="118" t="s">
        <v>1016</v>
      </c>
      <c r="E38" s="118" t="s">
        <v>804</v>
      </c>
      <c r="F38" s="118" t="s">
        <v>1010</v>
      </c>
      <c r="G38" s="118" t="s">
        <v>212</v>
      </c>
      <c r="H38" s="364">
        <v>45233</v>
      </c>
      <c r="I38" s="118" t="s">
        <v>242</v>
      </c>
      <c r="J38" s="118" t="s">
        <v>212</v>
      </c>
      <c r="K38" s="364">
        <v>45261</v>
      </c>
      <c r="L38" s="118" t="s">
        <v>243</v>
      </c>
      <c r="M38" s="296" t="s">
        <v>212</v>
      </c>
      <c r="N38" s="297">
        <v>45265</v>
      </c>
      <c r="O38" s="296" t="s">
        <v>236</v>
      </c>
      <c r="P38" s="363"/>
      <c r="Q38" s="367"/>
      <c r="R38" s="178"/>
      <c r="S38" s="178"/>
      <c r="T38" s="178"/>
      <c r="U38" s="178"/>
    </row>
    <row r="39" spans="1:21" ht="108.75" customHeight="1">
      <c r="A39" s="326"/>
      <c r="B39" s="118" t="s">
        <v>1017</v>
      </c>
      <c r="C39" s="118" t="s">
        <v>589</v>
      </c>
      <c r="D39" s="118" t="s">
        <v>1018</v>
      </c>
      <c r="E39" s="118" t="s">
        <v>505</v>
      </c>
      <c r="F39" s="118" t="s">
        <v>1010</v>
      </c>
      <c r="G39" s="118" t="s">
        <v>212</v>
      </c>
      <c r="H39" s="364">
        <v>45233</v>
      </c>
      <c r="I39" s="118" t="s">
        <v>242</v>
      </c>
      <c r="J39" s="118" t="s">
        <v>212</v>
      </c>
      <c r="K39" s="364">
        <v>45261</v>
      </c>
      <c r="L39" s="118" t="s">
        <v>243</v>
      </c>
      <c r="M39" s="296" t="s">
        <v>212</v>
      </c>
      <c r="N39" s="297">
        <v>45265</v>
      </c>
      <c r="O39" s="296" t="s">
        <v>236</v>
      </c>
      <c r="P39" s="363"/>
      <c r="Q39" s="367"/>
      <c r="R39" s="178"/>
      <c r="S39" s="178"/>
      <c r="T39" s="178"/>
      <c r="U39" s="178"/>
    </row>
    <row r="40" spans="1:21" ht="13.8">
      <c r="A40" s="326"/>
      <c r="B40" s="500" t="s">
        <v>122</v>
      </c>
      <c r="C40" s="501"/>
      <c r="D40" s="501"/>
      <c r="E40" s="501"/>
      <c r="F40" s="501"/>
      <c r="G40" s="501"/>
      <c r="H40" s="501"/>
      <c r="I40" s="501"/>
      <c r="J40" s="501"/>
      <c r="K40" s="501"/>
      <c r="L40" s="501"/>
      <c r="M40" s="501"/>
      <c r="N40" s="501"/>
      <c r="O40" s="501"/>
      <c r="P40" s="501"/>
      <c r="Q40" s="367"/>
      <c r="R40" s="178"/>
      <c r="S40" s="178"/>
      <c r="T40" s="178"/>
      <c r="U40" s="178"/>
    </row>
    <row r="41" spans="1:21" ht="109.5" customHeight="1">
      <c r="A41" s="326"/>
      <c r="B41" s="118" t="s">
        <v>1019</v>
      </c>
      <c r="C41" s="118" t="s">
        <v>1020</v>
      </c>
      <c r="D41" s="118" t="s">
        <v>1021</v>
      </c>
      <c r="E41" s="118" t="s">
        <v>1022</v>
      </c>
      <c r="F41" s="118" t="s">
        <v>945</v>
      </c>
      <c r="G41" s="118" t="s">
        <v>212</v>
      </c>
      <c r="H41" s="364">
        <v>45233</v>
      </c>
      <c r="I41" s="118" t="s">
        <v>242</v>
      </c>
      <c r="J41" s="118" t="s">
        <v>212</v>
      </c>
      <c r="K41" s="364">
        <v>45261</v>
      </c>
      <c r="L41" s="118" t="s">
        <v>243</v>
      </c>
      <c r="M41" s="296" t="s">
        <v>212</v>
      </c>
      <c r="N41" s="297">
        <v>45265</v>
      </c>
      <c r="O41" s="296" t="s">
        <v>236</v>
      </c>
      <c r="P41" s="363"/>
      <c r="Q41" s="367"/>
      <c r="R41" s="178"/>
      <c r="S41" s="178"/>
      <c r="T41" s="178"/>
      <c r="U41" s="178"/>
    </row>
    <row r="42" spans="1:21" ht="154.5" customHeight="1">
      <c r="A42" s="326"/>
      <c r="B42" s="118" t="s">
        <v>1023</v>
      </c>
      <c r="C42" s="118" t="s">
        <v>1024</v>
      </c>
      <c r="D42" s="118" t="s">
        <v>1025</v>
      </c>
      <c r="E42" s="118" t="s">
        <v>1026</v>
      </c>
      <c r="F42" s="118" t="s">
        <v>1010</v>
      </c>
      <c r="G42" s="118" t="s">
        <v>212</v>
      </c>
      <c r="H42" s="364">
        <v>45233</v>
      </c>
      <c r="I42" s="118" t="s">
        <v>242</v>
      </c>
      <c r="J42" s="118" t="s">
        <v>212</v>
      </c>
      <c r="K42" s="364">
        <v>45261</v>
      </c>
      <c r="L42" s="118" t="s">
        <v>243</v>
      </c>
      <c r="M42" s="296" t="s">
        <v>212</v>
      </c>
      <c r="N42" s="297">
        <v>45265</v>
      </c>
      <c r="O42" s="296" t="s">
        <v>236</v>
      </c>
      <c r="P42" s="363"/>
      <c r="Q42" s="367"/>
      <c r="R42" s="178"/>
      <c r="S42" s="178"/>
      <c r="T42" s="178"/>
      <c r="U42" s="178"/>
    </row>
    <row r="43" spans="1:21" ht="15" customHeight="1">
      <c r="B43" s="326"/>
      <c r="C43" s="326"/>
      <c r="D43" s="326"/>
      <c r="E43" s="326"/>
      <c r="F43" s="326"/>
      <c r="G43" s="326"/>
      <c r="H43" s="326"/>
      <c r="I43" s="326"/>
      <c r="J43" s="326"/>
      <c r="K43" s="326"/>
      <c r="L43" s="326"/>
      <c r="M43" s="326"/>
      <c r="N43" s="326"/>
      <c r="O43" s="326"/>
      <c r="P43" s="326"/>
    </row>
  </sheetData>
  <mergeCells count="8">
    <mergeCell ref="B23:P23"/>
    <mergeCell ref="B40:P40"/>
    <mergeCell ref="C2:F2"/>
    <mergeCell ref="C3:F3"/>
    <mergeCell ref="C4:F4"/>
    <mergeCell ref="B11:C11"/>
    <mergeCell ref="B19:C19"/>
    <mergeCell ref="B31:D31"/>
  </mergeCells>
  <dataValidations count="3">
    <dataValidation type="list" allowBlank="1" showErrorMessage="1" sqref="G12:G22 J41:J42 G41:G42 M19 J24:J39 G24:G39 M31 J12:J22">
      <formula1>$S$2:$S$5</formula1>
    </dataValidation>
    <dataValidation type="list" allowBlank="1" showErrorMessage="1" sqref="I12:I18 L20:L22 L12:L18 O31 L41:L42 I41:I42 I35:I39 I24:I33 L24:L39 I20">
      <formula1>$T$2:$T$7</formula1>
    </dataValidation>
    <dataValidation type="list" allowBlank="1" showErrorMessage="1" sqref="I21:I22 I34">
      <formula1>#REF!</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M20:M22 O20:O22 M24:M30 O24:O30 M32:M39 O32:O39 M41:M42 O41:O42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T49"/>
  <sheetViews>
    <sheetView topLeftCell="C44" workbookViewId="0">
      <selection activeCell="P22" sqref="P22"/>
    </sheetView>
  </sheetViews>
  <sheetFormatPr defaultColWidth="12.6640625" defaultRowHeight="15" customHeight="1"/>
  <cols>
    <col min="1" max="1" width="3.77734375" customWidth="1"/>
    <col min="2" max="2" width="17.44140625" customWidth="1"/>
    <col min="3" max="3" width="38.6640625" customWidth="1"/>
    <col min="4" max="4" width="38.21875" customWidth="1"/>
    <col min="5" max="5" width="38" customWidth="1"/>
    <col min="6" max="6" width="34.6640625" customWidth="1"/>
    <col min="7" max="7" width="10.88671875" customWidth="1"/>
    <col min="9" max="9" width="11" customWidth="1"/>
    <col min="10" max="10" width="10.88671875" customWidth="1"/>
    <col min="12" max="12" width="10.6640625" customWidth="1"/>
    <col min="13" max="13" width="10.21875" customWidth="1"/>
    <col min="15" max="15" width="11" customWidth="1"/>
    <col min="16" max="16" width="38" customWidth="1"/>
    <col min="19" max="20" width="0" hidden="1" customWidth="1"/>
  </cols>
  <sheetData>
    <row r="2" spans="1:20" ht="13.8">
      <c r="B2" s="171" t="s">
        <v>235</v>
      </c>
      <c r="C2" s="491" t="s">
        <v>1027</v>
      </c>
      <c r="D2" s="492"/>
      <c r="E2" s="492"/>
      <c r="F2" s="493"/>
      <c r="G2" s="76"/>
      <c r="H2" s="76"/>
      <c r="I2" s="76"/>
      <c r="J2" s="76"/>
      <c r="K2" s="76"/>
      <c r="L2" s="76"/>
      <c r="M2" s="76"/>
      <c r="N2" s="76"/>
      <c r="O2" s="76"/>
      <c r="P2" s="76"/>
      <c r="S2" s="233" t="s">
        <v>212</v>
      </c>
      <c r="T2" s="233" t="s">
        <v>236</v>
      </c>
    </row>
    <row r="3" spans="1:20" ht="27.6">
      <c r="B3" s="172" t="s">
        <v>237</v>
      </c>
      <c r="C3" s="494" t="s">
        <v>64</v>
      </c>
      <c r="D3" s="442"/>
      <c r="E3" s="442"/>
      <c r="F3" s="495"/>
      <c r="G3" s="76"/>
      <c r="H3" s="76"/>
      <c r="I3" s="76"/>
      <c r="J3" s="76"/>
      <c r="K3" s="76"/>
      <c r="L3" s="76"/>
      <c r="M3" s="76"/>
      <c r="N3" s="76"/>
      <c r="O3" s="76"/>
      <c r="P3" s="76"/>
      <c r="S3" s="233" t="s">
        <v>213</v>
      </c>
      <c r="T3" s="233" t="s">
        <v>238</v>
      </c>
    </row>
    <row r="4" spans="1:20" ht="13.8">
      <c r="B4" s="172" t="s">
        <v>239</v>
      </c>
      <c r="C4" s="496">
        <f>SUM(C6:F6)</f>
        <v>33</v>
      </c>
      <c r="D4" s="497"/>
      <c r="E4" s="497"/>
      <c r="F4" s="498"/>
      <c r="G4" s="76"/>
      <c r="H4" s="76"/>
      <c r="I4" s="76"/>
      <c r="J4" s="76"/>
      <c r="K4" s="76"/>
      <c r="L4" s="76"/>
      <c r="M4" s="76"/>
      <c r="N4" s="76"/>
      <c r="O4" s="76"/>
      <c r="P4" s="76"/>
      <c r="S4" s="233" t="s">
        <v>214</v>
      </c>
      <c r="T4" s="233" t="s">
        <v>240</v>
      </c>
    </row>
    <row r="5" spans="1:20" ht="13.8">
      <c r="B5" s="173" t="s">
        <v>241</v>
      </c>
      <c r="C5" s="287" t="s">
        <v>212</v>
      </c>
      <c r="D5" s="287" t="s">
        <v>213</v>
      </c>
      <c r="E5" s="287" t="s">
        <v>214</v>
      </c>
      <c r="F5" s="174" t="s">
        <v>215</v>
      </c>
      <c r="G5" s="76"/>
      <c r="H5" s="76"/>
      <c r="I5" s="76"/>
      <c r="J5" s="76"/>
      <c r="K5" s="76"/>
      <c r="L5" s="76"/>
      <c r="M5" s="76"/>
      <c r="N5" s="76"/>
      <c r="O5" s="76"/>
      <c r="P5" s="76"/>
      <c r="S5" s="233" t="s">
        <v>215</v>
      </c>
      <c r="T5" s="233" t="s">
        <v>242</v>
      </c>
    </row>
    <row r="6" spans="1:20" ht="13.8">
      <c r="B6" s="173" t="s">
        <v>222</v>
      </c>
      <c r="C6" s="288">
        <f t="shared" ref="C6:F6" si="0">COUNTIF($G10:$G1024,C5)</f>
        <v>30</v>
      </c>
      <c r="D6" s="288">
        <f t="shared" si="0"/>
        <v>3</v>
      </c>
      <c r="E6" s="288">
        <f t="shared" si="0"/>
        <v>0</v>
      </c>
      <c r="F6" s="289">
        <f t="shared" si="0"/>
        <v>0</v>
      </c>
      <c r="G6" s="76"/>
      <c r="H6" s="76"/>
      <c r="I6" s="76"/>
      <c r="J6" s="76"/>
      <c r="K6" s="76"/>
      <c r="L6" s="76"/>
      <c r="M6" s="76"/>
      <c r="N6" s="76"/>
      <c r="O6" s="76"/>
      <c r="P6" s="76"/>
      <c r="S6" s="76"/>
      <c r="T6" s="233" t="s">
        <v>243</v>
      </c>
    </row>
    <row r="7" spans="1:20" ht="13.8">
      <c r="B7" s="173" t="s">
        <v>221</v>
      </c>
      <c r="C7" s="288">
        <f t="shared" ref="C7:F7" si="1">COUNTIF($J10:$J1024,C5)</f>
        <v>32</v>
      </c>
      <c r="D7" s="288">
        <f t="shared" si="1"/>
        <v>1</v>
      </c>
      <c r="E7" s="288">
        <f t="shared" si="1"/>
        <v>0</v>
      </c>
      <c r="F7" s="289">
        <f t="shared" si="1"/>
        <v>0</v>
      </c>
      <c r="G7" s="76"/>
      <c r="H7" s="76"/>
      <c r="I7" s="76"/>
      <c r="J7" s="76"/>
      <c r="K7" s="76"/>
      <c r="L7" s="76"/>
      <c r="M7" s="76"/>
      <c r="N7" s="76"/>
      <c r="O7" s="76"/>
      <c r="P7" s="76"/>
      <c r="S7" s="76"/>
      <c r="T7" s="233" t="s">
        <v>215</v>
      </c>
    </row>
    <row r="8" spans="1:20" ht="13.8">
      <c r="B8" s="175" t="s">
        <v>210</v>
      </c>
      <c r="C8" s="290">
        <f>COUNTIF($M10:$M1024,C5)</f>
        <v>33</v>
      </c>
      <c r="D8" s="290">
        <f>COUNTIF($M10:$M1024,D5)</f>
        <v>0</v>
      </c>
      <c r="E8" s="290">
        <f>COUNTIF($M10:$M1024,E5)</f>
        <v>0</v>
      </c>
      <c r="F8" s="291">
        <f>COUNTIF($M10:$M1024,F5)</f>
        <v>0</v>
      </c>
      <c r="G8" s="76"/>
      <c r="H8" s="76"/>
      <c r="I8" s="76"/>
      <c r="J8" s="76"/>
      <c r="K8" s="76"/>
      <c r="L8" s="76"/>
      <c r="M8" s="76"/>
      <c r="N8" s="76"/>
      <c r="O8" s="76"/>
      <c r="P8" s="76"/>
    </row>
    <row r="9" spans="1:20" ht="13.8">
      <c r="B9" s="193"/>
      <c r="C9" s="193"/>
      <c r="D9" s="193"/>
      <c r="E9" s="193"/>
      <c r="F9" s="193"/>
      <c r="G9" s="193"/>
      <c r="H9" s="193"/>
      <c r="I9" s="193"/>
      <c r="J9" s="193"/>
      <c r="K9" s="193"/>
      <c r="L9" s="193"/>
      <c r="M9" s="193"/>
      <c r="N9" s="193"/>
      <c r="O9" s="193"/>
      <c r="P9" s="193"/>
    </row>
    <row r="10" spans="1:20"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row>
    <row r="11" spans="1:20" ht="13.8">
      <c r="B11" s="502" t="s">
        <v>123</v>
      </c>
      <c r="C11" s="503"/>
      <c r="D11" s="369"/>
      <c r="E11" s="369"/>
      <c r="F11" s="369"/>
      <c r="G11" s="369"/>
      <c r="H11" s="369"/>
      <c r="I11" s="369"/>
      <c r="J11" s="369"/>
      <c r="K11" s="369"/>
      <c r="L11" s="369"/>
      <c r="M11" s="369"/>
      <c r="N11" s="369"/>
      <c r="O11" s="369"/>
      <c r="P11" s="370"/>
    </row>
    <row r="12" spans="1:20" ht="46.5" customHeight="1">
      <c r="A12" s="326"/>
      <c r="B12" s="118" t="s">
        <v>1028</v>
      </c>
      <c r="C12" s="118" t="s">
        <v>123</v>
      </c>
      <c r="D12" s="118" t="s">
        <v>1029</v>
      </c>
      <c r="E12" s="118" t="s">
        <v>1030</v>
      </c>
      <c r="F12" s="363"/>
      <c r="G12" s="118" t="s">
        <v>212</v>
      </c>
      <c r="H12" s="364">
        <v>45233</v>
      </c>
      <c r="I12" s="118" t="s">
        <v>242</v>
      </c>
      <c r="J12" s="118" t="s">
        <v>212</v>
      </c>
      <c r="K12" s="364">
        <v>45261</v>
      </c>
      <c r="L12" s="118" t="s">
        <v>243</v>
      </c>
      <c r="M12" s="296" t="s">
        <v>212</v>
      </c>
      <c r="N12" s="297">
        <v>45265</v>
      </c>
      <c r="O12" s="296" t="s">
        <v>236</v>
      </c>
      <c r="P12" s="363"/>
      <c r="Q12" s="326"/>
    </row>
    <row r="13" spans="1:20" ht="75.75" customHeight="1">
      <c r="A13" s="326"/>
      <c r="B13" s="118" t="s">
        <v>1031</v>
      </c>
      <c r="C13" s="118" t="s">
        <v>1032</v>
      </c>
      <c r="D13" s="118" t="s">
        <v>1033</v>
      </c>
      <c r="E13" s="118" t="s">
        <v>1034</v>
      </c>
      <c r="F13" s="363"/>
      <c r="G13" s="118" t="s">
        <v>212</v>
      </c>
      <c r="H13" s="364">
        <v>45233</v>
      </c>
      <c r="I13" s="118" t="s">
        <v>242</v>
      </c>
      <c r="J13" s="118" t="s">
        <v>212</v>
      </c>
      <c r="K13" s="364">
        <v>45261</v>
      </c>
      <c r="L13" s="118" t="s">
        <v>243</v>
      </c>
      <c r="M13" s="296" t="s">
        <v>212</v>
      </c>
      <c r="N13" s="297">
        <v>45265</v>
      </c>
      <c r="O13" s="296" t="s">
        <v>236</v>
      </c>
      <c r="P13" s="363"/>
      <c r="Q13" s="326"/>
    </row>
    <row r="14" spans="1:20" ht="77.25" customHeight="1">
      <c r="A14" s="326"/>
      <c r="B14" s="118" t="s">
        <v>1035</v>
      </c>
      <c r="C14" s="118" t="s">
        <v>1036</v>
      </c>
      <c r="D14" s="118" t="s">
        <v>1037</v>
      </c>
      <c r="E14" s="118" t="s">
        <v>1038</v>
      </c>
      <c r="F14" s="363"/>
      <c r="G14" s="118" t="s">
        <v>212</v>
      </c>
      <c r="H14" s="364">
        <v>45233</v>
      </c>
      <c r="I14" s="118" t="s">
        <v>242</v>
      </c>
      <c r="J14" s="118" t="s">
        <v>212</v>
      </c>
      <c r="K14" s="364">
        <v>45261</v>
      </c>
      <c r="L14" s="118" t="s">
        <v>243</v>
      </c>
      <c r="M14" s="296" t="s">
        <v>212</v>
      </c>
      <c r="N14" s="297">
        <v>45265</v>
      </c>
      <c r="O14" s="296" t="s">
        <v>236</v>
      </c>
      <c r="P14" s="363"/>
      <c r="Q14" s="326"/>
    </row>
    <row r="15" spans="1:20" ht="106.5" customHeight="1">
      <c r="A15" s="326"/>
      <c r="B15" s="118" t="s">
        <v>1039</v>
      </c>
      <c r="C15" s="118" t="s">
        <v>1040</v>
      </c>
      <c r="D15" s="118" t="s">
        <v>1041</v>
      </c>
      <c r="E15" s="118" t="s">
        <v>1042</v>
      </c>
      <c r="F15" s="363"/>
      <c r="G15" s="118" t="s">
        <v>213</v>
      </c>
      <c r="H15" s="364">
        <v>45233</v>
      </c>
      <c r="I15" s="118" t="s">
        <v>242</v>
      </c>
      <c r="J15" s="118" t="s">
        <v>212</v>
      </c>
      <c r="K15" s="364">
        <v>45261</v>
      </c>
      <c r="L15" s="118" t="s">
        <v>243</v>
      </c>
      <c r="M15" s="296" t="s">
        <v>212</v>
      </c>
      <c r="N15" s="297">
        <v>45265</v>
      </c>
      <c r="O15" s="296" t="s">
        <v>236</v>
      </c>
      <c r="P15" s="118" t="s">
        <v>1043</v>
      </c>
      <c r="Q15" s="326"/>
    </row>
    <row r="16" spans="1:20" ht="77.25" customHeight="1">
      <c r="A16" s="326"/>
      <c r="B16" s="118" t="s">
        <v>1044</v>
      </c>
      <c r="C16" s="118" t="s">
        <v>1045</v>
      </c>
      <c r="D16" s="118" t="s">
        <v>1046</v>
      </c>
      <c r="E16" s="118" t="s">
        <v>1047</v>
      </c>
      <c r="F16" s="363"/>
      <c r="G16" s="118" t="s">
        <v>212</v>
      </c>
      <c r="H16" s="364">
        <v>45233</v>
      </c>
      <c r="I16" s="118" t="s">
        <v>242</v>
      </c>
      <c r="J16" s="118" t="s">
        <v>212</v>
      </c>
      <c r="K16" s="364">
        <v>45261</v>
      </c>
      <c r="L16" s="118" t="s">
        <v>243</v>
      </c>
      <c r="M16" s="296" t="s">
        <v>212</v>
      </c>
      <c r="N16" s="297">
        <v>45265</v>
      </c>
      <c r="O16" s="296" t="s">
        <v>236</v>
      </c>
      <c r="P16" s="363"/>
      <c r="Q16" s="326"/>
    </row>
    <row r="17" spans="1:17" ht="108" customHeight="1">
      <c r="A17" s="326"/>
      <c r="B17" s="118" t="s">
        <v>1048</v>
      </c>
      <c r="C17" s="118" t="s">
        <v>1049</v>
      </c>
      <c r="D17" s="118" t="s">
        <v>1050</v>
      </c>
      <c r="E17" s="118" t="s">
        <v>1051</v>
      </c>
      <c r="F17" s="363"/>
      <c r="G17" s="118" t="s">
        <v>212</v>
      </c>
      <c r="H17" s="364">
        <v>45233</v>
      </c>
      <c r="I17" s="118" t="s">
        <v>242</v>
      </c>
      <c r="J17" s="118" t="s">
        <v>212</v>
      </c>
      <c r="K17" s="364">
        <v>45261</v>
      </c>
      <c r="L17" s="118" t="s">
        <v>243</v>
      </c>
      <c r="M17" s="296" t="s">
        <v>212</v>
      </c>
      <c r="N17" s="297">
        <v>45265</v>
      </c>
      <c r="O17" s="296" t="s">
        <v>236</v>
      </c>
      <c r="P17" s="363"/>
      <c r="Q17" s="326"/>
    </row>
    <row r="18" spans="1:17" ht="78.75" customHeight="1">
      <c r="A18" s="326"/>
      <c r="B18" s="118" t="s">
        <v>1052</v>
      </c>
      <c r="C18" s="118" t="s">
        <v>1053</v>
      </c>
      <c r="D18" s="118" t="s">
        <v>1054</v>
      </c>
      <c r="E18" s="118" t="s">
        <v>1038</v>
      </c>
      <c r="F18" s="363"/>
      <c r="G18" s="118" t="s">
        <v>212</v>
      </c>
      <c r="H18" s="364">
        <v>45233</v>
      </c>
      <c r="I18" s="118" t="s">
        <v>242</v>
      </c>
      <c r="J18" s="118" t="s">
        <v>212</v>
      </c>
      <c r="K18" s="364">
        <v>45261</v>
      </c>
      <c r="L18" s="118" t="s">
        <v>243</v>
      </c>
      <c r="M18" s="296" t="s">
        <v>212</v>
      </c>
      <c r="N18" s="297">
        <v>45265</v>
      </c>
      <c r="O18" s="296" t="s">
        <v>236</v>
      </c>
      <c r="P18" s="363"/>
      <c r="Q18" s="326"/>
    </row>
    <row r="19" spans="1:17" ht="93.75" customHeight="1">
      <c r="A19" s="326"/>
      <c r="B19" s="118" t="s">
        <v>1055</v>
      </c>
      <c r="C19" s="118" t="s">
        <v>1056</v>
      </c>
      <c r="D19" s="118" t="s">
        <v>1057</v>
      </c>
      <c r="E19" s="118" t="s">
        <v>1038</v>
      </c>
      <c r="F19" s="363"/>
      <c r="G19" s="118" t="s">
        <v>212</v>
      </c>
      <c r="H19" s="364">
        <v>45233</v>
      </c>
      <c r="I19" s="118" t="s">
        <v>242</v>
      </c>
      <c r="J19" s="118" t="s">
        <v>212</v>
      </c>
      <c r="K19" s="364">
        <v>45261</v>
      </c>
      <c r="L19" s="118" t="s">
        <v>243</v>
      </c>
      <c r="M19" s="296" t="s">
        <v>212</v>
      </c>
      <c r="N19" s="297">
        <v>45265</v>
      </c>
      <c r="O19" s="296" t="s">
        <v>236</v>
      </c>
      <c r="P19" s="363"/>
      <c r="Q19" s="326"/>
    </row>
    <row r="20" spans="1:17" ht="13.8">
      <c r="A20" s="326"/>
      <c r="B20" s="500" t="s">
        <v>125</v>
      </c>
      <c r="C20" s="501"/>
      <c r="D20" s="366"/>
      <c r="E20" s="366"/>
      <c r="F20" s="366"/>
      <c r="G20" s="366"/>
      <c r="H20" s="366"/>
      <c r="I20" s="366"/>
      <c r="J20" s="366"/>
      <c r="K20" s="366"/>
      <c r="L20" s="366"/>
      <c r="M20" s="366"/>
      <c r="N20" s="366"/>
      <c r="O20" s="366"/>
      <c r="P20" s="366"/>
      <c r="Q20" s="326"/>
    </row>
    <row r="21" spans="1:17" ht="75.75" customHeight="1">
      <c r="A21" s="326"/>
      <c r="B21" s="118" t="s">
        <v>1058</v>
      </c>
      <c r="C21" s="118" t="s">
        <v>125</v>
      </c>
      <c r="D21" s="118" t="s">
        <v>1059</v>
      </c>
      <c r="E21" s="118" t="s">
        <v>1060</v>
      </c>
      <c r="F21" s="118" t="s">
        <v>1030</v>
      </c>
      <c r="G21" s="118" t="s">
        <v>212</v>
      </c>
      <c r="H21" s="364">
        <v>45233</v>
      </c>
      <c r="I21" s="118" t="s">
        <v>242</v>
      </c>
      <c r="J21" s="118" t="s">
        <v>212</v>
      </c>
      <c r="K21" s="364">
        <v>45261</v>
      </c>
      <c r="L21" s="118" t="s">
        <v>243</v>
      </c>
      <c r="M21" s="296" t="s">
        <v>212</v>
      </c>
      <c r="N21" s="297">
        <v>45265</v>
      </c>
      <c r="O21" s="296" t="s">
        <v>236</v>
      </c>
      <c r="P21" s="363"/>
      <c r="Q21" s="326"/>
    </row>
    <row r="22" spans="1:17" ht="121.5" customHeight="1">
      <c r="A22" s="326"/>
      <c r="B22" s="118" t="s">
        <v>1061</v>
      </c>
      <c r="C22" s="118" t="s">
        <v>1062</v>
      </c>
      <c r="D22" s="118" t="s">
        <v>1063</v>
      </c>
      <c r="E22" s="118" t="s">
        <v>1064</v>
      </c>
      <c r="F22" s="363"/>
      <c r="G22" s="118" t="s">
        <v>212</v>
      </c>
      <c r="H22" s="364">
        <v>45233</v>
      </c>
      <c r="I22" s="118" t="s">
        <v>242</v>
      </c>
      <c r="J22" s="118" t="s">
        <v>213</v>
      </c>
      <c r="K22" s="364">
        <v>45261</v>
      </c>
      <c r="L22" s="118" t="s">
        <v>243</v>
      </c>
      <c r="M22" s="296" t="s">
        <v>212</v>
      </c>
      <c r="N22" s="297">
        <v>45265</v>
      </c>
      <c r="O22" s="296" t="s">
        <v>236</v>
      </c>
      <c r="P22" s="118" t="s">
        <v>1065</v>
      </c>
      <c r="Q22" s="326"/>
    </row>
    <row r="23" spans="1:17" ht="121.5" customHeight="1">
      <c r="A23" s="326"/>
      <c r="B23" s="118" t="s">
        <v>1066</v>
      </c>
      <c r="C23" s="118" t="s">
        <v>1067</v>
      </c>
      <c r="D23" s="118" t="s">
        <v>1068</v>
      </c>
      <c r="E23" s="118" t="s">
        <v>1064</v>
      </c>
      <c r="F23" s="363"/>
      <c r="G23" s="118" t="s">
        <v>212</v>
      </c>
      <c r="H23" s="364">
        <v>45233</v>
      </c>
      <c r="I23" s="118" t="s">
        <v>242</v>
      </c>
      <c r="J23" s="118" t="s">
        <v>212</v>
      </c>
      <c r="K23" s="364">
        <v>45261</v>
      </c>
      <c r="L23" s="118" t="s">
        <v>243</v>
      </c>
      <c r="M23" s="296" t="s">
        <v>212</v>
      </c>
      <c r="N23" s="297">
        <v>45265</v>
      </c>
      <c r="O23" s="296" t="s">
        <v>236</v>
      </c>
      <c r="P23" s="363"/>
      <c r="Q23" s="326"/>
    </row>
    <row r="24" spans="1:17" ht="13.8">
      <c r="A24" s="326"/>
      <c r="B24" s="500" t="s">
        <v>126</v>
      </c>
      <c r="C24" s="501"/>
      <c r="D24" s="501"/>
      <c r="E24" s="501"/>
      <c r="F24" s="501"/>
      <c r="G24" s="501"/>
      <c r="H24" s="501"/>
      <c r="I24" s="501"/>
      <c r="J24" s="501"/>
      <c r="K24" s="501"/>
      <c r="L24" s="501"/>
      <c r="M24" s="501"/>
      <c r="N24" s="501"/>
      <c r="O24" s="501"/>
      <c r="P24" s="501"/>
      <c r="Q24" s="326"/>
    </row>
    <row r="25" spans="1:17" ht="120.75" customHeight="1">
      <c r="A25" s="326"/>
      <c r="B25" s="118" t="s">
        <v>1069</v>
      </c>
      <c r="C25" s="118" t="s">
        <v>126</v>
      </c>
      <c r="D25" s="118" t="s">
        <v>1070</v>
      </c>
      <c r="E25" s="118" t="s">
        <v>1071</v>
      </c>
      <c r="F25" s="37"/>
      <c r="G25" s="118" t="s">
        <v>212</v>
      </c>
      <c r="H25" s="364">
        <v>45234</v>
      </c>
      <c r="I25" s="118" t="s">
        <v>242</v>
      </c>
      <c r="J25" s="118" t="s">
        <v>212</v>
      </c>
      <c r="K25" s="364">
        <v>45261</v>
      </c>
      <c r="L25" s="118" t="s">
        <v>243</v>
      </c>
      <c r="M25" s="296" t="s">
        <v>212</v>
      </c>
      <c r="N25" s="297">
        <v>45265</v>
      </c>
      <c r="O25" s="296" t="s">
        <v>236</v>
      </c>
      <c r="P25" s="37"/>
      <c r="Q25" s="326"/>
    </row>
    <row r="26" spans="1:17" ht="214.5" customHeight="1">
      <c r="A26" s="326"/>
      <c r="B26" s="118" t="s">
        <v>1072</v>
      </c>
      <c r="C26" s="118" t="s">
        <v>382</v>
      </c>
      <c r="D26" s="118" t="s">
        <v>1073</v>
      </c>
      <c r="E26" s="118" t="s">
        <v>1074</v>
      </c>
      <c r="F26" s="37"/>
      <c r="G26" s="118" t="s">
        <v>212</v>
      </c>
      <c r="H26" s="364">
        <v>45234</v>
      </c>
      <c r="I26" s="118" t="s">
        <v>242</v>
      </c>
      <c r="J26" s="118" t="s">
        <v>212</v>
      </c>
      <c r="K26" s="364">
        <v>45261</v>
      </c>
      <c r="L26" s="118" t="s">
        <v>243</v>
      </c>
      <c r="M26" s="296" t="s">
        <v>212</v>
      </c>
      <c r="N26" s="297">
        <v>45265</v>
      </c>
      <c r="O26" s="296" t="s">
        <v>236</v>
      </c>
      <c r="P26" s="118" t="s">
        <v>735</v>
      </c>
      <c r="Q26" s="326"/>
    </row>
    <row r="27" spans="1:17" ht="213.75" customHeight="1">
      <c r="A27" s="326"/>
      <c r="B27" s="118" t="s">
        <v>1075</v>
      </c>
      <c r="C27" s="118" t="s">
        <v>1076</v>
      </c>
      <c r="D27" s="118" t="s">
        <v>1077</v>
      </c>
      <c r="E27" s="118" t="s">
        <v>1078</v>
      </c>
      <c r="F27" s="37"/>
      <c r="G27" s="118" t="s">
        <v>212</v>
      </c>
      <c r="H27" s="364">
        <v>45234</v>
      </c>
      <c r="I27" s="118" t="s">
        <v>242</v>
      </c>
      <c r="J27" s="118" t="s">
        <v>212</v>
      </c>
      <c r="K27" s="364">
        <v>45261</v>
      </c>
      <c r="L27" s="118" t="s">
        <v>243</v>
      </c>
      <c r="M27" s="296" t="s">
        <v>212</v>
      </c>
      <c r="N27" s="297">
        <v>45265</v>
      </c>
      <c r="O27" s="296" t="s">
        <v>236</v>
      </c>
      <c r="P27" s="118"/>
      <c r="Q27" s="326"/>
    </row>
    <row r="28" spans="1:17" ht="304.5" customHeight="1">
      <c r="A28" s="326"/>
      <c r="B28" s="118" t="s">
        <v>1079</v>
      </c>
      <c r="C28" s="118" t="s">
        <v>1080</v>
      </c>
      <c r="D28" s="118" t="s">
        <v>1077</v>
      </c>
      <c r="E28" s="118" t="s">
        <v>1081</v>
      </c>
      <c r="F28" s="37"/>
      <c r="G28" s="118" t="s">
        <v>212</v>
      </c>
      <c r="H28" s="364">
        <v>45234</v>
      </c>
      <c r="I28" s="118" t="s">
        <v>242</v>
      </c>
      <c r="J28" s="118" t="s">
        <v>212</v>
      </c>
      <c r="K28" s="364">
        <v>45261</v>
      </c>
      <c r="L28" s="118" t="s">
        <v>243</v>
      </c>
      <c r="M28" s="296" t="s">
        <v>212</v>
      </c>
      <c r="N28" s="297">
        <v>45265</v>
      </c>
      <c r="O28" s="296" t="s">
        <v>236</v>
      </c>
      <c r="P28" s="118"/>
      <c r="Q28" s="326"/>
    </row>
    <row r="29" spans="1:17" ht="301.5" customHeight="1">
      <c r="A29" s="326"/>
      <c r="B29" s="118" t="s">
        <v>1082</v>
      </c>
      <c r="C29" s="118" t="s">
        <v>1083</v>
      </c>
      <c r="D29" s="118" t="s">
        <v>1084</v>
      </c>
      <c r="E29" s="118" t="s">
        <v>1085</v>
      </c>
      <c r="F29" s="37"/>
      <c r="G29" s="118" t="s">
        <v>212</v>
      </c>
      <c r="H29" s="364">
        <v>45234</v>
      </c>
      <c r="I29" s="118" t="s">
        <v>242</v>
      </c>
      <c r="J29" s="118" t="s">
        <v>212</v>
      </c>
      <c r="K29" s="364">
        <v>45261</v>
      </c>
      <c r="L29" s="118" t="s">
        <v>243</v>
      </c>
      <c r="M29" s="296" t="s">
        <v>212</v>
      </c>
      <c r="N29" s="297">
        <v>45265</v>
      </c>
      <c r="O29" s="296" t="s">
        <v>236</v>
      </c>
      <c r="P29" s="118"/>
      <c r="Q29" s="326"/>
    </row>
    <row r="30" spans="1:17" ht="306" customHeight="1">
      <c r="A30" s="326"/>
      <c r="B30" s="118" t="s">
        <v>1086</v>
      </c>
      <c r="C30" s="118" t="s">
        <v>1087</v>
      </c>
      <c r="D30" s="118" t="s">
        <v>1077</v>
      </c>
      <c r="E30" s="118" t="s">
        <v>1085</v>
      </c>
      <c r="F30" s="37"/>
      <c r="G30" s="118" t="s">
        <v>212</v>
      </c>
      <c r="H30" s="364">
        <v>45234</v>
      </c>
      <c r="I30" s="118" t="s">
        <v>242</v>
      </c>
      <c r="J30" s="118" t="s">
        <v>212</v>
      </c>
      <c r="K30" s="364">
        <v>45261</v>
      </c>
      <c r="L30" s="118" t="s">
        <v>243</v>
      </c>
      <c r="M30" s="296" t="s">
        <v>212</v>
      </c>
      <c r="N30" s="297">
        <v>45265</v>
      </c>
      <c r="O30" s="296" t="s">
        <v>236</v>
      </c>
      <c r="P30" s="118"/>
      <c r="Q30" s="326"/>
    </row>
    <row r="31" spans="1:17" ht="154.5" customHeight="1">
      <c r="A31" s="326"/>
      <c r="B31" s="118" t="s">
        <v>1088</v>
      </c>
      <c r="C31" s="118" t="s">
        <v>1089</v>
      </c>
      <c r="D31" s="118" t="s">
        <v>1090</v>
      </c>
      <c r="E31" s="118" t="s">
        <v>804</v>
      </c>
      <c r="F31" s="37"/>
      <c r="G31" s="118" t="s">
        <v>212</v>
      </c>
      <c r="H31" s="364">
        <v>45234</v>
      </c>
      <c r="I31" s="118" t="s">
        <v>242</v>
      </c>
      <c r="J31" s="118" t="s">
        <v>212</v>
      </c>
      <c r="K31" s="364">
        <v>45261</v>
      </c>
      <c r="L31" s="118" t="s">
        <v>243</v>
      </c>
      <c r="M31" s="296" t="s">
        <v>212</v>
      </c>
      <c r="N31" s="297">
        <v>45265</v>
      </c>
      <c r="O31" s="296" t="s">
        <v>236</v>
      </c>
      <c r="P31" s="363"/>
      <c r="Q31" s="326"/>
    </row>
    <row r="32" spans="1:17" ht="137.25" customHeight="1">
      <c r="A32" s="326"/>
      <c r="B32" s="118" t="s">
        <v>1091</v>
      </c>
      <c r="C32" s="118" t="s">
        <v>1092</v>
      </c>
      <c r="D32" s="118" t="s">
        <v>1093</v>
      </c>
      <c r="E32" s="118" t="s">
        <v>897</v>
      </c>
      <c r="F32" s="37"/>
      <c r="G32" s="118" t="s">
        <v>212</v>
      </c>
      <c r="H32" s="364">
        <v>45234</v>
      </c>
      <c r="I32" s="118" t="s">
        <v>242</v>
      </c>
      <c r="J32" s="118" t="s">
        <v>212</v>
      </c>
      <c r="K32" s="364">
        <v>44938</v>
      </c>
      <c r="L32" s="118" t="s">
        <v>243</v>
      </c>
      <c r="M32" s="296" t="s">
        <v>212</v>
      </c>
      <c r="N32" s="297">
        <v>45265</v>
      </c>
      <c r="O32" s="296" t="s">
        <v>236</v>
      </c>
      <c r="P32" s="363"/>
      <c r="Q32" s="326"/>
    </row>
    <row r="33" spans="1:17" ht="138.75" customHeight="1">
      <c r="A33" s="326"/>
      <c r="B33" s="118" t="s">
        <v>1094</v>
      </c>
      <c r="C33" s="118" t="s">
        <v>900</v>
      </c>
      <c r="D33" s="118" t="s">
        <v>1095</v>
      </c>
      <c r="E33" s="118" t="s">
        <v>902</v>
      </c>
      <c r="F33" s="37"/>
      <c r="G33" s="118" t="s">
        <v>213</v>
      </c>
      <c r="H33" s="364">
        <v>45234</v>
      </c>
      <c r="I33" s="118" t="s">
        <v>242</v>
      </c>
      <c r="J33" s="118" t="s">
        <v>212</v>
      </c>
      <c r="K33" s="364">
        <v>45261</v>
      </c>
      <c r="L33" s="118" t="s">
        <v>243</v>
      </c>
      <c r="M33" s="296" t="s">
        <v>212</v>
      </c>
      <c r="N33" s="297">
        <v>45265</v>
      </c>
      <c r="O33" s="296" t="s">
        <v>236</v>
      </c>
      <c r="P33" s="118" t="s">
        <v>903</v>
      </c>
      <c r="Q33" s="326"/>
    </row>
    <row r="34" spans="1:17" ht="138" customHeight="1">
      <c r="A34" s="326"/>
      <c r="B34" s="118" t="s">
        <v>1096</v>
      </c>
      <c r="C34" s="118" t="s">
        <v>905</v>
      </c>
      <c r="D34" s="118" t="s">
        <v>1097</v>
      </c>
      <c r="E34" s="118" t="s">
        <v>804</v>
      </c>
      <c r="F34" s="37"/>
      <c r="G34" s="118" t="s">
        <v>212</v>
      </c>
      <c r="H34" s="364">
        <v>45234</v>
      </c>
      <c r="I34" s="118" t="s">
        <v>242</v>
      </c>
      <c r="J34" s="118" t="s">
        <v>212</v>
      </c>
      <c r="K34" s="364">
        <v>45261</v>
      </c>
      <c r="L34" s="118" t="s">
        <v>243</v>
      </c>
      <c r="M34" s="296" t="s">
        <v>212</v>
      </c>
      <c r="N34" s="297">
        <v>45265</v>
      </c>
      <c r="O34" s="296" t="s">
        <v>236</v>
      </c>
      <c r="P34" s="37"/>
      <c r="Q34" s="326"/>
    </row>
    <row r="35" spans="1:17" ht="107.25" customHeight="1">
      <c r="A35" s="326"/>
      <c r="B35" s="118" t="s">
        <v>1098</v>
      </c>
      <c r="C35" s="118" t="s">
        <v>589</v>
      </c>
      <c r="D35" s="118" t="s">
        <v>1099</v>
      </c>
      <c r="E35" s="118" t="s">
        <v>505</v>
      </c>
      <c r="F35" s="37"/>
      <c r="G35" s="118" t="s">
        <v>212</v>
      </c>
      <c r="H35" s="364">
        <v>45234</v>
      </c>
      <c r="I35" s="118" t="s">
        <v>242</v>
      </c>
      <c r="J35" s="118" t="s">
        <v>212</v>
      </c>
      <c r="K35" s="364">
        <v>45261</v>
      </c>
      <c r="L35" s="118" t="s">
        <v>243</v>
      </c>
      <c r="M35" s="296" t="s">
        <v>212</v>
      </c>
      <c r="N35" s="297">
        <v>45265</v>
      </c>
      <c r="O35" s="296" t="s">
        <v>236</v>
      </c>
      <c r="P35" s="37"/>
      <c r="Q35" s="326"/>
    </row>
    <row r="36" spans="1:17" ht="13.8">
      <c r="A36" s="326"/>
      <c r="B36" s="500" t="s">
        <v>127</v>
      </c>
      <c r="C36" s="501"/>
      <c r="D36" s="366"/>
      <c r="E36" s="366"/>
      <c r="F36" s="366"/>
      <c r="G36" s="366"/>
      <c r="H36" s="366"/>
      <c r="I36" s="366"/>
      <c r="J36" s="366"/>
      <c r="K36" s="366"/>
      <c r="L36" s="366"/>
      <c r="M36" s="366"/>
      <c r="N36" s="366"/>
      <c r="O36" s="366"/>
      <c r="P36" s="366"/>
      <c r="Q36" s="326"/>
    </row>
    <row r="37" spans="1:17" ht="78.75" customHeight="1">
      <c r="A37" s="326"/>
      <c r="B37" s="118" t="s">
        <v>1100</v>
      </c>
      <c r="C37" s="118" t="s">
        <v>1101</v>
      </c>
      <c r="D37" s="118" t="s">
        <v>1102</v>
      </c>
      <c r="E37" s="118" t="s">
        <v>1103</v>
      </c>
      <c r="F37" s="118" t="s">
        <v>1030</v>
      </c>
      <c r="G37" s="118" t="s">
        <v>212</v>
      </c>
      <c r="H37" s="364">
        <v>45234</v>
      </c>
      <c r="I37" s="118" t="s">
        <v>242</v>
      </c>
      <c r="J37" s="118" t="s">
        <v>212</v>
      </c>
      <c r="K37" s="364">
        <v>45261</v>
      </c>
      <c r="L37" s="118" t="s">
        <v>243</v>
      </c>
      <c r="M37" s="296" t="s">
        <v>212</v>
      </c>
      <c r="N37" s="297">
        <v>45265</v>
      </c>
      <c r="O37" s="296" t="s">
        <v>236</v>
      </c>
      <c r="P37" s="363"/>
      <c r="Q37" s="326"/>
    </row>
    <row r="38" spans="1:17" ht="124.5" customHeight="1">
      <c r="A38" s="326"/>
      <c r="B38" s="118" t="s">
        <v>1104</v>
      </c>
      <c r="C38" s="118" t="s">
        <v>1105</v>
      </c>
      <c r="D38" s="118" t="s">
        <v>1106</v>
      </c>
      <c r="E38" s="118" t="s">
        <v>1107</v>
      </c>
      <c r="F38" s="118" t="s">
        <v>1030</v>
      </c>
      <c r="G38" s="118" t="s">
        <v>212</v>
      </c>
      <c r="H38" s="364">
        <v>45234</v>
      </c>
      <c r="I38" s="118" t="s">
        <v>242</v>
      </c>
      <c r="J38" s="118" t="s">
        <v>212</v>
      </c>
      <c r="K38" s="364">
        <v>45261</v>
      </c>
      <c r="L38" s="118" t="s">
        <v>243</v>
      </c>
      <c r="M38" s="296" t="s">
        <v>212</v>
      </c>
      <c r="N38" s="297">
        <v>45265</v>
      </c>
      <c r="O38" s="296" t="s">
        <v>236</v>
      </c>
      <c r="P38" s="363"/>
      <c r="Q38" s="326"/>
    </row>
    <row r="39" spans="1:17" ht="183.75" customHeight="1">
      <c r="A39" s="326"/>
      <c r="B39" s="118" t="s">
        <v>1108</v>
      </c>
      <c r="C39" s="118" t="s">
        <v>1109</v>
      </c>
      <c r="D39" s="118" t="s">
        <v>1110</v>
      </c>
      <c r="E39" s="118" t="s">
        <v>1111</v>
      </c>
      <c r="F39" s="118" t="s">
        <v>1112</v>
      </c>
      <c r="G39" s="118" t="s">
        <v>212</v>
      </c>
      <c r="H39" s="364">
        <v>45234</v>
      </c>
      <c r="I39" s="118" t="s">
        <v>242</v>
      </c>
      <c r="J39" s="118" t="s">
        <v>212</v>
      </c>
      <c r="K39" s="364">
        <v>45261</v>
      </c>
      <c r="L39" s="118" t="s">
        <v>243</v>
      </c>
      <c r="M39" s="296" t="s">
        <v>212</v>
      </c>
      <c r="N39" s="297">
        <v>45265</v>
      </c>
      <c r="O39" s="296" t="s">
        <v>236</v>
      </c>
      <c r="P39" s="363"/>
      <c r="Q39" s="326"/>
    </row>
    <row r="40" spans="1:17" ht="213.75" customHeight="1">
      <c r="A40" s="326"/>
      <c r="B40" s="118" t="s">
        <v>1113</v>
      </c>
      <c r="C40" s="118" t="s">
        <v>382</v>
      </c>
      <c r="D40" s="118" t="s">
        <v>1114</v>
      </c>
      <c r="E40" s="118" t="s">
        <v>1115</v>
      </c>
      <c r="F40" s="118" t="s">
        <v>1116</v>
      </c>
      <c r="G40" s="118" t="s">
        <v>212</v>
      </c>
      <c r="H40" s="364">
        <v>45234</v>
      </c>
      <c r="I40" s="118" t="s">
        <v>242</v>
      </c>
      <c r="J40" s="118" t="s">
        <v>212</v>
      </c>
      <c r="K40" s="364">
        <v>45261</v>
      </c>
      <c r="L40" s="118" t="s">
        <v>243</v>
      </c>
      <c r="M40" s="296" t="s">
        <v>212</v>
      </c>
      <c r="N40" s="297">
        <v>45265</v>
      </c>
      <c r="O40" s="296" t="s">
        <v>236</v>
      </c>
      <c r="P40" s="118"/>
      <c r="Q40" s="326"/>
    </row>
    <row r="41" spans="1:17" ht="155.25" customHeight="1">
      <c r="A41" s="326"/>
      <c r="B41" s="118" t="s">
        <v>1117</v>
      </c>
      <c r="C41" s="118" t="s">
        <v>1089</v>
      </c>
      <c r="D41" s="118" t="s">
        <v>1118</v>
      </c>
      <c r="E41" s="118" t="s">
        <v>1119</v>
      </c>
      <c r="F41" s="118" t="s">
        <v>1116</v>
      </c>
      <c r="G41" s="118" t="s">
        <v>212</v>
      </c>
      <c r="H41" s="364">
        <v>45234</v>
      </c>
      <c r="I41" s="118" t="s">
        <v>242</v>
      </c>
      <c r="J41" s="118" t="s">
        <v>212</v>
      </c>
      <c r="K41" s="364">
        <v>45261</v>
      </c>
      <c r="L41" s="118" t="s">
        <v>243</v>
      </c>
      <c r="M41" s="296" t="s">
        <v>212</v>
      </c>
      <c r="N41" s="297">
        <v>45265</v>
      </c>
      <c r="O41" s="296" t="s">
        <v>236</v>
      </c>
      <c r="P41" s="363"/>
      <c r="Q41" s="326"/>
    </row>
    <row r="42" spans="1:17" ht="153.75" customHeight="1">
      <c r="A42" s="326"/>
      <c r="B42" s="118" t="s">
        <v>1120</v>
      </c>
      <c r="C42" s="118" t="s">
        <v>1092</v>
      </c>
      <c r="D42" s="118" t="s">
        <v>1121</v>
      </c>
      <c r="E42" s="118" t="s">
        <v>897</v>
      </c>
      <c r="F42" s="118" t="s">
        <v>1116</v>
      </c>
      <c r="G42" s="118" t="s">
        <v>212</v>
      </c>
      <c r="H42" s="364">
        <v>45234</v>
      </c>
      <c r="I42" s="118" t="s">
        <v>242</v>
      </c>
      <c r="J42" s="118" t="s">
        <v>212</v>
      </c>
      <c r="K42" s="364">
        <v>45261</v>
      </c>
      <c r="L42" s="118" t="s">
        <v>243</v>
      </c>
      <c r="M42" s="296" t="s">
        <v>212</v>
      </c>
      <c r="N42" s="297">
        <v>45265</v>
      </c>
      <c r="O42" s="296" t="s">
        <v>236</v>
      </c>
      <c r="P42" s="363"/>
      <c r="Q42" s="326"/>
    </row>
    <row r="43" spans="1:17" ht="153" customHeight="1">
      <c r="A43" s="326"/>
      <c r="B43" s="118" t="s">
        <v>1122</v>
      </c>
      <c r="C43" s="118" t="s">
        <v>900</v>
      </c>
      <c r="D43" s="118" t="s">
        <v>1123</v>
      </c>
      <c r="E43" s="118" t="s">
        <v>902</v>
      </c>
      <c r="F43" s="118" t="s">
        <v>1116</v>
      </c>
      <c r="G43" s="118" t="s">
        <v>213</v>
      </c>
      <c r="H43" s="364">
        <v>45234</v>
      </c>
      <c r="I43" s="118" t="s">
        <v>242</v>
      </c>
      <c r="J43" s="118" t="s">
        <v>212</v>
      </c>
      <c r="K43" s="364">
        <v>45261</v>
      </c>
      <c r="L43" s="118" t="s">
        <v>243</v>
      </c>
      <c r="M43" s="296" t="s">
        <v>212</v>
      </c>
      <c r="N43" s="297">
        <v>45265</v>
      </c>
      <c r="O43" s="296" t="s">
        <v>236</v>
      </c>
      <c r="P43" s="118" t="s">
        <v>903</v>
      </c>
      <c r="Q43" s="326"/>
    </row>
    <row r="44" spans="1:17" ht="152.25" customHeight="1">
      <c r="A44" s="326"/>
      <c r="B44" s="118" t="s">
        <v>1124</v>
      </c>
      <c r="C44" s="118" t="s">
        <v>905</v>
      </c>
      <c r="D44" s="118" t="s">
        <v>1125</v>
      </c>
      <c r="E44" s="118" t="s">
        <v>804</v>
      </c>
      <c r="F44" s="118" t="s">
        <v>1116</v>
      </c>
      <c r="G44" s="118" t="s">
        <v>212</v>
      </c>
      <c r="H44" s="364">
        <v>45234</v>
      </c>
      <c r="I44" s="118" t="s">
        <v>242</v>
      </c>
      <c r="J44" s="118" t="s">
        <v>212</v>
      </c>
      <c r="K44" s="364">
        <v>45261</v>
      </c>
      <c r="L44" s="118" t="s">
        <v>243</v>
      </c>
      <c r="M44" s="296" t="s">
        <v>212</v>
      </c>
      <c r="N44" s="297">
        <v>45265</v>
      </c>
      <c r="O44" s="296" t="s">
        <v>236</v>
      </c>
      <c r="P44" s="363"/>
      <c r="Q44" s="326"/>
    </row>
    <row r="45" spans="1:17" ht="108.75" customHeight="1">
      <c r="A45" s="326"/>
      <c r="B45" s="118" t="s">
        <v>1126</v>
      </c>
      <c r="C45" s="118" t="s">
        <v>589</v>
      </c>
      <c r="D45" s="118" t="s">
        <v>1127</v>
      </c>
      <c r="E45" s="118" t="s">
        <v>505</v>
      </c>
      <c r="F45" s="118" t="s">
        <v>1116</v>
      </c>
      <c r="G45" s="118" t="s">
        <v>212</v>
      </c>
      <c r="H45" s="364">
        <v>45233</v>
      </c>
      <c r="I45" s="118" t="s">
        <v>242</v>
      </c>
      <c r="J45" s="118" t="s">
        <v>212</v>
      </c>
      <c r="K45" s="364">
        <v>45261</v>
      </c>
      <c r="L45" s="118" t="s">
        <v>243</v>
      </c>
      <c r="M45" s="296" t="s">
        <v>212</v>
      </c>
      <c r="N45" s="297">
        <v>45265</v>
      </c>
      <c r="O45" s="296" t="s">
        <v>236</v>
      </c>
      <c r="P45" s="363"/>
      <c r="Q45" s="326"/>
    </row>
    <row r="46" spans="1:17" ht="13.8">
      <c r="A46" s="326"/>
      <c r="B46" s="500" t="s">
        <v>128</v>
      </c>
      <c r="C46" s="501"/>
      <c r="D46" s="501"/>
      <c r="E46" s="501"/>
      <c r="F46" s="501"/>
      <c r="G46" s="501"/>
      <c r="H46" s="501"/>
      <c r="I46" s="501"/>
      <c r="J46" s="501"/>
      <c r="K46" s="501"/>
      <c r="L46" s="501"/>
      <c r="M46" s="501"/>
      <c r="N46" s="501"/>
      <c r="O46" s="501"/>
      <c r="P46" s="501"/>
      <c r="Q46" s="326"/>
    </row>
    <row r="47" spans="1:17" ht="93" customHeight="1">
      <c r="A47" s="326"/>
      <c r="B47" s="118" t="s">
        <v>1128</v>
      </c>
      <c r="C47" s="118" t="s">
        <v>1129</v>
      </c>
      <c r="D47" s="118" t="s">
        <v>1130</v>
      </c>
      <c r="E47" s="118" t="s">
        <v>1131</v>
      </c>
      <c r="F47" s="118" t="s">
        <v>1030</v>
      </c>
      <c r="G47" s="118" t="s">
        <v>212</v>
      </c>
      <c r="H47" s="364">
        <v>45233</v>
      </c>
      <c r="I47" s="118" t="s">
        <v>242</v>
      </c>
      <c r="J47" s="118" t="s">
        <v>212</v>
      </c>
      <c r="K47" s="364">
        <v>45261</v>
      </c>
      <c r="L47" s="118" t="s">
        <v>243</v>
      </c>
      <c r="M47" s="296" t="s">
        <v>212</v>
      </c>
      <c r="N47" s="297">
        <v>45265</v>
      </c>
      <c r="O47" s="296" t="s">
        <v>236</v>
      </c>
      <c r="P47" s="363"/>
      <c r="Q47" s="326"/>
    </row>
    <row r="48" spans="1:17" ht="136.5" customHeight="1">
      <c r="A48" s="326"/>
      <c r="B48" s="118" t="s">
        <v>1132</v>
      </c>
      <c r="C48" s="118" t="s">
        <v>1133</v>
      </c>
      <c r="D48" s="118" t="s">
        <v>1134</v>
      </c>
      <c r="E48" s="118" t="s">
        <v>1135</v>
      </c>
      <c r="F48" s="118" t="s">
        <v>1116</v>
      </c>
      <c r="G48" s="118" t="s">
        <v>212</v>
      </c>
      <c r="H48" s="364">
        <v>45233</v>
      </c>
      <c r="I48" s="118" t="s">
        <v>242</v>
      </c>
      <c r="J48" s="118" t="s">
        <v>212</v>
      </c>
      <c r="K48" s="364">
        <v>45261</v>
      </c>
      <c r="L48" s="118" t="s">
        <v>243</v>
      </c>
      <c r="M48" s="296" t="s">
        <v>212</v>
      </c>
      <c r="N48" s="297">
        <v>45265</v>
      </c>
      <c r="O48" s="296" t="s">
        <v>236</v>
      </c>
      <c r="P48" s="363"/>
      <c r="Q48" s="326"/>
    </row>
    <row r="49" spans="2:16" ht="15" customHeight="1">
      <c r="B49" s="326"/>
      <c r="C49" s="326"/>
      <c r="D49" s="326"/>
      <c r="E49" s="326"/>
      <c r="F49" s="326"/>
      <c r="G49" s="326"/>
      <c r="H49" s="326"/>
      <c r="I49" s="326"/>
      <c r="J49" s="326"/>
      <c r="K49" s="326"/>
      <c r="L49" s="326"/>
      <c r="M49" s="326"/>
      <c r="N49" s="326"/>
      <c r="O49" s="326"/>
      <c r="P49" s="326"/>
    </row>
  </sheetData>
  <mergeCells count="8">
    <mergeCell ref="B24:P24"/>
    <mergeCell ref="B36:C36"/>
    <mergeCell ref="B46:P46"/>
    <mergeCell ref="C2:F2"/>
    <mergeCell ref="C3:F3"/>
    <mergeCell ref="C4:F4"/>
    <mergeCell ref="B11:C11"/>
    <mergeCell ref="B20:C20"/>
  </mergeCells>
  <dataValidations count="3">
    <dataValidation type="list" allowBlank="1" showErrorMessage="1" sqref="G12:G23 J47:J48 G47:G48 M20 J25:J45 M36 G25:G45 J12:J23">
      <formula1>$S$2:$S$5</formula1>
    </dataValidation>
    <dataValidation type="list" allowBlank="1" showErrorMessage="1" sqref="I12:I19 L21:L23 L12:L19 O36 L47:L48 I47:I48 I40:I45 I25:I38 L25:L45 I21">
      <formula1>$T$2:$T$7</formula1>
    </dataValidation>
    <dataValidation type="list" allowBlank="1" showErrorMessage="1" sqref="I22:I23 I39">
      <formula1>#REF!</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M12:M19 O12:O19 M21:M23 O21:O23 M25:M35 O25:O35 M37:M45 O37:O45 M47:M48 O47:O48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U37"/>
  <sheetViews>
    <sheetView topLeftCell="F32" workbookViewId="0">
      <selection activeCell="Q21" sqref="Q21"/>
    </sheetView>
  </sheetViews>
  <sheetFormatPr defaultColWidth="12.6640625" defaultRowHeight="15" customHeight="1"/>
  <cols>
    <col min="1" max="1" width="3.33203125" customWidth="1"/>
    <col min="2" max="2" width="18.21875" customWidth="1"/>
    <col min="3" max="3" width="34.88671875" customWidth="1"/>
    <col min="4" max="4" width="38.33203125" customWidth="1"/>
    <col min="5" max="5" width="38.44140625" customWidth="1"/>
    <col min="6" max="6" width="35.21875" customWidth="1"/>
    <col min="7" max="7" width="10.77734375" customWidth="1"/>
    <col min="9" max="9" width="11" customWidth="1"/>
    <col min="10" max="10" width="10.88671875" customWidth="1"/>
    <col min="12" max="12" width="10.88671875" customWidth="1"/>
    <col min="13" max="13" width="11.21875" customWidth="1"/>
    <col min="15" max="15" width="11" customWidth="1"/>
    <col min="16" max="16" width="38" customWidth="1"/>
    <col min="19" max="20" width="0" hidden="1" customWidth="1"/>
  </cols>
  <sheetData>
    <row r="2" spans="1:21" ht="13.8">
      <c r="B2" s="171" t="s">
        <v>235</v>
      </c>
      <c r="C2" s="491" t="s">
        <v>1136</v>
      </c>
      <c r="D2" s="492"/>
      <c r="E2" s="492"/>
      <c r="F2" s="493"/>
      <c r="G2" s="76"/>
      <c r="H2" s="76"/>
      <c r="I2" s="76"/>
      <c r="J2" s="76"/>
      <c r="K2" s="76"/>
      <c r="L2" s="76"/>
      <c r="M2" s="76"/>
      <c r="N2" s="76"/>
      <c r="O2" s="76"/>
      <c r="P2" s="76"/>
      <c r="Q2" s="76"/>
      <c r="R2" s="76"/>
      <c r="S2" s="233" t="s">
        <v>212</v>
      </c>
      <c r="T2" s="233" t="s">
        <v>236</v>
      </c>
      <c r="U2" s="76"/>
    </row>
    <row r="3" spans="1:21" ht="27.6">
      <c r="B3" s="172" t="s">
        <v>237</v>
      </c>
      <c r="C3" s="494" t="s">
        <v>64</v>
      </c>
      <c r="D3" s="442"/>
      <c r="E3" s="442"/>
      <c r="F3" s="495"/>
      <c r="G3" s="76"/>
      <c r="H3" s="76"/>
      <c r="I3" s="76"/>
      <c r="J3" s="76"/>
      <c r="K3" s="76"/>
      <c r="L3" s="76"/>
      <c r="M3" s="76"/>
      <c r="N3" s="76"/>
      <c r="O3" s="76"/>
      <c r="P3" s="76"/>
      <c r="Q3" s="76"/>
      <c r="R3" s="76"/>
      <c r="S3" s="233" t="s">
        <v>213</v>
      </c>
      <c r="T3" s="233" t="s">
        <v>238</v>
      </c>
      <c r="U3" s="76"/>
    </row>
    <row r="4" spans="1:21" ht="13.8">
      <c r="B4" s="172" t="s">
        <v>239</v>
      </c>
      <c r="C4" s="496">
        <f>SUM(C6:F6)</f>
        <v>21</v>
      </c>
      <c r="D4" s="497"/>
      <c r="E4" s="497"/>
      <c r="F4" s="498"/>
      <c r="G4" s="76"/>
      <c r="H4" s="76"/>
      <c r="I4" s="76"/>
      <c r="J4" s="76"/>
      <c r="K4" s="76"/>
      <c r="L4" s="76"/>
      <c r="M4" s="76"/>
      <c r="N4" s="76"/>
      <c r="O4" s="76"/>
      <c r="P4" s="76"/>
      <c r="Q4" s="76"/>
      <c r="R4" s="76"/>
      <c r="S4" s="233" t="s">
        <v>214</v>
      </c>
      <c r="T4" s="233" t="s">
        <v>240</v>
      </c>
      <c r="U4" s="76"/>
    </row>
    <row r="5" spans="1: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1:21" ht="13.8">
      <c r="B6" s="173" t="s">
        <v>222</v>
      </c>
      <c r="C6" s="288">
        <f t="shared" ref="C6:F6" si="0">COUNTIF($G10:$G1012,C5)</f>
        <v>17</v>
      </c>
      <c r="D6" s="288">
        <f t="shared" si="0"/>
        <v>4</v>
      </c>
      <c r="E6" s="288">
        <f t="shared" si="0"/>
        <v>0</v>
      </c>
      <c r="F6" s="289">
        <f t="shared" si="0"/>
        <v>0</v>
      </c>
      <c r="G6" s="39"/>
      <c r="H6" s="76"/>
      <c r="I6" s="76"/>
      <c r="J6" s="76"/>
      <c r="K6" s="76"/>
      <c r="L6" s="76"/>
      <c r="M6" s="76"/>
      <c r="N6" s="76"/>
      <c r="O6" s="76"/>
      <c r="P6" s="76"/>
      <c r="Q6" s="76"/>
      <c r="R6" s="76"/>
      <c r="S6" s="76"/>
      <c r="T6" s="233" t="s">
        <v>243</v>
      </c>
      <c r="U6" s="76"/>
    </row>
    <row r="7" spans="1:21" ht="13.8">
      <c r="B7" s="173" t="s">
        <v>221</v>
      </c>
      <c r="C7" s="288">
        <f t="shared" ref="C7:F7" si="1">COUNTIF($J10:$J1012,C5)</f>
        <v>20</v>
      </c>
      <c r="D7" s="288">
        <f t="shared" si="1"/>
        <v>1</v>
      </c>
      <c r="E7" s="288">
        <f t="shared" si="1"/>
        <v>0</v>
      </c>
      <c r="F7" s="289">
        <f t="shared" si="1"/>
        <v>0</v>
      </c>
      <c r="G7" s="76"/>
      <c r="H7" s="76"/>
      <c r="I7" s="76"/>
      <c r="J7" s="76"/>
      <c r="K7" s="76"/>
      <c r="L7" s="76"/>
      <c r="M7" s="76"/>
      <c r="N7" s="76"/>
      <c r="O7" s="76"/>
      <c r="P7" s="76"/>
      <c r="Q7" s="76"/>
      <c r="R7" s="76"/>
      <c r="S7" s="76"/>
      <c r="T7" s="233" t="s">
        <v>215</v>
      </c>
      <c r="U7" s="76"/>
    </row>
    <row r="8" spans="1:21" ht="13.8">
      <c r="B8" s="175" t="s">
        <v>210</v>
      </c>
      <c r="C8" s="290">
        <f>COUNTIF($M10:$M1012,C5)</f>
        <v>21</v>
      </c>
      <c r="D8" s="290">
        <f>COUNTIF($M10:$M1012,D5)</f>
        <v>0</v>
      </c>
      <c r="E8" s="290">
        <f>COUNTIF($M10:$M1012,E5)</f>
        <v>0</v>
      </c>
      <c r="F8" s="291">
        <f>COUNTIF($M10:$M1012,F5)</f>
        <v>0</v>
      </c>
      <c r="G8" s="76"/>
      <c r="H8" s="76"/>
      <c r="I8" s="76"/>
      <c r="J8" s="76"/>
      <c r="K8" s="76"/>
      <c r="L8" s="76"/>
      <c r="M8" s="76"/>
      <c r="N8" s="76"/>
      <c r="O8" s="76"/>
      <c r="P8" s="76"/>
      <c r="Q8" s="76"/>
      <c r="R8" s="76"/>
      <c r="S8" s="76"/>
      <c r="T8" s="76"/>
      <c r="U8" s="76"/>
    </row>
    <row r="9" spans="1:21" ht="13.8">
      <c r="B9" s="193"/>
      <c r="C9" s="193"/>
      <c r="D9" s="193"/>
      <c r="E9" s="193"/>
      <c r="F9" s="193"/>
      <c r="G9" s="193"/>
      <c r="H9" s="193"/>
      <c r="I9" s="193"/>
      <c r="J9" s="193"/>
      <c r="K9" s="193"/>
      <c r="L9" s="193"/>
      <c r="M9" s="193"/>
      <c r="N9" s="193"/>
      <c r="O9" s="193"/>
      <c r="P9" s="193"/>
      <c r="Q9" s="76"/>
      <c r="R9" s="76"/>
      <c r="S9" s="76"/>
      <c r="T9" s="76"/>
      <c r="U9" s="76"/>
    </row>
    <row r="10" spans="1: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1:21" ht="13.8">
      <c r="B11" s="502" t="s">
        <v>135</v>
      </c>
      <c r="C11" s="503"/>
      <c r="D11" s="369"/>
      <c r="E11" s="369"/>
      <c r="F11" s="369"/>
      <c r="G11" s="369"/>
      <c r="H11" s="369"/>
      <c r="I11" s="369"/>
      <c r="J11" s="369"/>
      <c r="K11" s="369"/>
      <c r="L11" s="369"/>
      <c r="M11" s="369"/>
      <c r="N11" s="369"/>
      <c r="O11" s="369"/>
      <c r="P11" s="370"/>
      <c r="Q11" s="76"/>
      <c r="R11" s="76"/>
      <c r="S11" s="76"/>
      <c r="T11" s="76"/>
      <c r="U11" s="76"/>
    </row>
    <row r="12" spans="1:21" ht="48.75" customHeight="1">
      <c r="A12" s="326"/>
      <c r="B12" s="118" t="s">
        <v>1137</v>
      </c>
      <c r="C12" s="118" t="s">
        <v>135</v>
      </c>
      <c r="D12" s="118" t="s">
        <v>1138</v>
      </c>
      <c r="E12" s="118" t="s">
        <v>1139</v>
      </c>
      <c r="F12" s="363"/>
      <c r="G12" s="118" t="s">
        <v>212</v>
      </c>
      <c r="H12" s="364">
        <v>45233</v>
      </c>
      <c r="I12" s="118" t="s">
        <v>242</v>
      </c>
      <c r="J12" s="118" t="s">
        <v>212</v>
      </c>
      <c r="K12" s="364">
        <v>45261</v>
      </c>
      <c r="L12" s="118" t="s">
        <v>243</v>
      </c>
      <c r="M12" s="296" t="s">
        <v>212</v>
      </c>
      <c r="N12" s="297">
        <v>45265</v>
      </c>
      <c r="O12" s="296" t="s">
        <v>236</v>
      </c>
      <c r="P12" s="363"/>
      <c r="Q12" s="367"/>
      <c r="R12" s="178"/>
      <c r="S12" s="178"/>
      <c r="T12" s="178"/>
      <c r="U12" s="178"/>
    </row>
    <row r="13" spans="1:21" ht="78.75" customHeight="1">
      <c r="A13" s="326"/>
      <c r="B13" s="118" t="s">
        <v>1140</v>
      </c>
      <c r="C13" s="118" t="s">
        <v>1141</v>
      </c>
      <c r="D13" s="118" t="s">
        <v>1142</v>
      </c>
      <c r="E13" s="118" t="s">
        <v>1143</v>
      </c>
      <c r="F13" s="363"/>
      <c r="G13" s="118" t="s">
        <v>212</v>
      </c>
      <c r="H13" s="364">
        <v>45233</v>
      </c>
      <c r="I13" s="118" t="s">
        <v>242</v>
      </c>
      <c r="J13" s="118" t="s">
        <v>212</v>
      </c>
      <c r="K13" s="364">
        <v>45261</v>
      </c>
      <c r="L13" s="118" t="s">
        <v>243</v>
      </c>
      <c r="M13" s="296" t="s">
        <v>212</v>
      </c>
      <c r="N13" s="297">
        <v>45265</v>
      </c>
      <c r="O13" s="296" t="s">
        <v>236</v>
      </c>
      <c r="P13" s="363"/>
      <c r="Q13" s="367"/>
      <c r="R13" s="178"/>
      <c r="S13" s="178"/>
      <c r="T13" s="178"/>
      <c r="U13" s="178"/>
    </row>
    <row r="14" spans="1:21" ht="76.5" customHeight="1">
      <c r="A14" s="326"/>
      <c r="B14" s="118" t="s">
        <v>1144</v>
      </c>
      <c r="C14" s="118" t="s">
        <v>1145</v>
      </c>
      <c r="D14" s="118" t="s">
        <v>1146</v>
      </c>
      <c r="E14" s="118" t="s">
        <v>1147</v>
      </c>
      <c r="F14" s="363"/>
      <c r="G14" s="118" t="s">
        <v>213</v>
      </c>
      <c r="H14" s="364">
        <v>45233</v>
      </c>
      <c r="I14" s="118" t="s">
        <v>242</v>
      </c>
      <c r="J14" s="118" t="s">
        <v>212</v>
      </c>
      <c r="K14" s="364">
        <v>45261</v>
      </c>
      <c r="L14" s="118" t="s">
        <v>243</v>
      </c>
      <c r="M14" s="296" t="s">
        <v>212</v>
      </c>
      <c r="N14" s="297">
        <v>45265</v>
      </c>
      <c r="O14" s="296" t="s">
        <v>236</v>
      </c>
      <c r="P14" s="118" t="s">
        <v>1148</v>
      </c>
      <c r="Q14" s="367"/>
      <c r="R14" s="178"/>
      <c r="S14" s="178"/>
      <c r="T14" s="178"/>
      <c r="U14" s="178"/>
    </row>
    <row r="15" spans="1:21" ht="76.5" customHeight="1">
      <c r="A15" s="326"/>
      <c r="B15" s="118" t="s">
        <v>1149</v>
      </c>
      <c r="C15" s="118" t="s">
        <v>1150</v>
      </c>
      <c r="D15" s="118" t="s">
        <v>1151</v>
      </c>
      <c r="E15" s="118" t="s">
        <v>1152</v>
      </c>
      <c r="F15" s="363"/>
      <c r="G15" s="118" t="s">
        <v>212</v>
      </c>
      <c r="H15" s="364">
        <v>45233</v>
      </c>
      <c r="I15" s="118" t="s">
        <v>242</v>
      </c>
      <c r="J15" s="118" t="s">
        <v>212</v>
      </c>
      <c r="K15" s="364">
        <v>45261</v>
      </c>
      <c r="L15" s="118" t="s">
        <v>243</v>
      </c>
      <c r="M15" s="296" t="s">
        <v>212</v>
      </c>
      <c r="N15" s="297">
        <v>45265</v>
      </c>
      <c r="O15" s="296" t="s">
        <v>236</v>
      </c>
      <c r="P15" s="363"/>
      <c r="Q15" s="367"/>
      <c r="R15" s="178"/>
      <c r="S15" s="178"/>
      <c r="T15" s="178"/>
      <c r="U15" s="178"/>
    </row>
    <row r="16" spans="1:21" ht="105.75" customHeight="1">
      <c r="A16" s="326"/>
      <c r="B16" s="118" t="s">
        <v>1153</v>
      </c>
      <c r="C16" s="118" t="s">
        <v>1154</v>
      </c>
      <c r="D16" s="118" t="s">
        <v>1155</v>
      </c>
      <c r="E16" s="118" t="s">
        <v>1156</v>
      </c>
      <c r="F16" s="363"/>
      <c r="G16" s="118" t="s">
        <v>212</v>
      </c>
      <c r="H16" s="364">
        <v>45233</v>
      </c>
      <c r="I16" s="118" t="s">
        <v>242</v>
      </c>
      <c r="J16" s="118" t="s">
        <v>212</v>
      </c>
      <c r="K16" s="364">
        <v>45261</v>
      </c>
      <c r="L16" s="118" t="s">
        <v>243</v>
      </c>
      <c r="M16" s="296" t="s">
        <v>212</v>
      </c>
      <c r="N16" s="297">
        <v>45265</v>
      </c>
      <c r="O16" s="296" t="s">
        <v>236</v>
      </c>
      <c r="P16" s="363"/>
      <c r="Q16" s="367"/>
      <c r="R16" s="178"/>
      <c r="S16" s="178"/>
      <c r="T16" s="178"/>
      <c r="U16" s="178"/>
    </row>
    <row r="17" spans="1:21" ht="78.75" customHeight="1">
      <c r="A17" s="326"/>
      <c r="B17" s="118" t="s">
        <v>1157</v>
      </c>
      <c r="C17" s="118" t="s">
        <v>1158</v>
      </c>
      <c r="D17" s="118" t="s">
        <v>1159</v>
      </c>
      <c r="E17" s="118" t="s">
        <v>1143</v>
      </c>
      <c r="F17" s="363"/>
      <c r="G17" s="118" t="s">
        <v>212</v>
      </c>
      <c r="H17" s="364">
        <v>45233</v>
      </c>
      <c r="I17" s="118" t="s">
        <v>242</v>
      </c>
      <c r="J17" s="118" t="s">
        <v>212</v>
      </c>
      <c r="K17" s="364">
        <v>45261</v>
      </c>
      <c r="L17" s="118" t="s">
        <v>243</v>
      </c>
      <c r="M17" s="296" t="s">
        <v>212</v>
      </c>
      <c r="N17" s="297">
        <v>45265</v>
      </c>
      <c r="O17" s="296" t="s">
        <v>236</v>
      </c>
      <c r="P17" s="363"/>
      <c r="Q17" s="367"/>
      <c r="R17" s="178"/>
      <c r="S17" s="178"/>
      <c r="T17" s="178"/>
      <c r="U17" s="178"/>
    </row>
    <row r="18" spans="1:21" ht="91.5" customHeight="1">
      <c r="A18" s="326"/>
      <c r="B18" s="118" t="s">
        <v>1160</v>
      </c>
      <c r="C18" s="118" t="s">
        <v>1161</v>
      </c>
      <c r="D18" s="118" t="s">
        <v>1162</v>
      </c>
      <c r="E18" s="118" t="s">
        <v>1143</v>
      </c>
      <c r="F18" s="363"/>
      <c r="G18" s="118" t="s">
        <v>212</v>
      </c>
      <c r="H18" s="364">
        <v>45233</v>
      </c>
      <c r="I18" s="118" t="s">
        <v>242</v>
      </c>
      <c r="J18" s="118" t="s">
        <v>212</v>
      </c>
      <c r="K18" s="364">
        <v>45261</v>
      </c>
      <c r="L18" s="118" t="s">
        <v>243</v>
      </c>
      <c r="M18" s="296" t="s">
        <v>212</v>
      </c>
      <c r="N18" s="297">
        <v>45265</v>
      </c>
      <c r="O18" s="296" t="s">
        <v>236</v>
      </c>
      <c r="P18" s="363"/>
      <c r="Q18" s="367"/>
      <c r="R18" s="178"/>
      <c r="S18" s="178"/>
      <c r="T18" s="178"/>
      <c r="U18" s="178"/>
    </row>
    <row r="19" spans="1:21" ht="13.8">
      <c r="A19" s="326"/>
      <c r="B19" s="500" t="s">
        <v>137</v>
      </c>
      <c r="C19" s="501"/>
      <c r="D19" s="366"/>
      <c r="E19" s="366"/>
      <c r="F19" s="366"/>
      <c r="G19" s="366"/>
      <c r="H19" s="366"/>
      <c r="I19" s="366"/>
      <c r="J19" s="366"/>
      <c r="K19" s="366"/>
      <c r="L19" s="366"/>
      <c r="M19" s="366"/>
      <c r="N19" s="366"/>
      <c r="O19" s="366"/>
      <c r="P19" s="366"/>
      <c r="Q19" s="368"/>
      <c r="R19" s="76"/>
      <c r="S19" s="76"/>
      <c r="T19" s="76"/>
      <c r="U19" s="76"/>
    </row>
    <row r="20" spans="1:21" ht="76.5" customHeight="1">
      <c r="A20" s="326"/>
      <c r="B20" s="118" t="s">
        <v>1163</v>
      </c>
      <c r="C20" s="118" t="s">
        <v>137</v>
      </c>
      <c r="D20" s="118" t="s">
        <v>1164</v>
      </c>
      <c r="E20" s="118" t="s">
        <v>1165</v>
      </c>
      <c r="F20" s="118" t="s">
        <v>1139</v>
      </c>
      <c r="G20" s="118" t="s">
        <v>212</v>
      </c>
      <c r="H20" s="364">
        <v>45233</v>
      </c>
      <c r="I20" s="118" t="s">
        <v>242</v>
      </c>
      <c r="J20" s="118" t="s">
        <v>212</v>
      </c>
      <c r="K20" s="364">
        <v>45261</v>
      </c>
      <c r="L20" s="118" t="s">
        <v>243</v>
      </c>
      <c r="M20" s="296" t="s">
        <v>212</v>
      </c>
      <c r="N20" s="297">
        <v>45265</v>
      </c>
      <c r="O20" s="296" t="s">
        <v>236</v>
      </c>
      <c r="P20" s="363"/>
      <c r="Q20" s="367"/>
      <c r="R20" s="178"/>
      <c r="S20" s="178"/>
      <c r="T20" s="178"/>
      <c r="U20" s="178"/>
    </row>
    <row r="21" spans="1:21" ht="120.75" customHeight="1">
      <c r="A21" s="326"/>
      <c r="B21" s="118" t="s">
        <v>1166</v>
      </c>
      <c r="C21" s="118" t="s">
        <v>1062</v>
      </c>
      <c r="D21" s="118" t="s">
        <v>1167</v>
      </c>
      <c r="E21" s="118" t="s">
        <v>1168</v>
      </c>
      <c r="F21" s="363"/>
      <c r="G21" s="118" t="s">
        <v>212</v>
      </c>
      <c r="H21" s="364">
        <v>45233</v>
      </c>
      <c r="I21" s="118" t="s">
        <v>242</v>
      </c>
      <c r="J21" s="118" t="s">
        <v>213</v>
      </c>
      <c r="K21" s="364">
        <v>45261</v>
      </c>
      <c r="L21" s="118" t="s">
        <v>243</v>
      </c>
      <c r="M21" s="296" t="s">
        <v>212</v>
      </c>
      <c r="N21" s="297">
        <v>45265</v>
      </c>
      <c r="O21" s="296" t="s">
        <v>236</v>
      </c>
      <c r="P21" s="118" t="s">
        <v>1065</v>
      </c>
      <c r="Q21" s="367"/>
      <c r="R21" s="178"/>
      <c r="S21" s="178"/>
      <c r="T21" s="178"/>
      <c r="U21" s="178"/>
    </row>
    <row r="22" spans="1:21" ht="121.5" customHeight="1">
      <c r="A22" s="326"/>
      <c r="B22" s="118" t="s">
        <v>1169</v>
      </c>
      <c r="C22" s="118" t="s">
        <v>1067</v>
      </c>
      <c r="D22" s="118" t="s">
        <v>1170</v>
      </c>
      <c r="E22" s="118" t="s">
        <v>1168</v>
      </c>
      <c r="F22" s="363"/>
      <c r="G22" s="118" t="s">
        <v>212</v>
      </c>
      <c r="H22" s="364">
        <v>45233</v>
      </c>
      <c r="I22" s="118" t="s">
        <v>242</v>
      </c>
      <c r="J22" s="118" t="s">
        <v>212</v>
      </c>
      <c r="K22" s="364">
        <v>45261</v>
      </c>
      <c r="L22" s="118" t="s">
        <v>243</v>
      </c>
      <c r="M22" s="296" t="s">
        <v>212</v>
      </c>
      <c r="N22" s="297">
        <v>45265</v>
      </c>
      <c r="O22" s="296" t="s">
        <v>236</v>
      </c>
      <c r="P22" s="363"/>
      <c r="Q22" s="367"/>
      <c r="R22" s="178"/>
      <c r="S22" s="178"/>
      <c r="T22" s="178"/>
      <c r="U22" s="178"/>
    </row>
    <row r="23" spans="1:21" ht="13.8">
      <c r="A23" s="326"/>
      <c r="B23" s="500" t="s">
        <v>1171</v>
      </c>
      <c r="C23" s="501"/>
      <c r="D23" s="501"/>
      <c r="E23" s="501"/>
      <c r="F23" s="501"/>
      <c r="G23" s="501"/>
      <c r="H23" s="501"/>
      <c r="I23" s="501"/>
      <c r="J23" s="501"/>
      <c r="K23" s="501"/>
      <c r="L23" s="501"/>
      <c r="M23" s="501"/>
      <c r="N23" s="501"/>
      <c r="O23" s="501"/>
      <c r="P23" s="501"/>
      <c r="Q23" s="367"/>
      <c r="R23" s="178"/>
      <c r="S23" s="178"/>
      <c r="T23" s="178"/>
      <c r="U23" s="178"/>
    </row>
    <row r="24" spans="1:21" ht="121.5" customHeight="1">
      <c r="A24" s="326"/>
      <c r="B24" s="118" t="s">
        <v>1172</v>
      </c>
      <c r="C24" s="118" t="s">
        <v>1171</v>
      </c>
      <c r="D24" s="118" t="s">
        <v>1173</v>
      </c>
      <c r="E24" s="118" t="s">
        <v>1174</v>
      </c>
      <c r="F24" s="37"/>
      <c r="G24" s="118" t="s">
        <v>212</v>
      </c>
      <c r="H24" s="364">
        <v>45233</v>
      </c>
      <c r="I24" s="118" t="s">
        <v>242</v>
      </c>
      <c r="J24" s="118" t="s">
        <v>212</v>
      </c>
      <c r="K24" s="364">
        <v>45261</v>
      </c>
      <c r="L24" s="118" t="s">
        <v>242</v>
      </c>
      <c r="M24" s="296" t="s">
        <v>212</v>
      </c>
      <c r="N24" s="297">
        <v>45265</v>
      </c>
      <c r="O24" s="296" t="s">
        <v>236</v>
      </c>
      <c r="P24" s="37"/>
      <c r="Q24" s="367"/>
      <c r="R24" s="178"/>
      <c r="S24" s="178"/>
      <c r="T24" s="178"/>
      <c r="U24" s="178"/>
    </row>
    <row r="25" spans="1:21" ht="171" customHeight="1">
      <c r="A25" s="326"/>
      <c r="B25" s="118" t="s">
        <v>1175</v>
      </c>
      <c r="C25" s="118" t="s">
        <v>382</v>
      </c>
      <c r="D25" s="118" t="s">
        <v>1176</v>
      </c>
      <c r="E25" s="118" t="s">
        <v>1177</v>
      </c>
      <c r="F25" s="37"/>
      <c r="G25" s="118" t="s">
        <v>212</v>
      </c>
      <c r="H25" s="364">
        <v>45233</v>
      </c>
      <c r="I25" s="118" t="s">
        <v>242</v>
      </c>
      <c r="J25" s="118" t="s">
        <v>212</v>
      </c>
      <c r="K25" s="364">
        <v>45261</v>
      </c>
      <c r="L25" s="118" t="s">
        <v>243</v>
      </c>
      <c r="M25" s="296" t="s">
        <v>212</v>
      </c>
      <c r="N25" s="297">
        <v>45265</v>
      </c>
      <c r="O25" s="296" t="s">
        <v>236</v>
      </c>
      <c r="P25" s="363"/>
      <c r="Q25" s="367"/>
      <c r="R25" s="178"/>
      <c r="S25" s="178"/>
      <c r="T25" s="178"/>
      <c r="U25" s="178"/>
    </row>
    <row r="26" spans="1:21" ht="138.75" customHeight="1">
      <c r="A26" s="326"/>
      <c r="B26" s="118" t="s">
        <v>1178</v>
      </c>
      <c r="C26" s="118" t="s">
        <v>1179</v>
      </c>
      <c r="D26" s="118" t="s">
        <v>1180</v>
      </c>
      <c r="E26" s="118" t="s">
        <v>808</v>
      </c>
      <c r="F26" s="37"/>
      <c r="G26" s="118" t="s">
        <v>213</v>
      </c>
      <c r="H26" s="364">
        <v>45233</v>
      </c>
      <c r="I26" s="118" t="s">
        <v>242</v>
      </c>
      <c r="J26" s="118" t="s">
        <v>212</v>
      </c>
      <c r="K26" s="364">
        <v>45261</v>
      </c>
      <c r="L26" s="118" t="s">
        <v>243</v>
      </c>
      <c r="M26" s="296" t="s">
        <v>212</v>
      </c>
      <c r="N26" s="297">
        <v>45265</v>
      </c>
      <c r="O26" s="296" t="s">
        <v>236</v>
      </c>
      <c r="P26" s="118" t="s">
        <v>809</v>
      </c>
      <c r="Q26" s="367"/>
      <c r="R26" s="178"/>
      <c r="S26" s="178"/>
      <c r="T26" s="178"/>
      <c r="U26" s="178"/>
    </row>
    <row r="27" spans="1:21" ht="138.75" customHeight="1">
      <c r="A27" s="326"/>
      <c r="B27" s="118" t="s">
        <v>1181</v>
      </c>
      <c r="C27" s="118" t="s">
        <v>1182</v>
      </c>
      <c r="D27" s="118" t="s">
        <v>1183</v>
      </c>
      <c r="E27" s="118" t="s">
        <v>1184</v>
      </c>
      <c r="F27" s="37"/>
      <c r="G27" s="118" t="s">
        <v>213</v>
      </c>
      <c r="H27" s="364">
        <v>45233</v>
      </c>
      <c r="I27" s="118" t="s">
        <v>242</v>
      </c>
      <c r="J27" s="118" t="s">
        <v>212</v>
      </c>
      <c r="K27" s="364">
        <v>45261</v>
      </c>
      <c r="L27" s="118" t="s">
        <v>243</v>
      </c>
      <c r="M27" s="296" t="s">
        <v>212</v>
      </c>
      <c r="N27" s="297">
        <v>45265</v>
      </c>
      <c r="O27" s="296" t="s">
        <v>236</v>
      </c>
      <c r="P27" s="118" t="s">
        <v>903</v>
      </c>
      <c r="Q27" s="367"/>
      <c r="R27" s="178"/>
      <c r="S27" s="178"/>
      <c r="T27" s="178"/>
      <c r="U27" s="178"/>
    </row>
    <row r="28" spans="1:21" ht="13.8">
      <c r="A28" s="326"/>
      <c r="B28" s="500" t="s">
        <v>127</v>
      </c>
      <c r="C28" s="501"/>
      <c r="D28" s="366"/>
      <c r="E28" s="366"/>
      <c r="F28" s="366"/>
      <c r="G28" s="366"/>
      <c r="H28" s="366"/>
      <c r="I28" s="366"/>
      <c r="J28" s="366"/>
      <c r="K28" s="366"/>
      <c r="L28" s="366"/>
      <c r="M28" s="366"/>
      <c r="N28" s="366"/>
      <c r="O28" s="366"/>
      <c r="P28" s="366"/>
      <c r="Q28" s="367"/>
      <c r="R28" s="178"/>
      <c r="S28" s="178"/>
      <c r="T28" s="178"/>
      <c r="U28" s="178"/>
    </row>
    <row r="29" spans="1:21" ht="79.5" customHeight="1">
      <c r="A29" s="326"/>
      <c r="B29" s="118" t="s">
        <v>1185</v>
      </c>
      <c r="C29" s="118" t="s">
        <v>1186</v>
      </c>
      <c r="D29" s="118" t="s">
        <v>1187</v>
      </c>
      <c r="E29" s="118" t="s">
        <v>1188</v>
      </c>
      <c r="F29" s="118" t="s">
        <v>1139</v>
      </c>
      <c r="G29" s="118" t="s">
        <v>212</v>
      </c>
      <c r="H29" s="364">
        <v>45233</v>
      </c>
      <c r="I29" s="118" t="s">
        <v>242</v>
      </c>
      <c r="J29" s="118" t="s">
        <v>212</v>
      </c>
      <c r="K29" s="364">
        <v>45261</v>
      </c>
      <c r="L29" s="118" t="s">
        <v>243</v>
      </c>
      <c r="M29" s="296" t="s">
        <v>212</v>
      </c>
      <c r="N29" s="297">
        <v>45265</v>
      </c>
      <c r="O29" s="296" t="s">
        <v>236</v>
      </c>
      <c r="P29" s="363"/>
      <c r="Q29" s="367"/>
      <c r="R29" s="178"/>
      <c r="S29" s="178"/>
      <c r="T29" s="178"/>
      <c r="U29" s="178"/>
    </row>
    <row r="30" spans="1:21" ht="123.75" customHeight="1">
      <c r="A30" s="326"/>
      <c r="B30" s="118" t="s">
        <v>1189</v>
      </c>
      <c r="C30" s="118" t="s">
        <v>1105</v>
      </c>
      <c r="D30" s="118" t="s">
        <v>1190</v>
      </c>
      <c r="E30" s="118" t="s">
        <v>1191</v>
      </c>
      <c r="F30" s="118" t="s">
        <v>1139</v>
      </c>
      <c r="G30" s="118" t="s">
        <v>212</v>
      </c>
      <c r="H30" s="364">
        <v>45233</v>
      </c>
      <c r="I30" s="118" t="s">
        <v>242</v>
      </c>
      <c r="J30" s="118" t="s">
        <v>212</v>
      </c>
      <c r="K30" s="364">
        <v>45261</v>
      </c>
      <c r="L30" s="118" t="s">
        <v>243</v>
      </c>
      <c r="M30" s="296" t="s">
        <v>212</v>
      </c>
      <c r="N30" s="297">
        <v>45265</v>
      </c>
      <c r="O30" s="296" t="s">
        <v>236</v>
      </c>
      <c r="P30" s="363"/>
      <c r="Q30" s="367"/>
      <c r="R30" s="178"/>
      <c r="S30" s="178"/>
      <c r="T30" s="178"/>
      <c r="U30" s="178"/>
    </row>
    <row r="31" spans="1:21" ht="183.75" customHeight="1">
      <c r="A31" s="326"/>
      <c r="B31" s="118" t="s">
        <v>1192</v>
      </c>
      <c r="C31" s="118" t="s">
        <v>1109</v>
      </c>
      <c r="D31" s="118" t="s">
        <v>1193</v>
      </c>
      <c r="E31" s="118" t="s">
        <v>1194</v>
      </c>
      <c r="F31" s="118" t="s">
        <v>1195</v>
      </c>
      <c r="G31" s="118" t="s">
        <v>212</v>
      </c>
      <c r="H31" s="364">
        <v>45233</v>
      </c>
      <c r="I31" s="118" t="s">
        <v>242</v>
      </c>
      <c r="J31" s="118" t="s">
        <v>212</v>
      </c>
      <c r="K31" s="364">
        <v>45261</v>
      </c>
      <c r="L31" s="118" t="s">
        <v>243</v>
      </c>
      <c r="M31" s="296" t="s">
        <v>212</v>
      </c>
      <c r="N31" s="297">
        <v>45265</v>
      </c>
      <c r="O31" s="296" t="s">
        <v>236</v>
      </c>
      <c r="P31" s="363"/>
      <c r="Q31" s="367"/>
      <c r="R31" s="178"/>
      <c r="S31" s="178"/>
      <c r="T31" s="178"/>
      <c r="U31" s="178"/>
    </row>
    <row r="32" spans="1:21" ht="168.75" customHeight="1">
      <c r="A32" s="326"/>
      <c r="B32" s="118" t="s">
        <v>1196</v>
      </c>
      <c r="C32" s="118" t="s">
        <v>382</v>
      </c>
      <c r="D32" s="118" t="s">
        <v>1197</v>
      </c>
      <c r="E32" s="118" t="s">
        <v>1177</v>
      </c>
      <c r="F32" s="118" t="s">
        <v>1198</v>
      </c>
      <c r="G32" s="118" t="s">
        <v>212</v>
      </c>
      <c r="H32" s="364">
        <v>45233</v>
      </c>
      <c r="I32" s="118" t="s">
        <v>242</v>
      </c>
      <c r="J32" s="118" t="s">
        <v>212</v>
      </c>
      <c r="K32" s="364">
        <v>45261</v>
      </c>
      <c r="L32" s="118" t="s">
        <v>243</v>
      </c>
      <c r="M32" s="296" t="s">
        <v>212</v>
      </c>
      <c r="N32" s="297">
        <v>45265</v>
      </c>
      <c r="O32" s="296" t="s">
        <v>236</v>
      </c>
      <c r="P32" s="363"/>
      <c r="Q32" s="367"/>
      <c r="R32" s="178"/>
      <c r="S32" s="178"/>
      <c r="T32" s="178"/>
      <c r="U32" s="178"/>
    </row>
    <row r="33" spans="1:21" ht="140.25" customHeight="1">
      <c r="A33" s="326"/>
      <c r="B33" s="118" t="s">
        <v>1199</v>
      </c>
      <c r="C33" s="118" t="s">
        <v>1182</v>
      </c>
      <c r="D33" s="118" t="s">
        <v>1200</v>
      </c>
      <c r="E33" s="118" t="s">
        <v>1184</v>
      </c>
      <c r="F33" s="118" t="s">
        <v>1198</v>
      </c>
      <c r="G33" s="118" t="s">
        <v>213</v>
      </c>
      <c r="H33" s="364">
        <v>45233</v>
      </c>
      <c r="I33" s="118" t="s">
        <v>242</v>
      </c>
      <c r="J33" s="118" t="s">
        <v>212</v>
      </c>
      <c r="K33" s="364">
        <v>44938</v>
      </c>
      <c r="L33" s="118" t="s">
        <v>243</v>
      </c>
      <c r="M33" s="296" t="s">
        <v>212</v>
      </c>
      <c r="N33" s="297">
        <v>45265</v>
      </c>
      <c r="O33" s="296" t="s">
        <v>236</v>
      </c>
      <c r="P33" s="118" t="s">
        <v>1201</v>
      </c>
      <c r="Q33" s="367"/>
      <c r="R33" s="178"/>
      <c r="S33" s="178"/>
      <c r="T33" s="178"/>
      <c r="U33" s="178"/>
    </row>
    <row r="34" spans="1:21" ht="13.8">
      <c r="A34" s="326"/>
      <c r="B34" s="500" t="s">
        <v>140</v>
      </c>
      <c r="C34" s="501"/>
      <c r="D34" s="501"/>
      <c r="E34" s="501"/>
      <c r="F34" s="501"/>
      <c r="G34" s="501"/>
      <c r="H34" s="501"/>
      <c r="I34" s="501"/>
      <c r="J34" s="501"/>
      <c r="K34" s="501"/>
      <c r="L34" s="501"/>
      <c r="M34" s="501"/>
      <c r="N34" s="501"/>
      <c r="O34" s="501"/>
      <c r="P34" s="501"/>
      <c r="Q34" s="367"/>
      <c r="R34" s="178"/>
      <c r="S34" s="178"/>
      <c r="T34" s="178"/>
      <c r="U34" s="178"/>
    </row>
    <row r="35" spans="1:21" ht="122.25" customHeight="1">
      <c r="A35" s="326"/>
      <c r="B35" s="118" t="s">
        <v>1202</v>
      </c>
      <c r="C35" s="118" t="s">
        <v>1203</v>
      </c>
      <c r="D35" s="118" t="s">
        <v>1204</v>
      </c>
      <c r="E35" s="118" t="s">
        <v>1205</v>
      </c>
      <c r="F35" s="118" t="s">
        <v>1139</v>
      </c>
      <c r="G35" s="118" t="s">
        <v>212</v>
      </c>
      <c r="H35" s="364">
        <v>45233</v>
      </c>
      <c r="I35" s="118" t="s">
        <v>242</v>
      </c>
      <c r="J35" s="118" t="s">
        <v>212</v>
      </c>
      <c r="K35" s="364">
        <v>45261</v>
      </c>
      <c r="L35" s="118" t="s">
        <v>243</v>
      </c>
      <c r="M35" s="296" t="s">
        <v>212</v>
      </c>
      <c r="N35" s="297">
        <v>45265</v>
      </c>
      <c r="O35" s="296" t="s">
        <v>236</v>
      </c>
      <c r="P35" s="363"/>
      <c r="Q35" s="367"/>
      <c r="R35" s="178"/>
      <c r="S35" s="178"/>
      <c r="T35" s="178"/>
      <c r="U35" s="178"/>
    </row>
    <row r="36" spans="1:21" ht="183.75" customHeight="1">
      <c r="A36" s="326"/>
      <c r="B36" s="118" t="s">
        <v>1206</v>
      </c>
      <c r="C36" s="118" t="s">
        <v>1207</v>
      </c>
      <c r="D36" s="118" t="s">
        <v>1208</v>
      </c>
      <c r="E36" s="118" t="s">
        <v>1209</v>
      </c>
      <c r="F36" s="118" t="s">
        <v>1198</v>
      </c>
      <c r="G36" s="118" t="s">
        <v>212</v>
      </c>
      <c r="H36" s="364">
        <v>45233</v>
      </c>
      <c r="I36" s="118" t="s">
        <v>242</v>
      </c>
      <c r="J36" s="118" t="s">
        <v>212</v>
      </c>
      <c r="K36" s="364">
        <v>45261</v>
      </c>
      <c r="L36" s="118" t="s">
        <v>243</v>
      </c>
      <c r="M36" s="296" t="s">
        <v>212</v>
      </c>
      <c r="N36" s="297">
        <v>45265</v>
      </c>
      <c r="O36" s="296" t="s">
        <v>236</v>
      </c>
      <c r="P36" s="363"/>
      <c r="Q36" s="367"/>
      <c r="R36" s="178"/>
      <c r="S36" s="178"/>
      <c r="T36" s="178"/>
      <c r="U36" s="178"/>
    </row>
    <row r="37" spans="1:21" ht="15" customHeight="1">
      <c r="B37" s="326"/>
      <c r="C37" s="326"/>
      <c r="D37" s="326"/>
      <c r="E37" s="326"/>
      <c r="F37" s="326"/>
      <c r="G37" s="326"/>
      <c r="H37" s="326"/>
      <c r="I37" s="326"/>
      <c r="J37" s="326"/>
      <c r="K37" s="326"/>
      <c r="L37" s="326"/>
      <c r="M37" s="326"/>
      <c r="N37" s="326"/>
      <c r="O37" s="326"/>
      <c r="P37" s="326"/>
    </row>
  </sheetData>
  <mergeCells count="8">
    <mergeCell ref="B23:P23"/>
    <mergeCell ref="B28:C28"/>
    <mergeCell ref="B34:P34"/>
    <mergeCell ref="C2:F2"/>
    <mergeCell ref="C3:F3"/>
    <mergeCell ref="C4:F4"/>
    <mergeCell ref="B11:C11"/>
    <mergeCell ref="B19:C19"/>
  </mergeCells>
  <dataValidations count="3">
    <dataValidation type="list" allowBlank="1" showErrorMessage="1" sqref="G12:G22 J35:J36 G35:G36 M19 J24:J33 G24:G33 M28 J12:J22">
      <formula1>$S$2:$S$5</formula1>
    </dataValidation>
    <dataValidation type="list" allowBlank="1" showErrorMessage="1" sqref="I12:I18 L20:L22 L12:L18 O28 L35:L36 I35:I36 I32:I33 I24:I30 L24:L33 I20">
      <formula1>$T$2:$T$7</formula1>
    </dataValidation>
    <dataValidation type="list" allowBlank="1" showErrorMessage="1" sqref="I21:I22 I31">
      <formula1>#REF!</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M20:M22 O20:O22 M24:M27 O24:O27 M29:M33 O29:O33 M35:M36 O35:O36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39"/>
  <sheetViews>
    <sheetView topLeftCell="F38" workbookViewId="0">
      <selection activeCell="L22" sqref="L22"/>
    </sheetView>
  </sheetViews>
  <sheetFormatPr defaultColWidth="12.6640625" defaultRowHeight="15" customHeight="1"/>
  <cols>
    <col min="1" max="1" width="3.6640625" customWidth="1"/>
    <col min="2" max="2" width="19.88671875" customWidth="1"/>
    <col min="3" max="3" width="35.21875" customWidth="1"/>
    <col min="4" max="4" width="38.21875" customWidth="1"/>
    <col min="5" max="5" width="38.88671875" customWidth="1"/>
    <col min="6" max="6" width="35.21875" customWidth="1"/>
    <col min="7" max="7" width="11.109375" customWidth="1"/>
    <col min="9" max="10" width="11.109375" customWidth="1"/>
    <col min="12" max="12" width="10.88671875" customWidth="1"/>
    <col min="13" max="13" width="11" customWidth="1"/>
    <col min="15" max="15" width="10.77734375" customWidth="1"/>
    <col min="16" max="16" width="37.77734375" customWidth="1"/>
    <col min="19" max="20" width="0" hidden="1" customWidth="1"/>
  </cols>
  <sheetData>
    <row r="2" spans="2:21" ht="13.8">
      <c r="B2" s="171" t="s">
        <v>235</v>
      </c>
      <c r="C2" s="491" t="s">
        <v>1210</v>
      </c>
      <c r="D2" s="492"/>
      <c r="E2" s="492"/>
      <c r="F2" s="493"/>
      <c r="G2" s="76"/>
      <c r="H2" s="76"/>
      <c r="I2" s="76"/>
      <c r="J2" s="76"/>
      <c r="K2" s="76"/>
      <c r="L2" s="76"/>
      <c r="M2" s="76"/>
      <c r="N2" s="76"/>
      <c r="O2" s="76"/>
      <c r="P2" s="76"/>
      <c r="Q2" s="76"/>
      <c r="R2" s="76"/>
      <c r="S2" s="233" t="s">
        <v>212</v>
      </c>
      <c r="T2" s="233" t="s">
        <v>236</v>
      </c>
      <c r="U2" s="76"/>
    </row>
    <row r="3" spans="2:21" ht="13.8">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4">
        <f>SUM(C6:F6)</f>
        <v>24</v>
      </c>
      <c r="D4" s="442"/>
      <c r="E4" s="442"/>
      <c r="F4" s="495"/>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COUNTIF($G10:$G1013,C5)</f>
        <v>23</v>
      </c>
      <c r="D6" s="288">
        <f t="shared" si="0"/>
        <v>1</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COUNTIF($J10:$J1013,C5)</f>
        <v>23</v>
      </c>
      <c r="D7" s="288">
        <f t="shared" si="1"/>
        <v>1</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COUNTIF($M10:$M1013,C5)</f>
        <v>24</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499" t="s">
        <v>83</v>
      </c>
      <c r="C11" s="443"/>
      <c r="D11" s="293"/>
      <c r="E11" s="293"/>
      <c r="F11" s="293"/>
      <c r="G11" s="293"/>
      <c r="H11" s="293"/>
      <c r="I11" s="293"/>
      <c r="J11" s="293"/>
      <c r="K11" s="293"/>
      <c r="L11" s="293"/>
      <c r="M11" s="293"/>
      <c r="N11" s="293"/>
      <c r="O11" s="293"/>
      <c r="P11" s="294"/>
      <c r="Q11" s="76"/>
      <c r="R11" s="76"/>
      <c r="S11" s="76"/>
      <c r="T11" s="76"/>
      <c r="U11" s="76"/>
    </row>
    <row r="12" spans="2:21" ht="47.25" customHeight="1">
      <c r="B12" s="295" t="s">
        <v>1211</v>
      </c>
      <c r="C12" s="296" t="s">
        <v>83</v>
      </c>
      <c r="D12" s="296" t="s">
        <v>1212</v>
      </c>
      <c r="E12" s="296" t="s">
        <v>1213</v>
      </c>
      <c r="F12" s="298"/>
      <c r="G12" s="296" t="s">
        <v>212</v>
      </c>
      <c r="H12" s="297">
        <v>45222</v>
      </c>
      <c r="I12" s="296" t="s">
        <v>243</v>
      </c>
      <c r="J12" s="296" t="s">
        <v>212</v>
      </c>
      <c r="K12" s="297">
        <v>45261</v>
      </c>
      <c r="L12" s="296" t="s">
        <v>243</v>
      </c>
      <c r="M12" s="296" t="s">
        <v>212</v>
      </c>
      <c r="N12" s="297">
        <v>45265</v>
      </c>
      <c r="O12" s="296" t="s">
        <v>236</v>
      </c>
      <c r="P12" s="298"/>
      <c r="Q12" s="178"/>
      <c r="R12" s="178"/>
      <c r="S12" s="178"/>
      <c r="T12" s="178"/>
      <c r="U12" s="178"/>
    </row>
    <row r="13" spans="2:21" ht="76.5" customHeight="1">
      <c r="B13" s="295" t="s">
        <v>1214</v>
      </c>
      <c r="C13" s="296" t="s">
        <v>460</v>
      </c>
      <c r="D13" s="296" t="s">
        <v>1215</v>
      </c>
      <c r="E13" s="296" t="s">
        <v>462</v>
      </c>
      <c r="F13" s="298"/>
      <c r="G13" s="296" t="s">
        <v>212</v>
      </c>
      <c r="H13" s="297">
        <v>45225</v>
      </c>
      <c r="I13" s="296" t="s">
        <v>243</v>
      </c>
      <c r="J13" s="296" t="s">
        <v>212</v>
      </c>
      <c r="K13" s="297">
        <v>45261</v>
      </c>
      <c r="L13" s="296" t="s">
        <v>243</v>
      </c>
      <c r="M13" s="296" t="s">
        <v>212</v>
      </c>
      <c r="N13" s="297">
        <v>45265</v>
      </c>
      <c r="O13" s="296" t="s">
        <v>236</v>
      </c>
      <c r="P13" s="298"/>
      <c r="Q13" s="178"/>
      <c r="R13" s="178"/>
      <c r="S13" s="178"/>
      <c r="T13" s="178"/>
      <c r="U13" s="178"/>
    </row>
    <row r="14" spans="2:21" ht="76.5" customHeight="1">
      <c r="B14" s="295" t="s">
        <v>1216</v>
      </c>
      <c r="C14" s="296" t="s">
        <v>1217</v>
      </c>
      <c r="D14" s="296" t="s">
        <v>1218</v>
      </c>
      <c r="E14" s="296" t="s">
        <v>1219</v>
      </c>
      <c r="F14" s="298"/>
      <c r="G14" s="296" t="s">
        <v>212</v>
      </c>
      <c r="H14" s="297">
        <v>45225</v>
      </c>
      <c r="I14" s="296" t="s">
        <v>243</v>
      </c>
      <c r="J14" s="296" t="s">
        <v>212</v>
      </c>
      <c r="K14" s="297">
        <v>45261</v>
      </c>
      <c r="L14" s="296" t="s">
        <v>243</v>
      </c>
      <c r="M14" s="296" t="s">
        <v>212</v>
      </c>
      <c r="N14" s="297">
        <v>45265</v>
      </c>
      <c r="O14" s="296" t="s">
        <v>236</v>
      </c>
      <c r="P14" s="298"/>
      <c r="Q14" s="178"/>
      <c r="R14" s="178"/>
      <c r="S14" s="178"/>
      <c r="T14" s="178"/>
      <c r="U14" s="178"/>
    </row>
    <row r="15" spans="2:21" ht="75.75" customHeight="1">
      <c r="B15" s="295" t="s">
        <v>1220</v>
      </c>
      <c r="C15" s="296" t="s">
        <v>1221</v>
      </c>
      <c r="D15" s="296" t="s">
        <v>1222</v>
      </c>
      <c r="E15" s="296" t="s">
        <v>1223</v>
      </c>
      <c r="F15" s="298"/>
      <c r="G15" s="296" t="s">
        <v>212</v>
      </c>
      <c r="H15" s="297">
        <v>45223</v>
      </c>
      <c r="I15" s="296" t="s">
        <v>243</v>
      </c>
      <c r="J15" s="296" t="s">
        <v>212</v>
      </c>
      <c r="K15" s="297">
        <v>45261</v>
      </c>
      <c r="L15" s="296" t="s">
        <v>243</v>
      </c>
      <c r="M15" s="296" t="s">
        <v>212</v>
      </c>
      <c r="N15" s="297">
        <v>45265</v>
      </c>
      <c r="O15" s="296" t="s">
        <v>236</v>
      </c>
      <c r="P15" s="298"/>
      <c r="Q15" s="178"/>
      <c r="R15" s="178"/>
      <c r="S15" s="178"/>
      <c r="T15" s="178"/>
      <c r="U15" s="178"/>
    </row>
    <row r="16" spans="2:21" ht="76.5" customHeight="1">
      <c r="B16" s="295" t="s">
        <v>1224</v>
      </c>
      <c r="C16" s="296" t="s">
        <v>1225</v>
      </c>
      <c r="D16" s="296" t="s">
        <v>1226</v>
      </c>
      <c r="E16" s="296" t="s">
        <v>1227</v>
      </c>
      <c r="F16" s="298"/>
      <c r="G16" s="296" t="s">
        <v>212</v>
      </c>
      <c r="H16" s="297">
        <v>45223</v>
      </c>
      <c r="I16" s="296" t="s">
        <v>243</v>
      </c>
      <c r="J16" s="296" t="s">
        <v>212</v>
      </c>
      <c r="K16" s="297">
        <v>45261</v>
      </c>
      <c r="L16" s="296" t="s">
        <v>243</v>
      </c>
      <c r="M16" s="296" t="s">
        <v>212</v>
      </c>
      <c r="N16" s="297">
        <v>45265</v>
      </c>
      <c r="O16" s="296" t="s">
        <v>236</v>
      </c>
      <c r="P16" s="298"/>
      <c r="Q16" s="178"/>
      <c r="R16" s="178"/>
      <c r="S16" s="178"/>
      <c r="T16" s="178"/>
      <c r="U16" s="178"/>
    </row>
    <row r="17" spans="2:21" ht="106.5" customHeight="1">
      <c r="B17" s="295" t="s">
        <v>1228</v>
      </c>
      <c r="C17" s="296" t="s">
        <v>1229</v>
      </c>
      <c r="D17" s="296" t="s">
        <v>1230</v>
      </c>
      <c r="E17" s="296" t="s">
        <v>1231</v>
      </c>
      <c r="F17" s="298"/>
      <c r="G17" s="296" t="s">
        <v>212</v>
      </c>
      <c r="H17" s="297">
        <v>45226</v>
      </c>
      <c r="I17" s="296" t="s">
        <v>243</v>
      </c>
      <c r="J17" s="296" t="s">
        <v>212</v>
      </c>
      <c r="K17" s="297">
        <v>45261</v>
      </c>
      <c r="L17" s="296" t="s">
        <v>243</v>
      </c>
      <c r="M17" s="296" t="s">
        <v>212</v>
      </c>
      <c r="N17" s="297">
        <v>45265</v>
      </c>
      <c r="O17" s="296" t="s">
        <v>236</v>
      </c>
      <c r="P17" s="298"/>
      <c r="Q17" s="178"/>
      <c r="R17" s="178"/>
      <c r="S17" s="178"/>
      <c r="T17" s="178"/>
      <c r="U17" s="178"/>
    </row>
    <row r="18" spans="2:21" ht="76.5" customHeight="1">
      <c r="B18" s="295" t="s">
        <v>1232</v>
      </c>
      <c r="C18" s="296" t="s">
        <v>1233</v>
      </c>
      <c r="D18" s="296" t="s">
        <v>1234</v>
      </c>
      <c r="E18" s="296" t="s">
        <v>1235</v>
      </c>
      <c r="F18" s="298"/>
      <c r="G18" s="296" t="s">
        <v>212</v>
      </c>
      <c r="H18" s="297">
        <v>45226</v>
      </c>
      <c r="I18" s="296" t="s">
        <v>243</v>
      </c>
      <c r="J18" s="296" t="s">
        <v>212</v>
      </c>
      <c r="K18" s="297">
        <v>45261</v>
      </c>
      <c r="L18" s="296" t="s">
        <v>243</v>
      </c>
      <c r="M18" s="296" t="s">
        <v>212</v>
      </c>
      <c r="N18" s="297">
        <v>45265</v>
      </c>
      <c r="O18" s="296" t="s">
        <v>236</v>
      </c>
      <c r="P18" s="298"/>
      <c r="Q18" s="178"/>
      <c r="R18" s="178"/>
      <c r="S18" s="178"/>
      <c r="T18" s="178"/>
      <c r="U18" s="178"/>
    </row>
    <row r="19" spans="2:21" ht="13.8">
      <c r="B19" s="499" t="s">
        <v>86</v>
      </c>
      <c r="C19" s="443"/>
      <c r="D19" s="293"/>
      <c r="E19" s="293"/>
      <c r="F19" s="293"/>
      <c r="G19" s="293"/>
      <c r="H19" s="293"/>
      <c r="I19" s="293"/>
      <c r="J19" s="293"/>
      <c r="K19" s="293"/>
      <c r="L19" s="293"/>
      <c r="M19" s="293"/>
      <c r="N19" s="293"/>
      <c r="O19" s="293"/>
      <c r="P19" s="294"/>
      <c r="Q19" s="76"/>
      <c r="R19" s="76"/>
      <c r="S19" s="76"/>
      <c r="T19" s="76"/>
      <c r="U19" s="76"/>
    </row>
    <row r="20" spans="2:21" ht="78.75" customHeight="1">
      <c r="B20" s="295" t="s">
        <v>1236</v>
      </c>
      <c r="C20" s="296" t="s">
        <v>86</v>
      </c>
      <c r="D20" s="296" t="s">
        <v>1237</v>
      </c>
      <c r="E20" s="296" t="s">
        <v>1238</v>
      </c>
      <c r="F20" s="298"/>
      <c r="G20" s="296" t="s">
        <v>212</v>
      </c>
      <c r="H20" s="297">
        <v>45222</v>
      </c>
      <c r="I20" s="296" t="s">
        <v>243</v>
      </c>
      <c r="J20" s="296" t="s">
        <v>212</v>
      </c>
      <c r="K20" s="297">
        <v>45261</v>
      </c>
      <c r="L20" s="296" t="s">
        <v>243</v>
      </c>
      <c r="M20" s="296" t="s">
        <v>212</v>
      </c>
      <c r="N20" s="297">
        <v>45265</v>
      </c>
      <c r="O20" s="296" t="s">
        <v>236</v>
      </c>
      <c r="P20" s="298"/>
      <c r="Q20" s="178"/>
      <c r="R20" s="178"/>
      <c r="S20" s="178"/>
      <c r="T20" s="178"/>
      <c r="U20" s="178"/>
    </row>
    <row r="21" spans="2:21" ht="123.75" customHeight="1">
      <c r="B21" s="295" t="s">
        <v>1239</v>
      </c>
      <c r="C21" s="296" t="s">
        <v>1240</v>
      </c>
      <c r="D21" s="296" t="s">
        <v>1241</v>
      </c>
      <c r="E21" s="296" t="s">
        <v>1242</v>
      </c>
      <c r="F21" s="298"/>
      <c r="G21" s="296" t="s">
        <v>213</v>
      </c>
      <c r="H21" s="297">
        <v>45226</v>
      </c>
      <c r="I21" s="296" t="s">
        <v>243</v>
      </c>
      <c r="J21" s="296" t="s">
        <v>213</v>
      </c>
      <c r="K21" s="297">
        <v>45261</v>
      </c>
      <c r="L21" s="296" t="s">
        <v>243</v>
      </c>
      <c r="M21" s="296" t="s">
        <v>212</v>
      </c>
      <c r="N21" s="297">
        <v>45265</v>
      </c>
      <c r="O21" s="296" t="s">
        <v>236</v>
      </c>
      <c r="P21" s="296" t="s">
        <v>1243</v>
      </c>
      <c r="Q21" s="178"/>
      <c r="R21" s="178"/>
      <c r="S21" s="178"/>
      <c r="T21" s="178"/>
      <c r="U21" s="178"/>
    </row>
    <row r="22" spans="2:21" ht="137.25" customHeight="1">
      <c r="B22" s="295" t="s">
        <v>1244</v>
      </c>
      <c r="C22" s="296" t="s">
        <v>1245</v>
      </c>
      <c r="D22" s="296" t="s">
        <v>1246</v>
      </c>
      <c r="E22" s="296" t="s">
        <v>1247</v>
      </c>
      <c r="F22" s="298"/>
      <c r="G22" s="296" t="s">
        <v>212</v>
      </c>
      <c r="H22" s="297">
        <v>45226</v>
      </c>
      <c r="I22" s="296" t="s">
        <v>243</v>
      </c>
      <c r="J22" s="296" t="s">
        <v>212</v>
      </c>
      <c r="K22" s="297">
        <v>45261</v>
      </c>
      <c r="L22" s="296" t="s">
        <v>243</v>
      </c>
      <c r="M22" s="296" t="s">
        <v>212</v>
      </c>
      <c r="N22" s="297">
        <v>45265</v>
      </c>
      <c r="O22" s="296" t="s">
        <v>236</v>
      </c>
      <c r="P22" s="298"/>
      <c r="Q22" s="178"/>
      <c r="R22" s="178"/>
      <c r="S22" s="178"/>
      <c r="T22" s="178"/>
      <c r="U22" s="178"/>
    </row>
    <row r="23" spans="2:21" ht="13.8">
      <c r="B23" s="499" t="s">
        <v>87</v>
      </c>
      <c r="C23" s="443"/>
      <c r="D23" s="293"/>
      <c r="E23" s="293"/>
      <c r="F23" s="293"/>
      <c r="G23" s="293"/>
      <c r="H23" s="293"/>
      <c r="I23" s="293"/>
      <c r="J23" s="293"/>
      <c r="K23" s="293"/>
      <c r="L23" s="293"/>
      <c r="M23" s="293"/>
      <c r="N23" s="293"/>
      <c r="O23" s="293"/>
      <c r="P23" s="294"/>
      <c r="Q23" s="76"/>
      <c r="R23" s="76"/>
      <c r="S23" s="76"/>
      <c r="T23" s="76"/>
      <c r="U23" s="76"/>
    </row>
    <row r="24" spans="2:21" ht="121.5" customHeight="1">
      <c r="B24" s="295" t="s">
        <v>1248</v>
      </c>
      <c r="C24" s="296" t="s">
        <v>87</v>
      </c>
      <c r="D24" s="296" t="s">
        <v>1249</v>
      </c>
      <c r="E24" s="296" t="s">
        <v>1250</v>
      </c>
      <c r="F24" s="296" t="s">
        <v>1251</v>
      </c>
      <c r="G24" s="296" t="s">
        <v>212</v>
      </c>
      <c r="H24" s="297">
        <v>45222</v>
      </c>
      <c r="I24" s="296" t="s">
        <v>243</v>
      </c>
      <c r="J24" s="296" t="s">
        <v>212</v>
      </c>
      <c r="K24" s="297">
        <v>45261</v>
      </c>
      <c r="L24" s="296" t="s">
        <v>243</v>
      </c>
      <c r="M24" s="296" t="s">
        <v>212</v>
      </c>
      <c r="N24" s="297">
        <v>45265</v>
      </c>
      <c r="O24" s="296" t="s">
        <v>236</v>
      </c>
      <c r="P24" s="298"/>
      <c r="Q24" s="178"/>
      <c r="R24" s="178"/>
      <c r="S24" s="178"/>
      <c r="T24" s="178"/>
      <c r="U24" s="178"/>
    </row>
    <row r="25" spans="2:21" ht="152.25" customHeight="1">
      <c r="B25" s="295" t="s">
        <v>1252</v>
      </c>
      <c r="C25" s="296" t="s">
        <v>1253</v>
      </c>
      <c r="D25" s="296" t="s">
        <v>1254</v>
      </c>
      <c r="E25" s="296" t="s">
        <v>1255</v>
      </c>
      <c r="F25" s="298"/>
      <c r="G25" s="296" t="s">
        <v>212</v>
      </c>
      <c r="H25" s="297">
        <v>45222</v>
      </c>
      <c r="I25" s="296" t="s">
        <v>243</v>
      </c>
      <c r="J25" s="296" t="s">
        <v>212</v>
      </c>
      <c r="K25" s="297">
        <v>45261</v>
      </c>
      <c r="L25" s="296" t="s">
        <v>243</v>
      </c>
      <c r="M25" s="296" t="s">
        <v>212</v>
      </c>
      <c r="N25" s="297">
        <v>45265</v>
      </c>
      <c r="O25" s="296" t="s">
        <v>236</v>
      </c>
      <c r="P25" s="298"/>
      <c r="Q25" s="178"/>
      <c r="R25" s="178"/>
      <c r="S25" s="178"/>
      <c r="T25" s="178"/>
      <c r="U25" s="178"/>
    </row>
    <row r="26" spans="2:21" ht="136.5" customHeight="1">
      <c r="B26" s="295" t="s">
        <v>1256</v>
      </c>
      <c r="C26" s="296" t="s">
        <v>1257</v>
      </c>
      <c r="D26" s="296" t="s">
        <v>1258</v>
      </c>
      <c r="E26" s="296" t="s">
        <v>1259</v>
      </c>
      <c r="F26" s="298"/>
      <c r="G26" s="296" t="s">
        <v>212</v>
      </c>
      <c r="H26" s="297">
        <v>45222</v>
      </c>
      <c r="I26" s="296" t="s">
        <v>243</v>
      </c>
      <c r="J26" s="296" t="s">
        <v>212</v>
      </c>
      <c r="K26" s="297">
        <v>45261</v>
      </c>
      <c r="L26" s="296" t="s">
        <v>243</v>
      </c>
      <c r="M26" s="296" t="s">
        <v>212</v>
      </c>
      <c r="N26" s="297">
        <v>45265</v>
      </c>
      <c r="O26" s="296" t="s">
        <v>236</v>
      </c>
      <c r="P26" s="298"/>
      <c r="Q26" s="178"/>
      <c r="R26" s="178"/>
      <c r="S26" s="178"/>
      <c r="T26" s="178"/>
      <c r="U26" s="178"/>
    </row>
    <row r="27" spans="2:21" ht="138" customHeight="1">
      <c r="B27" s="295" t="s">
        <v>1260</v>
      </c>
      <c r="C27" s="296" t="s">
        <v>489</v>
      </c>
      <c r="D27" s="296" t="s">
        <v>1261</v>
      </c>
      <c r="E27" s="296" t="s">
        <v>1262</v>
      </c>
      <c r="F27" s="298"/>
      <c r="G27" s="296" t="s">
        <v>212</v>
      </c>
      <c r="H27" s="297">
        <v>45222</v>
      </c>
      <c r="I27" s="296" t="s">
        <v>243</v>
      </c>
      <c r="J27" s="296" t="s">
        <v>212</v>
      </c>
      <c r="K27" s="297">
        <v>45261</v>
      </c>
      <c r="L27" s="296" t="s">
        <v>243</v>
      </c>
      <c r="M27" s="296" t="s">
        <v>212</v>
      </c>
      <c r="N27" s="297">
        <v>45265</v>
      </c>
      <c r="O27" s="296" t="s">
        <v>236</v>
      </c>
      <c r="P27" s="298"/>
      <c r="Q27" s="178"/>
      <c r="R27" s="178"/>
      <c r="S27" s="178"/>
      <c r="T27" s="178"/>
      <c r="U27" s="178"/>
    </row>
    <row r="28" spans="2:21" ht="138.75" customHeight="1">
      <c r="B28" s="295" t="s">
        <v>1263</v>
      </c>
      <c r="C28" s="296" t="s">
        <v>1264</v>
      </c>
      <c r="D28" s="296" t="s">
        <v>1265</v>
      </c>
      <c r="E28" s="296" t="s">
        <v>424</v>
      </c>
      <c r="F28" s="298"/>
      <c r="G28" s="296" t="s">
        <v>212</v>
      </c>
      <c r="H28" s="297">
        <v>45222</v>
      </c>
      <c r="I28" s="296" t="s">
        <v>243</v>
      </c>
      <c r="J28" s="195" t="s">
        <v>212</v>
      </c>
      <c r="K28" s="303">
        <v>45261</v>
      </c>
      <c r="L28" s="195" t="s">
        <v>243</v>
      </c>
      <c r="M28" s="296" t="s">
        <v>212</v>
      </c>
      <c r="N28" s="297">
        <v>45265</v>
      </c>
      <c r="O28" s="296" t="s">
        <v>236</v>
      </c>
      <c r="P28" s="300"/>
      <c r="Q28" s="178"/>
      <c r="R28" s="178"/>
      <c r="S28" s="178"/>
      <c r="T28" s="178"/>
      <c r="U28" s="178"/>
    </row>
    <row r="29" spans="2:21" ht="153" customHeight="1">
      <c r="B29" s="295" t="s">
        <v>1266</v>
      </c>
      <c r="C29" s="296" t="s">
        <v>1267</v>
      </c>
      <c r="D29" s="296" t="s">
        <v>1268</v>
      </c>
      <c r="E29" s="296" t="s">
        <v>1269</v>
      </c>
      <c r="F29" s="298"/>
      <c r="G29" s="296" t="s">
        <v>212</v>
      </c>
      <c r="H29" s="297">
        <v>45222</v>
      </c>
      <c r="I29" s="296" t="s">
        <v>243</v>
      </c>
      <c r="J29" s="296" t="s">
        <v>212</v>
      </c>
      <c r="K29" s="297">
        <v>45261</v>
      </c>
      <c r="L29" s="296" t="s">
        <v>243</v>
      </c>
      <c r="M29" s="296" t="s">
        <v>212</v>
      </c>
      <c r="N29" s="297">
        <v>45265</v>
      </c>
      <c r="O29" s="296" t="s">
        <v>236</v>
      </c>
      <c r="P29" s="298"/>
      <c r="Q29" s="178"/>
      <c r="R29" s="178"/>
      <c r="S29" s="178"/>
      <c r="T29" s="178"/>
      <c r="U29" s="178"/>
    </row>
    <row r="30" spans="2:21" ht="137.25" customHeight="1">
      <c r="B30" s="295" t="s">
        <v>1270</v>
      </c>
      <c r="C30" s="296" t="s">
        <v>402</v>
      </c>
      <c r="D30" s="296" t="s">
        <v>1271</v>
      </c>
      <c r="E30" s="296" t="s">
        <v>505</v>
      </c>
      <c r="F30" s="298"/>
      <c r="G30" s="296" t="s">
        <v>212</v>
      </c>
      <c r="H30" s="297">
        <v>45222</v>
      </c>
      <c r="I30" s="296" t="s">
        <v>243</v>
      </c>
      <c r="J30" s="296" t="s">
        <v>212</v>
      </c>
      <c r="K30" s="297">
        <v>45261</v>
      </c>
      <c r="L30" s="296" t="s">
        <v>243</v>
      </c>
      <c r="M30" s="296" t="s">
        <v>212</v>
      </c>
      <c r="N30" s="297">
        <v>45265</v>
      </c>
      <c r="O30" s="296" t="s">
        <v>236</v>
      </c>
      <c r="P30" s="298"/>
      <c r="Q30" s="178"/>
      <c r="R30" s="178"/>
      <c r="S30" s="178"/>
      <c r="T30" s="178"/>
      <c r="U30" s="178"/>
    </row>
    <row r="31" spans="2:21" ht="108.75" customHeight="1">
      <c r="B31" s="295" t="s">
        <v>1272</v>
      </c>
      <c r="C31" s="296" t="s">
        <v>1273</v>
      </c>
      <c r="D31" s="296" t="s">
        <v>1274</v>
      </c>
      <c r="E31" s="296" t="s">
        <v>1275</v>
      </c>
      <c r="F31" s="298"/>
      <c r="G31" s="296" t="s">
        <v>212</v>
      </c>
      <c r="H31" s="297">
        <v>45222</v>
      </c>
      <c r="I31" s="296" t="s">
        <v>243</v>
      </c>
      <c r="J31" s="296" t="s">
        <v>212</v>
      </c>
      <c r="K31" s="297">
        <v>45261</v>
      </c>
      <c r="L31" s="296" t="s">
        <v>243</v>
      </c>
      <c r="M31" s="296" t="s">
        <v>212</v>
      </c>
      <c r="N31" s="297">
        <v>45265</v>
      </c>
      <c r="O31" s="296" t="s">
        <v>236</v>
      </c>
      <c r="P31" s="298"/>
      <c r="Q31" s="178"/>
      <c r="R31" s="178"/>
      <c r="S31" s="178"/>
      <c r="T31" s="178"/>
      <c r="U31" s="178"/>
    </row>
    <row r="32" spans="2:21" ht="13.8">
      <c r="B32" s="499" t="s">
        <v>88</v>
      </c>
      <c r="C32" s="442"/>
      <c r="D32" s="442"/>
      <c r="E32" s="442"/>
      <c r="F32" s="442"/>
      <c r="G32" s="442"/>
      <c r="H32" s="442"/>
      <c r="I32" s="442"/>
      <c r="J32" s="442"/>
      <c r="K32" s="442"/>
      <c r="L32" s="442"/>
      <c r="M32" s="442"/>
      <c r="N32" s="442"/>
      <c r="O32" s="442"/>
      <c r="P32" s="443"/>
      <c r="Q32" s="178"/>
      <c r="R32" s="178"/>
      <c r="S32" s="178"/>
      <c r="T32" s="178"/>
      <c r="U32" s="178"/>
    </row>
    <row r="33" spans="2:21" ht="123.75" customHeight="1">
      <c r="B33" s="295" t="s">
        <v>1276</v>
      </c>
      <c r="C33" s="296" t="s">
        <v>88</v>
      </c>
      <c r="D33" s="296" t="s">
        <v>1277</v>
      </c>
      <c r="E33" s="296" t="s">
        <v>1278</v>
      </c>
      <c r="F33" s="296" t="s">
        <v>1279</v>
      </c>
      <c r="G33" s="296" t="s">
        <v>212</v>
      </c>
      <c r="H33" s="304">
        <v>45222</v>
      </c>
      <c r="I33" s="296" t="s">
        <v>243</v>
      </c>
      <c r="J33" s="296" t="s">
        <v>212</v>
      </c>
      <c r="K33" s="297">
        <v>45261</v>
      </c>
      <c r="L33" s="296" t="s">
        <v>243</v>
      </c>
      <c r="M33" s="296" t="s">
        <v>212</v>
      </c>
      <c r="N33" s="297">
        <v>45265</v>
      </c>
      <c r="O33" s="296" t="s">
        <v>236</v>
      </c>
      <c r="P33" s="298"/>
      <c r="Q33" s="178"/>
      <c r="R33" s="178"/>
      <c r="S33" s="178"/>
      <c r="T33" s="178"/>
      <c r="U33" s="178"/>
    </row>
    <row r="34" spans="2:21" ht="123.75" customHeight="1">
      <c r="B34" s="295" t="s">
        <v>1280</v>
      </c>
      <c r="C34" s="296" t="s">
        <v>382</v>
      </c>
      <c r="D34" s="296" t="s">
        <v>1281</v>
      </c>
      <c r="E34" s="296" t="s">
        <v>1282</v>
      </c>
      <c r="F34" s="298"/>
      <c r="G34" s="296" t="s">
        <v>212</v>
      </c>
      <c r="H34" s="304">
        <v>45223</v>
      </c>
      <c r="I34" s="296" t="s">
        <v>243</v>
      </c>
      <c r="J34" s="296" t="s">
        <v>212</v>
      </c>
      <c r="K34" s="297">
        <v>45261</v>
      </c>
      <c r="L34" s="296" t="s">
        <v>243</v>
      </c>
      <c r="M34" s="296" t="s">
        <v>212</v>
      </c>
      <c r="N34" s="297">
        <v>45265</v>
      </c>
      <c r="O34" s="296" t="s">
        <v>236</v>
      </c>
      <c r="P34" s="298"/>
      <c r="Q34" s="178"/>
      <c r="R34" s="178"/>
      <c r="S34" s="178"/>
      <c r="T34" s="178"/>
      <c r="U34" s="178"/>
    </row>
    <row r="35" spans="2:21" ht="138" customHeight="1">
      <c r="B35" s="295" t="s">
        <v>1283</v>
      </c>
      <c r="C35" s="296" t="s">
        <v>402</v>
      </c>
      <c r="D35" s="296" t="s">
        <v>1284</v>
      </c>
      <c r="E35" s="296" t="s">
        <v>1285</v>
      </c>
      <c r="F35" s="298"/>
      <c r="G35" s="296" t="s">
        <v>212</v>
      </c>
      <c r="H35" s="304">
        <v>45220</v>
      </c>
      <c r="I35" s="296" t="s">
        <v>243</v>
      </c>
      <c r="J35" s="296" t="s">
        <v>212</v>
      </c>
      <c r="K35" s="297">
        <v>45261</v>
      </c>
      <c r="L35" s="296" t="s">
        <v>243</v>
      </c>
      <c r="M35" s="296" t="s">
        <v>212</v>
      </c>
      <c r="N35" s="297">
        <v>45265</v>
      </c>
      <c r="O35" s="296" t="s">
        <v>236</v>
      </c>
      <c r="P35" s="298"/>
      <c r="Q35" s="178"/>
      <c r="R35" s="178"/>
      <c r="S35" s="178"/>
      <c r="T35" s="178"/>
      <c r="U35" s="178"/>
    </row>
    <row r="36" spans="2:21" ht="151.80000000000001">
      <c r="B36" s="295" t="s">
        <v>1286</v>
      </c>
      <c r="C36" s="296" t="s">
        <v>1253</v>
      </c>
      <c r="D36" s="296" t="s">
        <v>1287</v>
      </c>
      <c r="E36" s="296" t="s">
        <v>1255</v>
      </c>
      <c r="F36" s="298"/>
      <c r="G36" s="296" t="s">
        <v>212</v>
      </c>
      <c r="H36" s="304">
        <v>45220</v>
      </c>
      <c r="I36" s="296" t="s">
        <v>243</v>
      </c>
      <c r="J36" s="296" t="s">
        <v>212</v>
      </c>
      <c r="K36" s="297">
        <v>45261</v>
      </c>
      <c r="L36" s="296" t="s">
        <v>243</v>
      </c>
      <c r="M36" s="296" t="s">
        <v>212</v>
      </c>
      <c r="N36" s="297">
        <v>45265</v>
      </c>
      <c r="O36" s="296" t="s">
        <v>236</v>
      </c>
      <c r="P36" s="298"/>
      <c r="Q36" s="178"/>
      <c r="R36" s="178"/>
      <c r="S36" s="178"/>
      <c r="T36" s="178"/>
      <c r="U36" s="178"/>
    </row>
    <row r="37" spans="2:21" ht="13.8">
      <c r="B37" s="499" t="s">
        <v>89</v>
      </c>
      <c r="C37" s="442"/>
      <c r="D37" s="442"/>
      <c r="E37" s="442"/>
      <c r="F37" s="442"/>
      <c r="G37" s="442"/>
      <c r="H37" s="442"/>
      <c r="I37" s="442"/>
      <c r="J37" s="442"/>
      <c r="K37" s="442"/>
      <c r="L37" s="442"/>
      <c r="M37" s="442"/>
      <c r="N37" s="442"/>
      <c r="O37" s="442"/>
      <c r="P37" s="443"/>
      <c r="Q37" s="76"/>
      <c r="R37" s="76"/>
      <c r="S37" s="76"/>
      <c r="T37" s="76"/>
      <c r="U37" s="76"/>
    </row>
    <row r="38" spans="2:21" ht="110.4">
      <c r="B38" s="295" t="s">
        <v>1288</v>
      </c>
      <c r="C38" s="296" t="s">
        <v>1289</v>
      </c>
      <c r="D38" s="296" t="s">
        <v>1290</v>
      </c>
      <c r="E38" s="296" t="s">
        <v>1291</v>
      </c>
      <c r="F38" s="296" t="s">
        <v>1213</v>
      </c>
      <c r="G38" s="296" t="s">
        <v>212</v>
      </c>
      <c r="H38" s="297">
        <v>45226</v>
      </c>
      <c r="I38" s="296" t="s">
        <v>243</v>
      </c>
      <c r="J38" s="296" t="s">
        <v>212</v>
      </c>
      <c r="K38" s="297">
        <v>45261</v>
      </c>
      <c r="L38" s="296" t="s">
        <v>243</v>
      </c>
      <c r="M38" s="296" t="s">
        <v>212</v>
      </c>
      <c r="N38" s="297">
        <v>45265</v>
      </c>
      <c r="O38" s="296" t="s">
        <v>236</v>
      </c>
      <c r="P38" s="298"/>
      <c r="Q38" s="76"/>
      <c r="R38" s="76"/>
      <c r="S38" s="76"/>
      <c r="T38" s="76"/>
      <c r="U38" s="76"/>
    </row>
    <row r="39" spans="2:21" ht="165.6">
      <c r="B39" s="295" t="s">
        <v>1292</v>
      </c>
      <c r="C39" s="296" t="s">
        <v>1293</v>
      </c>
      <c r="D39" s="296" t="s">
        <v>1294</v>
      </c>
      <c r="E39" s="296" t="s">
        <v>1295</v>
      </c>
      <c r="F39" s="296" t="s">
        <v>1296</v>
      </c>
      <c r="G39" s="296" t="s">
        <v>212</v>
      </c>
      <c r="H39" s="297">
        <v>45226</v>
      </c>
      <c r="I39" s="296" t="s">
        <v>243</v>
      </c>
      <c r="J39" s="296" t="s">
        <v>212</v>
      </c>
      <c r="K39" s="297">
        <v>45261</v>
      </c>
      <c r="L39" s="296" t="s">
        <v>243</v>
      </c>
      <c r="M39" s="296" t="s">
        <v>212</v>
      </c>
      <c r="N39" s="297">
        <v>45265</v>
      </c>
      <c r="O39" s="296" t="s">
        <v>236</v>
      </c>
      <c r="P39" s="298"/>
      <c r="Q39" s="76"/>
      <c r="R39" s="76"/>
      <c r="S39" s="76"/>
      <c r="T39" s="76"/>
      <c r="U39" s="76"/>
    </row>
  </sheetData>
  <mergeCells count="8">
    <mergeCell ref="B23:C23"/>
    <mergeCell ref="B32:P32"/>
    <mergeCell ref="B37:P37"/>
    <mergeCell ref="C2:F2"/>
    <mergeCell ref="C3:F3"/>
    <mergeCell ref="C4:F4"/>
    <mergeCell ref="B11:C11"/>
    <mergeCell ref="B19:C19"/>
  </mergeCells>
  <dataValidations count="3">
    <dataValidation type="list" allowBlank="1" showErrorMessage="1" sqref="J12:J31 G12:G31 G33:G36 J33:J36 M23 G38:G39 J38:J39 M19">
      <formula1>$S$2:$S$5</formula1>
    </dataValidation>
    <dataValidation type="list" allowBlank="1" showErrorMessage="1" sqref="I38:I39 L38:L39">
      <formula1>#REF!</formula1>
    </dataValidation>
    <dataValidation type="list" allowBlank="1" showErrorMessage="1" sqref="I12:I18 L12:L18 I33:I36 I20:I22 L20:L22 L33:L36 I24:I31 L24:L31">
      <formula1>$T$2:$T$7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M20:M22 O20:O22 M24:M31 O24:O31 M33:M36 O33:O36 M38:M39 O38:O39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24"/>
  <sheetViews>
    <sheetView topLeftCell="A22" workbookViewId="0">
      <selection activeCell="E24" sqref="E24"/>
    </sheetView>
  </sheetViews>
  <sheetFormatPr defaultColWidth="12.6640625" defaultRowHeight="15" customHeight="1"/>
  <cols>
    <col min="1" max="1" width="3.77734375" customWidth="1"/>
    <col min="2" max="2" width="19.21875" customWidth="1"/>
    <col min="3" max="3" width="34.77734375" customWidth="1"/>
    <col min="4" max="5" width="38.21875" customWidth="1"/>
    <col min="6" max="6" width="34.88671875" customWidth="1"/>
    <col min="7" max="7" width="10.6640625" customWidth="1"/>
    <col min="9" max="10" width="10.88671875" customWidth="1"/>
    <col min="12" max="12" width="10.77734375" customWidth="1"/>
    <col min="13" max="13" width="11.109375" customWidth="1"/>
    <col min="15" max="15" width="11" customWidth="1"/>
    <col min="16" max="16" width="37.88671875" customWidth="1"/>
    <col min="19" max="20" width="0" hidden="1" customWidth="1"/>
  </cols>
  <sheetData>
    <row r="2" spans="2:21" ht="13.8">
      <c r="B2" s="171" t="s">
        <v>235</v>
      </c>
      <c r="C2" s="491" t="s">
        <v>1297</v>
      </c>
      <c r="D2" s="492"/>
      <c r="E2" s="492"/>
      <c r="F2" s="493"/>
      <c r="G2" s="76"/>
      <c r="H2" s="76"/>
      <c r="I2" s="76"/>
      <c r="J2" s="76"/>
      <c r="K2" s="76"/>
      <c r="L2" s="76"/>
      <c r="M2" s="76"/>
      <c r="N2" s="76"/>
      <c r="O2" s="76"/>
      <c r="P2" s="76"/>
      <c r="Q2" s="76"/>
      <c r="R2" s="76"/>
      <c r="S2" s="233" t="s">
        <v>212</v>
      </c>
      <c r="T2" s="233" t="s">
        <v>236</v>
      </c>
      <c r="U2" s="76"/>
    </row>
    <row r="3" spans="2:21" ht="13.8">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12</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COUNTIF($G10:$G999,C5)</f>
        <v>12</v>
      </c>
      <c r="D6" s="288">
        <f t="shared" si="0"/>
        <v>0</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COUNTIF($J10:$J999,C5)</f>
        <v>12</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COUNTIF($M10:$M999,C5)</f>
        <v>12</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177" t="s">
        <v>141</v>
      </c>
      <c r="C11" s="293"/>
      <c r="D11" s="293"/>
      <c r="E11" s="293"/>
      <c r="F11" s="293"/>
      <c r="G11" s="293"/>
      <c r="H11" s="293"/>
      <c r="I11" s="293"/>
      <c r="J11" s="293"/>
      <c r="K11" s="293"/>
      <c r="L11" s="293"/>
      <c r="M11" s="293"/>
      <c r="N11" s="293"/>
      <c r="O11" s="293"/>
      <c r="P11" s="294"/>
      <c r="Q11" s="76"/>
      <c r="R11" s="76"/>
      <c r="S11" s="76"/>
      <c r="T11" s="76"/>
      <c r="U11" s="76"/>
    </row>
    <row r="12" spans="2:21" ht="47.25" customHeight="1">
      <c r="B12" s="295" t="s">
        <v>1298</v>
      </c>
      <c r="C12" s="296" t="s">
        <v>1299</v>
      </c>
      <c r="D12" s="296" t="s">
        <v>1300</v>
      </c>
      <c r="E12" s="296" t="s">
        <v>1301</v>
      </c>
      <c r="F12" s="298"/>
      <c r="G12" s="296" t="s">
        <v>212</v>
      </c>
      <c r="H12" s="297">
        <v>45251</v>
      </c>
      <c r="I12" s="296" t="s">
        <v>243</v>
      </c>
      <c r="J12" s="296" t="s">
        <v>212</v>
      </c>
      <c r="K12" s="297">
        <v>45261</v>
      </c>
      <c r="L12" s="296" t="s">
        <v>243</v>
      </c>
      <c r="M12" s="296" t="s">
        <v>212</v>
      </c>
      <c r="N12" s="297">
        <v>45265</v>
      </c>
      <c r="O12" s="296" t="s">
        <v>236</v>
      </c>
      <c r="P12" s="298"/>
      <c r="Q12" s="178"/>
      <c r="R12" s="178"/>
      <c r="S12" s="178"/>
      <c r="T12" s="178"/>
      <c r="U12" s="178"/>
    </row>
    <row r="13" spans="2:21" ht="78" customHeight="1">
      <c r="B13" s="295" t="s">
        <v>1302</v>
      </c>
      <c r="C13" s="296" t="s">
        <v>1303</v>
      </c>
      <c r="D13" s="296" t="s">
        <v>1304</v>
      </c>
      <c r="E13" s="296" t="s">
        <v>1305</v>
      </c>
      <c r="F13" s="298"/>
      <c r="G13" s="296" t="s">
        <v>212</v>
      </c>
      <c r="H13" s="297">
        <v>45251</v>
      </c>
      <c r="I13" s="296" t="s">
        <v>243</v>
      </c>
      <c r="J13" s="296" t="s">
        <v>212</v>
      </c>
      <c r="K13" s="297">
        <v>45261</v>
      </c>
      <c r="L13" s="296" t="s">
        <v>243</v>
      </c>
      <c r="M13" s="296" t="s">
        <v>212</v>
      </c>
      <c r="N13" s="297">
        <v>45265</v>
      </c>
      <c r="O13" s="296" t="s">
        <v>236</v>
      </c>
      <c r="P13" s="298"/>
      <c r="Q13" s="178"/>
      <c r="R13" s="178"/>
      <c r="S13" s="178"/>
      <c r="T13" s="178"/>
      <c r="U13" s="178"/>
    </row>
    <row r="14" spans="2:21" ht="76.5" customHeight="1">
      <c r="B14" s="295" t="s">
        <v>1306</v>
      </c>
      <c r="C14" s="296" t="s">
        <v>1307</v>
      </c>
      <c r="D14" s="296" t="s">
        <v>1308</v>
      </c>
      <c r="E14" s="296" t="s">
        <v>1309</v>
      </c>
      <c r="F14" s="298"/>
      <c r="G14" s="296" t="s">
        <v>212</v>
      </c>
      <c r="H14" s="297">
        <v>45251</v>
      </c>
      <c r="I14" s="296" t="s">
        <v>243</v>
      </c>
      <c r="J14" s="296" t="s">
        <v>212</v>
      </c>
      <c r="K14" s="297">
        <v>45261</v>
      </c>
      <c r="L14" s="296" t="s">
        <v>243</v>
      </c>
      <c r="M14" s="296" t="s">
        <v>212</v>
      </c>
      <c r="N14" s="297">
        <v>45265</v>
      </c>
      <c r="O14" s="296" t="s">
        <v>236</v>
      </c>
      <c r="P14" s="298"/>
      <c r="Q14" s="178"/>
      <c r="R14" s="178"/>
      <c r="S14" s="178"/>
      <c r="T14" s="178"/>
      <c r="U14" s="178"/>
    </row>
    <row r="15" spans="2:21" ht="77.25" customHeight="1">
      <c r="B15" s="295" t="s">
        <v>1310</v>
      </c>
      <c r="C15" s="296" t="s">
        <v>1311</v>
      </c>
      <c r="D15" s="296" t="s">
        <v>1312</v>
      </c>
      <c r="E15" s="296" t="s">
        <v>1313</v>
      </c>
      <c r="F15" s="298"/>
      <c r="G15" s="296" t="s">
        <v>212</v>
      </c>
      <c r="H15" s="297">
        <v>45251</v>
      </c>
      <c r="I15" s="296" t="s">
        <v>243</v>
      </c>
      <c r="J15" s="296" t="s">
        <v>212</v>
      </c>
      <c r="K15" s="297">
        <v>45261</v>
      </c>
      <c r="L15" s="296" t="s">
        <v>243</v>
      </c>
      <c r="M15" s="296" t="s">
        <v>212</v>
      </c>
      <c r="N15" s="297">
        <v>45265</v>
      </c>
      <c r="O15" s="296" t="s">
        <v>236</v>
      </c>
      <c r="P15" s="298"/>
      <c r="Q15" s="178"/>
      <c r="R15" s="178"/>
      <c r="S15" s="178"/>
      <c r="T15" s="178"/>
      <c r="U15" s="178"/>
    </row>
    <row r="16" spans="2:21" ht="78.75" customHeight="1">
      <c r="B16" s="295" t="s">
        <v>1314</v>
      </c>
      <c r="C16" s="296" t="s">
        <v>1315</v>
      </c>
      <c r="D16" s="296" t="s">
        <v>1316</v>
      </c>
      <c r="E16" s="296" t="s">
        <v>1317</v>
      </c>
      <c r="F16" s="298"/>
      <c r="G16" s="296" t="s">
        <v>212</v>
      </c>
      <c r="H16" s="297">
        <v>45251</v>
      </c>
      <c r="I16" s="296" t="s">
        <v>243</v>
      </c>
      <c r="J16" s="296" t="s">
        <v>212</v>
      </c>
      <c r="K16" s="297">
        <v>45261</v>
      </c>
      <c r="L16" s="296" t="s">
        <v>243</v>
      </c>
      <c r="M16" s="296" t="s">
        <v>212</v>
      </c>
      <c r="N16" s="297">
        <v>45265</v>
      </c>
      <c r="O16" s="296" t="s">
        <v>236</v>
      </c>
      <c r="P16" s="298"/>
      <c r="Q16" s="178"/>
      <c r="R16" s="178"/>
      <c r="S16" s="178"/>
      <c r="T16" s="178"/>
      <c r="U16" s="178"/>
    </row>
    <row r="17" spans="2:21" ht="77.25" customHeight="1">
      <c r="B17" s="295" t="s">
        <v>1318</v>
      </c>
      <c r="C17" s="296" t="s">
        <v>1319</v>
      </c>
      <c r="D17" s="296" t="s">
        <v>1320</v>
      </c>
      <c r="E17" s="296" t="s">
        <v>1321</v>
      </c>
      <c r="F17" s="298"/>
      <c r="G17" s="296" t="s">
        <v>212</v>
      </c>
      <c r="H17" s="297">
        <v>45251</v>
      </c>
      <c r="I17" s="296" t="s">
        <v>243</v>
      </c>
      <c r="J17" s="296" t="s">
        <v>212</v>
      </c>
      <c r="K17" s="297">
        <v>45261</v>
      </c>
      <c r="L17" s="296" t="s">
        <v>243</v>
      </c>
      <c r="M17" s="296" t="s">
        <v>212</v>
      </c>
      <c r="N17" s="297">
        <v>45265</v>
      </c>
      <c r="O17" s="296" t="s">
        <v>236</v>
      </c>
      <c r="P17" s="298"/>
      <c r="Q17" s="178"/>
      <c r="R17" s="178"/>
      <c r="S17" s="178"/>
      <c r="T17" s="178"/>
      <c r="U17" s="178"/>
    </row>
    <row r="18" spans="2:21" ht="76.5" customHeight="1">
      <c r="B18" s="295" t="s">
        <v>1322</v>
      </c>
      <c r="C18" s="296" t="s">
        <v>1323</v>
      </c>
      <c r="D18" s="296" t="s">
        <v>1324</v>
      </c>
      <c r="E18" s="296" t="s">
        <v>1325</v>
      </c>
      <c r="F18" s="298"/>
      <c r="G18" s="296" t="s">
        <v>212</v>
      </c>
      <c r="H18" s="297">
        <v>45251</v>
      </c>
      <c r="I18" s="296" t="s">
        <v>243</v>
      </c>
      <c r="J18" s="296" t="s">
        <v>212</v>
      </c>
      <c r="K18" s="297">
        <v>45261</v>
      </c>
      <c r="L18" s="296" t="s">
        <v>243</v>
      </c>
      <c r="M18" s="296" t="s">
        <v>212</v>
      </c>
      <c r="N18" s="297">
        <v>45265</v>
      </c>
      <c r="O18" s="296" t="s">
        <v>236</v>
      </c>
      <c r="P18" s="298"/>
      <c r="Q18" s="178"/>
      <c r="R18" s="178"/>
      <c r="S18" s="178"/>
      <c r="T18" s="178"/>
      <c r="U18" s="178"/>
    </row>
    <row r="19" spans="2:21" ht="13.8">
      <c r="B19" s="499" t="s">
        <v>143</v>
      </c>
      <c r="C19" s="442"/>
      <c r="D19" s="442"/>
      <c r="E19" s="442"/>
      <c r="F19" s="442"/>
      <c r="G19" s="442"/>
      <c r="H19" s="442"/>
      <c r="I19" s="442"/>
      <c r="J19" s="442"/>
      <c r="K19" s="442"/>
      <c r="L19" s="442"/>
      <c r="M19" s="442"/>
      <c r="N19" s="442"/>
      <c r="O19" s="442"/>
      <c r="P19" s="443"/>
      <c r="Q19" s="76"/>
      <c r="R19" s="76"/>
      <c r="S19" s="76"/>
      <c r="T19" s="76"/>
      <c r="U19" s="76"/>
    </row>
    <row r="20" spans="2:21" ht="78.75" customHeight="1">
      <c r="B20" s="295" t="s">
        <v>1326</v>
      </c>
      <c r="C20" s="296" t="s">
        <v>143</v>
      </c>
      <c r="D20" s="296" t="s">
        <v>1327</v>
      </c>
      <c r="E20" s="296" t="s">
        <v>1328</v>
      </c>
      <c r="F20" s="298"/>
      <c r="G20" s="296" t="s">
        <v>212</v>
      </c>
      <c r="H20" s="297">
        <v>45251</v>
      </c>
      <c r="I20" s="296" t="s">
        <v>243</v>
      </c>
      <c r="J20" s="296" t="s">
        <v>212</v>
      </c>
      <c r="K20" s="297">
        <v>45261</v>
      </c>
      <c r="L20" s="296" t="s">
        <v>243</v>
      </c>
      <c r="M20" s="296" t="s">
        <v>212</v>
      </c>
      <c r="N20" s="297">
        <v>45265</v>
      </c>
      <c r="O20" s="296" t="s">
        <v>236</v>
      </c>
      <c r="P20" s="298"/>
      <c r="Q20" s="178"/>
      <c r="R20" s="178"/>
      <c r="S20" s="178"/>
      <c r="T20" s="178"/>
      <c r="U20" s="178"/>
    </row>
    <row r="21" spans="2:21" ht="122.25" customHeight="1">
      <c r="B21" s="295" t="s">
        <v>1329</v>
      </c>
      <c r="C21" s="296" t="s">
        <v>1330</v>
      </c>
      <c r="D21" s="296" t="s">
        <v>1331</v>
      </c>
      <c r="E21" s="296" t="s">
        <v>1332</v>
      </c>
      <c r="F21" s="296" t="s">
        <v>1333</v>
      </c>
      <c r="G21" s="296" t="s">
        <v>212</v>
      </c>
      <c r="H21" s="297">
        <v>45251</v>
      </c>
      <c r="I21" s="296" t="s">
        <v>243</v>
      </c>
      <c r="J21" s="296" t="s">
        <v>212</v>
      </c>
      <c r="K21" s="297">
        <v>45261</v>
      </c>
      <c r="L21" s="296" t="s">
        <v>243</v>
      </c>
      <c r="M21" s="296" t="s">
        <v>212</v>
      </c>
      <c r="N21" s="297">
        <v>45265</v>
      </c>
      <c r="O21" s="296" t="s">
        <v>236</v>
      </c>
      <c r="P21" s="298"/>
      <c r="Q21" s="178"/>
      <c r="R21" s="178"/>
      <c r="S21" s="178"/>
      <c r="T21" s="178"/>
      <c r="U21" s="178"/>
    </row>
    <row r="22" spans="2:21" ht="135" customHeight="1">
      <c r="B22" s="295" t="s">
        <v>1334</v>
      </c>
      <c r="C22" s="296" t="s">
        <v>1335</v>
      </c>
      <c r="D22" s="296" t="s">
        <v>1336</v>
      </c>
      <c r="E22" s="296" t="s">
        <v>1337</v>
      </c>
      <c r="F22" s="296" t="s">
        <v>1333</v>
      </c>
      <c r="G22" s="296" t="s">
        <v>212</v>
      </c>
      <c r="H22" s="297">
        <v>45251</v>
      </c>
      <c r="I22" s="296" t="s">
        <v>243</v>
      </c>
      <c r="J22" s="296" t="s">
        <v>212</v>
      </c>
      <c r="K22" s="297">
        <v>45261</v>
      </c>
      <c r="L22" s="296" t="s">
        <v>243</v>
      </c>
      <c r="M22" s="296" t="s">
        <v>212</v>
      </c>
      <c r="N22" s="297">
        <v>45265</v>
      </c>
      <c r="O22" s="296" t="s">
        <v>236</v>
      </c>
      <c r="P22" s="298"/>
      <c r="Q22" s="178"/>
      <c r="R22" s="178"/>
      <c r="S22" s="178"/>
      <c r="T22" s="178"/>
      <c r="U22" s="178"/>
    </row>
    <row r="23" spans="2:21" ht="137.25" customHeight="1">
      <c r="B23" s="295" t="s">
        <v>1338</v>
      </c>
      <c r="C23" s="296" t="s">
        <v>1339</v>
      </c>
      <c r="D23" s="296" t="s">
        <v>1340</v>
      </c>
      <c r="E23" s="296" t="s">
        <v>1341</v>
      </c>
      <c r="F23" s="298"/>
      <c r="G23" s="296" t="s">
        <v>212</v>
      </c>
      <c r="H23" s="297">
        <v>45251</v>
      </c>
      <c r="I23" s="296" t="s">
        <v>243</v>
      </c>
      <c r="J23" s="296" t="s">
        <v>212</v>
      </c>
      <c r="K23" s="297">
        <v>45261</v>
      </c>
      <c r="L23" s="296" t="s">
        <v>243</v>
      </c>
      <c r="M23" s="296" t="s">
        <v>212</v>
      </c>
      <c r="N23" s="297">
        <v>45265</v>
      </c>
      <c r="O23" s="296" t="s">
        <v>236</v>
      </c>
      <c r="P23" s="298"/>
      <c r="Q23" s="178"/>
      <c r="R23" s="178"/>
      <c r="S23" s="178"/>
      <c r="T23" s="178"/>
      <c r="U23" s="178"/>
    </row>
    <row r="24" spans="2:21" ht="150" customHeight="1">
      <c r="B24" s="295" t="s">
        <v>1342</v>
      </c>
      <c r="C24" s="296" t="s">
        <v>1343</v>
      </c>
      <c r="D24" s="296" t="s">
        <v>1344</v>
      </c>
      <c r="E24" s="296" t="s">
        <v>1337</v>
      </c>
      <c r="F24" s="296" t="s">
        <v>1333</v>
      </c>
      <c r="G24" s="296" t="s">
        <v>212</v>
      </c>
      <c r="H24" s="297">
        <v>45251</v>
      </c>
      <c r="I24" s="296" t="s">
        <v>243</v>
      </c>
      <c r="J24" s="296" t="s">
        <v>212</v>
      </c>
      <c r="K24" s="297">
        <v>45261</v>
      </c>
      <c r="L24" s="296" t="s">
        <v>243</v>
      </c>
      <c r="M24" s="296" t="s">
        <v>212</v>
      </c>
      <c r="N24" s="297">
        <v>45265</v>
      </c>
      <c r="O24" s="296" t="s">
        <v>236</v>
      </c>
      <c r="P24" s="298"/>
      <c r="Q24" s="178"/>
      <c r="R24" s="178"/>
      <c r="S24" s="178"/>
      <c r="T24" s="178"/>
      <c r="U24" s="178"/>
    </row>
  </sheetData>
  <mergeCells count="4">
    <mergeCell ref="C2:F2"/>
    <mergeCell ref="C3:F3"/>
    <mergeCell ref="C4:F4"/>
    <mergeCell ref="B19:P19"/>
  </mergeCells>
  <dataValidations count="2">
    <dataValidation type="list" allowBlank="1" showErrorMessage="1" sqref="G12:G18 J12:J18 J20:J24 G20:G24">
      <formula1>$S$2:$S$5</formula1>
    </dataValidation>
    <dataValidation type="list" allowBlank="1" showErrorMessage="1" sqref="I12:I18 L12:L18 L20:L24 I20:I24">
      <formula1>$T$2:$T$7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M20:M24 O20:O24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33"/>
  <sheetViews>
    <sheetView topLeftCell="F1" workbookViewId="0">
      <selection activeCell="S1" sqref="S1:T1048576"/>
    </sheetView>
  </sheetViews>
  <sheetFormatPr defaultColWidth="12.6640625" defaultRowHeight="15" customHeight="1"/>
  <cols>
    <col min="1" max="1" width="3.109375" customWidth="1"/>
    <col min="2" max="2" width="17.33203125" customWidth="1"/>
    <col min="3" max="3" width="34.88671875" customWidth="1"/>
    <col min="4" max="5" width="38.109375" customWidth="1"/>
    <col min="6" max="6" width="35.109375" customWidth="1"/>
    <col min="7" max="7" width="10.77734375" customWidth="1"/>
    <col min="9" max="10" width="10.88671875" customWidth="1"/>
    <col min="12" max="12" width="11.33203125" customWidth="1"/>
    <col min="13" max="13" width="10.88671875" customWidth="1"/>
    <col min="15" max="15" width="11.21875" customWidth="1"/>
    <col min="16" max="16" width="38" customWidth="1"/>
    <col min="19" max="20" width="0" hidden="1" customWidth="1"/>
  </cols>
  <sheetData>
    <row r="2" spans="2:21" ht="13.8">
      <c r="B2" s="171" t="s">
        <v>235</v>
      </c>
      <c r="C2" s="491" t="s">
        <v>1345</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18</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COUNTIF($G10:$G1008,C5)</f>
        <v>18</v>
      </c>
      <c r="D6" s="288">
        <f t="shared" si="0"/>
        <v>0</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COUNTIF($J10:$J1008,C5)</f>
        <v>18</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COUNTIF($M10:$M1008,C5)</f>
        <v>18</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299" t="s">
        <v>90</v>
      </c>
      <c r="C11" s="293"/>
      <c r="D11" s="293"/>
      <c r="E11" s="293"/>
      <c r="F11" s="293"/>
      <c r="G11" s="293"/>
      <c r="H11" s="293"/>
      <c r="I11" s="293"/>
      <c r="J11" s="293"/>
      <c r="K11" s="293"/>
      <c r="L11" s="293"/>
      <c r="M11" s="293"/>
      <c r="N11" s="293"/>
      <c r="O11" s="293"/>
      <c r="P11" s="294"/>
      <c r="Q11" s="76"/>
      <c r="R11" s="76"/>
      <c r="S11" s="76"/>
      <c r="T11" s="76"/>
      <c r="U11" s="76"/>
    </row>
    <row r="12" spans="2:21" ht="47.25" customHeight="1">
      <c r="B12" s="295" t="s">
        <v>1346</v>
      </c>
      <c r="C12" s="296" t="s">
        <v>90</v>
      </c>
      <c r="D12" s="296" t="s">
        <v>1347</v>
      </c>
      <c r="E12" s="296" t="s">
        <v>1348</v>
      </c>
      <c r="F12" s="298"/>
      <c r="G12" s="296" t="s">
        <v>212</v>
      </c>
      <c r="H12" s="297">
        <v>45222</v>
      </c>
      <c r="I12" s="296" t="s">
        <v>243</v>
      </c>
      <c r="J12" s="296" t="s">
        <v>212</v>
      </c>
      <c r="K12" s="297">
        <v>45261</v>
      </c>
      <c r="L12" s="296" t="s">
        <v>243</v>
      </c>
      <c r="M12" s="296" t="s">
        <v>212</v>
      </c>
      <c r="N12" s="297">
        <v>45265</v>
      </c>
      <c r="O12" s="296" t="s">
        <v>236</v>
      </c>
      <c r="P12" s="298"/>
      <c r="Q12" s="178"/>
      <c r="R12" s="178"/>
      <c r="S12" s="178"/>
      <c r="T12" s="178"/>
      <c r="U12" s="178"/>
    </row>
    <row r="13" spans="2:21" ht="78.75" customHeight="1">
      <c r="B13" s="295" t="s">
        <v>1349</v>
      </c>
      <c r="C13" s="296" t="s">
        <v>1350</v>
      </c>
      <c r="D13" s="296" t="s">
        <v>1351</v>
      </c>
      <c r="E13" s="296" t="s">
        <v>1352</v>
      </c>
      <c r="F13" s="298"/>
      <c r="G13" s="296" t="s">
        <v>212</v>
      </c>
      <c r="H13" s="297">
        <v>45225</v>
      </c>
      <c r="I13" s="296" t="s">
        <v>243</v>
      </c>
      <c r="J13" s="296" t="s">
        <v>212</v>
      </c>
      <c r="K13" s="297">
        <v>45261</v>
      </c>
      <c r="L13" s="296" t="s">
        <v>243</v>
      </c>
      <c r="M13" s="296" t="s">
        <v>212</v>
      </c>
      <c r="N13" s="297">
        <v>45265</v>
      </c>
      <c r="O13" s="296" t="s">
        <v>236</v>
      </c>
      <c r="P13" s="298"/>
      <c r="Q13" s="178"/>
      <c r="R13" s="178"/>
      <c r="S13" s="178"/>
      <c r="T13" s="178"/>
      <c r="U13" s="178"/>
    </row>
    <row r="14" spans="2:21" ht="92.25" customHeight="1">
      <c r="B14" s="295" t="s">
        <v>1353</v>
      </c>
      <c r="C14" s="296" t="s">
        <v>1354</v>
      </c>
      <c r="D14" s="296" t="s">
        <v>1355</v>
      </c>
      <c r="E14" s="296" t="s">
        <v>462</v>
      </c>
      <c r="F14" s="298"/>
      <c r="G14" s="296" t="s">
        <v>212</v>
      </c>
      <c r="H14" s="297">
        <v>45225</v>
      </c>
      <c r="I14" s="296" t="s">
        <v>243</v>
      </c>
      <c r="J14" s="296" t="s">
        <v>212</v>
      </c>
      <c r="K14" s="297">
        <v>45261</v>
      </c>
      <c r="L14" s="296" t="s">
        <v>243</v>
      </c>
      <c r="M14" s="296" t="s">
        <v>212</v>
      </c>
      <c r="N14" s="297">
        <v>45265</v>
      </c>
      <c r="O14" s="296" t="s">
        <v>236</v>
      </c>
      <c r="P14" s="298"/>
      <c r="Q14" s="178"/>
      <c r="R14" s="178"/>
      <c r="S14" s="178"/>
      <c r="T14" s="178"/>
      <c r="U14" s="178"/>
    </row>
    <row r="15" spans="2:21" ht="76.5" customHeight="1">
      <c r="B15" s="295" t="s">
        <v>1356</v>
      </c>
      <c r="C15" s="296" t="s">
        <v>1357</v>
      </c>
      <c r="D15" s="296" t="s">
        <v>1358</v>
      </c>
      <c r="E15" s="296" t="s">
        <v>1359</v>
      </c>
      <c r="F15" s="298"/>
      <c r="G15" s="296" t="s">
        <v>212</v>
      </c>
      <c r="H15" s="297">
        <v>45226</v>
      </c>
      <c r="I15" s="296" t="s">
        <v>243</v>
      </c>
      <c r="J15" s="296" t="s">
        <v>212</v>
      </c>
      <c r="K15" s="297">
        <v>45261</v>
      </c>
      <c r="L15" s="296" t="s">
        <v>243</v>
      </c>
      <c r="M15" s="296" t="s">
        <v>212</v>
      </c>
      <c r="N15" s="297">
        <v>45265</v>
      </c>
      <c r="O15" s="296" t="s">
        <v>236</v>
      </c>
      <c r="P15" s="298"/>
      <c r="Q15" s="178"/>
      <c r="R15" s="178"/>
      <c r="S15" s="178"/>
      <c r="T15" s="178"/>
      <c r="U15" s="178"/>
    </row>
    <row r="16" spans="2:21" ht="76.5" customHeight="1">
      <c r="B16" s="295" t="s">
        <v>1360</v>
      </c>
      <c r="C16" s="296" t="s">
        <v>1361</v>
      </c>
      <c r="D16" s="296" t="s">
        <v>1362</v>
      </c>
      <c r="E16" s="296" t="s">
        <v>1363</v>
      </c>
      <c r="F16" s="298"/>
      <c r="G16" s="296" t="s">
        <v>212</v>
      </c>
      <c r="H16" s="297">
        <v>45226</v>
      </c>
      <c r="I16" s="296" t="s">
        <v>243</v>
      </c>
      <c r="J16" s="296" t="s">
        <v>212</v>
      </c>
      <c r="K16" s="297">
        <v>45261</v>
      </c>
      <c r="L16" s="296" t="s">
        <v>243</v>
      </c>
      <c r="M16" s="296" t="s">
        <v>212</v>
      </c>
      <c r="N16" s="297">
        <v>45265</v>
      </c>
      <c r="O16" s="296" t="s">
        <v>236</v>
      </c>
      <c r="P16" s="298"/>
      <c r="Q16" s="178"/>
      <c r="R16" s="178"/>
      <c r="S16" s="178"/>
      <c r="T16" s="178"/>
      <c r="U16" s="178"/>
    </row>
    <row r="17" spans="2:21" ht="108" customHeight="1">
      <c r="B17" s="295" t="s">
        <v>1364</v>
      </c>
      <c r="C17" s="296" t="s">
        <v>1365</v>
      </c>
      <c r="D17" s="296" t="s">
        <v>1366</v>
      </c>
      <c r="E17" s="296" t="s">
        <v>1367</v>
      </c>
      <c r="F17" s="298"/>
      <c r="G17" s="296" t="s">
        <v>212</v>
      </c>
      <c r="H17" s="297">
        <v>45226</v>
      </c>
      <c r="I17" s="296" t="s">
        <v>243</v>
      </c>
      <c r="J17" s="296" t="s">
        <v>212</v>
      </c>
      <c r="K17" s="297">
        <v>45261</v>
      </c>
      <c r="L17" s="296" t="s">
        <v>243</v>
      </c>
      <c r="M17" s="296" t="s">
        <v>212</v>
      </c>
      <c r="N17" s="297">
        <v>45265</v>
      </c>
      <c r="O17" s="296" t="s">
        <v>236</v>
      </c>
      <c r="P17" s="298"/>
      <c r="Q17" s="178"/>
      <c r="R17" s="178"/>
      <c r="S17" s="178"/>
      <c r="T17" s="178"/>
      <c r="U17" s="178"/>
    </row>
    <row r="18" spans="2:21" ht="75.75" customHeight="1">
      <c r="B18" s="295" t="s">
        <v>1368</v>
      </c>
      <c r="C18" s="296" t="s">
        <v>1369</v>
      </c>
      <c r="D18" s="296" t="s">
        <v>1370</v>
      </c>
      <c r="E18" s="296" t="s">
        <v>1371</v>
      </c>
      <c r="F18" s="298"/>
      <c r="G18" s="296" t="s">
        <v>212</v>
      </c>
      <c r="H18" s="297">
        <v>45226</v>
      </c>
      <c r="I18" s="296" t="s">
        <v>243</v>
      </c>
      <c r="J18" s="296" t="s">
        <v>212</v>
      </c>
      <c r="K18" s="297">
        <v>45261</v>
      </c>
      <c r="L18" s="296" t="s">
        <v>243</v>
      </c>
      <c r="M18" s="296" t="s">
        <v>212</v>
      </c>
      <c r="N18" s="297">
        <v>45265</v>
      </c>
      <c r="O18" s="296" t="s">
        <v>236</v>
      </c>
      <c r="P18" s="298"/>
      <c r="Q18" s="178"/>
      <c r="R18" s="178"/>
      <c r="S18" s="178"/>
      <c r="T18" s="178"/>
      <c r="U18" s="178"/>
    </row>
    <row r="19" spans="2:21" ht="13.8">
      <c r="B19" s="299" t="s">
        <v>92</v>
      </c>
      <c r="C19" s="293"/>
      <c r="D19" s="293"/>
      <c r="E19" s="293"/>
      <c r="F19" s="293"/>
      <c r="G19" s="293"/>
      <c r="H19" s="293"/>
      <c r="I19" s="293"/>
      <c r="J19" s="293"/>
      <c r="K19" s="293"/>
      <c r="L19" s="293"/>
      <c r="M19" s="293"/>
      <c r="N19" s="293"/>
      <c r="O19" s="293"/>
      <c r="P19" s="294"/>
      <c r="Q19" s="76"/>
      <c r="R19" s="76"/>
      <c r="S19" s="76"/>
      <c r="T19" s="76"/>
      <c r="U19" s="76"/>
    </row>
    <row r="20" spans="2:21" ht="76.5" customHeight="1">
      <c r="B20" s="295" t="s">
        <v>1372</v>
      </c>
      <c r="C20" s="296" t="s">
        <v>92</v>
      </c>
      <c r="D20" s="296" t="s">
        <v>1373</v>
      </c>
      <c r="E20" s="296" t="s">
        <v>1374</v>
      </c>
      <c r="F20" s="298"/>
      <c r="G20" s="296" t="s">
        <v>212</v>
      </c>
      <c r="H20" s="297">
        <v>45226</v>
      </c>
      <c r="I20" s="296" t="s">
        <v>243</v>
      </c>
      <c r="J20" s="296" t="s">
        <v>212</v>
      </c>
      <c r="K20" s="297">
        <v>45261</v>
      </c>
      <c r="L20" s="296" t="s">
        <v>243</v>
      </c>
      <c r="M20" s="296" t="s">
        <v>212</v>
      </c>
      <c r="N20" s="297">
        <v>45265</v>
      </c>
      <c r="O20" s="296" t="s">
        <v>236</v>
      </c>
      <c r="P20" s="298"/>
      <c r="Q20" s="178"/>
      <c r="R20" s="178"/>
      <c r="S20" s="178"/>
      <c r="T20" s="178"/>
      <c r="U20" s="178"/>
    </row>
    <row r="21" spans="2:21" ht="13.8">
      <c r="B21" s="499" t="s">
        <v>93</v>
      </c>
      <c r="C21" s="442"/>
      <c r="D21" s="442"/>
      <c r="E21" s="442"/>
      <c r="F21" s="442"/>
      <c r="G21" s="442"/>
      <c r="H21" s="442"/>
      <c r="I21" s="442"/>
      <c r="J21" s="442"/>
      <c r="K21" s="442"/>
      <c r="L21" s="442"/>
      <c r="M21" s="442"/>
      <c r="N21" s="442"/>
      <c r="O21" s="442"/>
      <c r="P21" s="443"/>
      <c r="Q21" s="76"/>
      <c r="R21" s="76"/>
      <c r="S21" s="76"/>
      <c r="T21" s="76"/>
      <c r="U21" s="76"/>
    </row>
    <row r="22" spans="2:21" ht="123" customHeight="1">
      <c r="B22" s="295" t="s">
        <v>1375</v>
      </c>
      <c r="C22" s="296" t="s">
        <v>93</v>
      </c>
      <c r="D22" s="296" t="s">
        <v>1376</v>
      </c>
      <c r="E22" s="296" t="s">
        <v>1377</v>
      </c>
      <c r="F22" s="296" t="s">
        <v>1378</v>
      </c>
      <c r="G22" s="296" t="s">
        <v>212</v>
      </c>
      <c r="H22" s="297">
        <v>45226</v>
      </c>
      <c r="I22" s="296" t="s">
        <v>243</v>
      </c>
      <c r="J22" s="296" t="s">
        <v>212</v>
      </c>
      <c r="K22" s="297">
        <v>45261</v>
      </c>
      <c r="L22" s="296" t="s">
        <v>243</v>
      </c>
      <c r="M22" s="296" t="s">
        <v>212</v>
      </c>
      <c r="N22" s="297">
        <v>45265</v>
      </c>
      <c r="O22" s="296" t="s">
        <v>236</v>
      </c>
      <c r="P22" s="298"/>
      <c r="Q22" s="178"/>
      <c r="R22" s="178"/>
      <c r="S22" s="178"/>
      <c r="T22" s="178"/>
      <c r="U22" s="178"/>
    </row>
    <row r="23" spans="2:21" ht="153" customHeight="1">
      <c r="B23" s="295" t="s">
        <v>1379</v>
      </c>
      <c r="C23" s="296" t="s">
        <v>1380</v>
      </c>
      <c r="D23" s="296" t="s">
        <v>1381</v>
      </c>
      <c r="E23" s="296" t="s">
        <v>1382</v>
      </c>
      <c r="F23" s="298"/>
      <c r="G23" s="296" t="s">
        <v>212</v>
      </c>
      <c r="H23" s="297">
        <v>45226</v>
      </c>
      <c r="I23" s="296" t="s">
        <v>243</v>
      </c>
      <c r="J23" s="296" t="s">
        <v>212</v>
      </c>
      <c r="K23" s="297">
        <v>45261</v>
      </c>
      <c r="L23" s="296" t="s">
        <v>243</v>
      </c>
      <c r="M23" s="296" t="s">
        <v>212</v>
      </c>
      <c r="N23" s="297">
        <v>45265</v>
      </c>
      <c r="O23" s="296" t="s">
        <v>236</v>
      </c>
      <c r="P23" s="298"/>
      <c r="Q23" s="178"/>
      <c r="R23" s="178"/>
      <c r="S23" s="178"/>
      <c r="T23" s="178"/>
      <c r="U23" s="178"/>
    </row>
    <row r="24" spans="2:21" ht="152.25" customHeight="1">
      <c r="B24" s="295" t="s">
        <v>1383</v>
      </c>
      <c r="C24" s="296" t="s">
        <v>1384</v>
      </c>
      <c r="D24" s="296" t="s">
        <v>1385</v>
      </c>
      <c r="E24" s="296" t="s">
        <v>1386</v>
      </c>
      <c r="F24" s="298"/>
      <c r="G24" s="296" t="s">
        <v>212</v>
      </c>
      <c r="H24" s="297">
        <v>45226</v>
      </c>
      <c r="I24" s="296" t="s">
        <v>243</v>
      </c>
      <c r="J24" s="296" t="s">
        <v>212</v>
      </c>
      <c r="K24" s="297">
        <v>45261</v>
      </c>
      <c r="L24" s="296" t="s">
        <v>243</v>
      </c>
      <c r="M24" s="296" t="s">
        <v>212</v>
      </c>
      <c r="N24" s="297">
        <v>45265</v>
      </c>
      <c r="O24" s="296" t="s">
        <v>236</v>
      </c>
      <c r="P24" s="298"/>
      <c r="Q24" s="178"/>
      <c r="R24" s="178"/>
      <c r="S24" s="178"/>
      <c r="T24" s="178"/>
      <c r="U24" s="178"/>
    </row>
    <row r="25" spans="2:21" ht="153.75" customHeight="1">
      <c r="B25" s="295" t="s">
        <v>1387</v>
      </c>
      <c r="C25" s="296" t="s">
        <v>1388</v>
      </c>
      <c r="D25" s="296" t="s">
        <v>1389</v>
      </c>
      <c r="E25" s="296" t="s">
        <v>1390</v>
      </c>
      <c r="F25" s="298"/>
      <c r="G25" s="296" t="s">
        <v>212</v>
      </c>
      <c r="H25" s="297">
        <v>45226</v>
      </c>
      <c r="I25" s="296" t="s">
        <v>243</v>
      </c>
      <c r="J25" s="296" t="s">
        <v>212</v>
      </c>
      <c r="K25" s="297">
        <v>45261</v>
      </c>
      <c r="L25" s="296" t="s">
        <v>243</v>
      </c>
      <c r="M25" s="296" t="s">
        <v>212</v>
      </c>
      <c r="N25" s="297">
        <v>45265</v>
      </c>
      <c r="O25" s="296" t="s">
        <v>236</v>
      </c>
      <c r="P25" s="298"/>
      <c r="Q25" s="178"/>
      <c r="R25" s="178"/>
      <c r="S25" s="178"/>
      <c r="T25" s="178"/>
      <c r="U25" s="178"/>
    </row>
    <row r="26" spans="2:21" ht="90.75" customHeight="1">
      <c r="B26" s="295" t="s">
        <v>1391</v>
      </c>
      <c r="C26" s="296" t="s">
        <v>402</v>
      </c>
      <c r="D26" s="296" t="s">
        <v>1392</v>
      </c>
      <c r="E26" s="296" t="s">
        <v>1285</v>
      </c>
      <c r="F26" s="298"/>
      <c r="G26" s="296" t="s">
        <v>212</v>
      </c>
      <c r="H26" s="297">
        <v>45226</v>
      </c>
      <c r="I26" s="296" t="s">
        <v>243</v>
      </c>
      <c r="J26" s="296" t="s">
        <v>212</v>
      </c>
      <c r="K26" s="297">
        <v>44938</v>
      </c>
      <c r="L26" s="296" t="s">
        <v>243</v>
      </c>
      <c r="M26" s="296" t="s">
        <v>212</v>
      </c>
      <c r="N26" s="297">
        <v>45265</v>
      </c>
      <c r="O26" s="296" t="s">
        <v>236</v>
      </c>
      <c r="P26" s="298"/>
      <c r="Q26" s="178"/>
      <c r="R26" s="178"/>
      <c r="S26" s="178"/>
      <c r="T26" s="178"/>
      <c r="U26" s="178"/>
    </row>
    <row r="27" spans="2:21" ht="13.8">
      <c r="B27" s="499" t="s">
        <v>94</v>
      </c>
      <c r="C27" s="442"/>
      <c r="D27" s="442"/>
      <c r="E27" s="442"/>
      <c r="F27" s="442"/>
      <c r="G27" s="442"/>
      <c r="H27" s="442"/>
      <c r="I27" s="442"/>
      <c r="J27" s="442"/>
      <c r="K27" s="442"/>
      <c r="L27" s="442"/>
      <c r="M27" s="442"/>
      <c r="N27" s="442"/>
      <c r="O27" s="442"/>
      <c r="P27" s="443"/>
      <c r="Q27" s="178"/>
      <c r="R27" s="178"/>
      <c r="S27" s="178"/>
      <c r="T27" s="178"/>
      <c r="U27" s="178"/>
    </row>
    <row r="28" spans="2:21" ht="122.25" customHeight="1">
      <c r="B28" s="295" t="s">
        <v>1393</v>
      </c>
      <c r="C28" s="296" t="s">
        <v>94</v>
      </c>
      <c r="D28" s="296" t="s">
        <v>1394</v>
      </c>
      <c r="E28" s="296" t="s">
        <v>1395</v>
      </c>
      <c r="F28" s="296" t="s">
        <v>1396</v>
      </c>
      <c r="G28" s="296" t="s">
        <v>212</v>
      </c>
      <c r="H28" s="297">
        <v>45226</v>
      </c>
      <c r="I28" s="296" t="s">
        <v>243</v>
      </c>
      <c r="J28" s="296" t="s">
        <v>212</v>
      </c>
      <c r="K28" s="297">
        <v>45261</v>
      </c>
      <c r="L28" s="296" t="s">
        <v>243</v>
      </c>
      <c r="M28" s="296" t="s">
        <v>212</v>
      </c>
      <c r="N28" s="297">
        <v>45265</v>
      </c>
      <c r="O28" s="296" t="s">
        <v>236</v>
      </c>
      <c r="P28" s="298"/>
      <c r="Q28" s="178"/>
      <c r="R28" s="178"/>
      <c r="S28" s="178"/>
      <c r="T28" s="178"/>
      <c r="U28" s="178"/>
    </row>
    <row r="29" spans="2:21" ht="138" customHeight="1">
      <c r="B29" s="295" t="s">
        <v>1397</v>
      </c>
      <c r="C29" s="296" t="s">
        <v>489</v>
      </c>
      <c r="D29" s="296" t="s">
        <v>1398</v>
      </c>
      <c r="E29" s="296" t="s">
        <v>1399</v>
      </c>
      <c r="F29" s="298"/>
      <c r="G29" s="296" t="s">
        <v>212</v>
      </c>
      <c r="H29" s="297">
        <v>45226</v>
      </c>
      <c r="I29" s="296" t="s">
        <v>243</v>
      </c>
      <c r="J29" s="296" t="s">
        <v>212</v>
      </c>
      <c r="K29" s="297">
        <v>45261</v>
      </c>
      <c r="L29" s="296" t="s">
        <v>243</v>
      </c>
      <c r="M29" s="296" t="s">
        <v>212</v>
      </c>
      <c r="N29" s="297">
        <v>45265</v>
      </c>
      <c r="O29" s="296" t="s">
        <v>236</v>
      </c>
      <c r="P29" s="298"/>
      <c r="Q29" s="178"/>
      <c r="R29" s="178"/>
      <c r="S29" s="178"/>
      <c r="T29" s="178"/>
      <c r="U29" s="178"/>
    </row>
    <row r="30" spans="2:21" ht="123" customHeight="1">
      <c r="B30" s="295" t="s">
        <v>1400</v>
      </c>
      <c r="C30" s="296" t="s">
        <v>402</v>
      </c>
      <c r="D30" s="296" t="s">
        <v>1401</v>
      </c>
      <c r="E30" s="296" t="s">
        <v>1285</v>
      </c>
      <c r="F30" s="298"/>
      <c r="G30" s="296" t="s">
        <v>212</v>
      </c>
      <c r="H30" s="297">
        <v>45226</v>
      </c>
      <c r="I30" s="296" t="s">
        <v>243</v>
      </c>
      <c r="J30" s="296" t="s">
        <v>212</v>
      </c>
      <c r="K30" s="297">
        <v>45261</v>
      </c>
      <c r="L30" s="296" t="s">
        <v>243</v>
      </c>
      <c r="M30" s="296" t="s">
        <v>212</v>
      </c>
      <c r="N30" s="297">
        <v>45265</v>
      </c>
      <c r="O30" s="296" t="s">
        <v>236</v>
      </c>
      <c r="P30" s="298"/>
      <c r="Q30" s="178"/>
      <c r="R30" s="178"/>
      <c r="S30" s="178"/>
      <c r="T30" s="178"/>
      <c r="U30" s="178"/>
    </row>
    <row r="31" spans="2:21" ht="13.8">
      <c r="B31" s="499" t="s">
        <v>1402</v>
      </c>
      <c r="C31" s="442"/>
      <c r="D31" s="442"/>
      <c r="E31" s="442"/>
      <c r="F31" s="442"/>
      <c r="G31" s="442"/>
      <c r="H31" s="442"/>
      <c r="I31" s="442"/>
      <c r="J31" s="442"/>
      <c r="K31" s="442"/>
      <c r="L31" s="442"/>
      <c r="M31" s="442"/>
      <c r="N31" s="442"/>
      <c r="O31" s="442"/>
      <c r="P31" s="443"/>
      <c r="Q31" s="178"/>
      <c r="R31" s="178"/>
      <c r="S31" s="178"/>
      <c r="T31" s="178"/>
      <c r="U31" s="178"/>
    </row>
    <row r="32" spans="2:21" ht="123.75" customHeight="1">
      <c r="B32" s="295" t="s">
        <v>1403</v>
      </c>
      <c r="C32" s="296" t="s">
        <v>1404</v>
      </c>
      <c r="D32" s="296" t="s">
        <v>1405</v>
      </c>
      <c r="E32" s="296" t="s">
        <v>1406</v>
      </c>
      <c r="F32" s="298"/>
      <c r="G32" s="296" t="s">
        <v>212</v>
      </c>
      <c r="H32" s="297">
        <v>45226</v>
      </c>
      <c r="I32" s="296" t="s">
        <v>243</v>
      </c>
      <c r="J32" s="296" t="s">
        <v>212</v>
      </c>
      <c r="K32" s="297">
        <v>45261</v>
      </c>
      <c r="L32" s="296" t="s">
        <v>243</v>
      </c>
      <c r="M32" s="296" t="s">
        <v>212</v>
      </c>
      <c r="N32" s="297">
        <v>45265</v>
      </c>
      <c r="O32" s="296" t="s">
        <v>236</v>
      </c>
      <c r="P32" s="298"/>
      <c r="Q32" s="76"/>
      <c r="R32" s="76"/>
      <c r="S32" s="76"/>
      <c r="T32" s="76"/>
      <c r="U32" s="76"/>
    </row>
    <row r="33" spans="2:21" ht="183" customHeight="1">
      <c r="B33" s="295" t="s">
        <v>1407</v>
      </c>
      <c r="C33" s="296" t="s">
        <v>1408</v>
      </c>
      <c r="D33" s="296" t="s">
        <v>1409</v>
      </c>
      <c r="E33" s="296" t="s">
        <v>1410</v>
      </c>
      <c r="F33" s="298"/>
      <c r="G33" s="296" t="s">
        <v>212</v>
      </c>
      <c r="H33" s="297">
        <v>45226</v>
      </c>
      <c r="I33" s="296" t="s">
        <v>243</v>
      </c>
      <c r="J33" s="296" t="s">
        <v>212</v>
      </c>
      <c r="K33" s="297">
        <v>45261</v>
      </c>
      <c r="L33" s="296" t="s">
        <v>243</v>
      </c>
      <c r="M33" s="296" t="s">
        <v>212</v>
      </c>
      <c r="N33" s="297">
        <v>45265</v>
      </c>
      <c r="O33" s="296" t="s">
        <v>236</v>
      </c>
      <c r="P33" s="298"/>
      <c r="Q33" s="76"/>
      <c r="R33" s="76"/>
      <c r="S33" s="76"/>
      <c r="T33" s="76"/>
      <c r="U33" s="76"/>
    </row>
  </sheetData>
  <mergeCells count="6">
    <mergeCell ref="B31:P31"/>
    <mergeCell ref="C2:F2"/>
    <mergeCell ref="C3:F3"/>
    <mergeCell ref="C4:F4"/>
    <mergeCell ref="B21:P21"/>
    <mergeCell ref="B27:P27"/>
  </mergeCells>
  <dataValidations count="3">
    <dataValidation type="list" allowBlank="1" showErrorMessage="1" sqref="G12:G20 J12:J20 G32:G33 G22:G26 J22:J26 M19 G28:G30 J28:J30 J32:J33">
      <formula1>$S$2:$S$5</formula1>
    </dataValidation>
    <dataValidation type="list" allowBlank="1" showErrorMessage="1" sqref="I32:I33 L32:L33">
      <formula1>#REF!</formula1>
    </dataValidation>
    <dataValidation type="list" allowBlank="1" showErrorMessage="1" sqref="I12:I18 L12:L18 I28:I30 I20 L20 L28:L30 I22:I26 L22:L26">
      <formula1>$T$2:$T$7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 O20 M22:M26 O22:O26 M28:M30 O28:O30 M32:M33 O32:O33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29"/>
  <sheetViews>
    <sheetView topLeftCell="A26" workbookViewId="0">
      <selection activeCell="D27" sqref="D27"/>
    </sheetView>
  </sheetViews>
  <sheetFormatPr defaultColWidth="12.6640625" defaultRowHeight="15" customHeight="1"/>
  <cols>
    <col min="1" max="1" width="4.44140625" customWidth="1"/>
    <col min="2" max="2" width="17.33203125" customWidth="1"/>
    <col min="3" max="3" width="33.88671875" customWidth="1"/>
    <col min="4" max="5" width="38.88671875" customWidth="1"/>
    <col min="6" max="6" width="35.21875" customWidth="1"/>
    <col min="7" max="7" width="10.88671875" customWidth="1"/>
    <col min="9" max="9" width="10.6640625" customWidth="1"/>
    <col min="10" max="10" width="11" customWidth="1"/>
    <col min="12" max="12" width="11.109375" customWidth="1"/>
    <col min="13" max="13" width="11" customWidth="1"/>
    <col min="15" max="15" width="10.88671875" customWidth="1"/>
    <col min="16" max="16" width="37.77734375" customWidth="1"/>
    <col min="19" max="20" width="0" hidden="1" customWidth="1"/>
  </cols>
  <sheetData>
    <row r="2" spans="2:21" ht="13.8">
      <c r="B2" s="171" t="s">
        <v>235</v>
      </c>
      <c r="C2" s="491" t="s">
        <v>1411</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14</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COUNTIF($G10:$G1004,C5)</f>
        <v>14</v>
      </c>
      <c r="D6" s="288">
        <f t="shared" si="0"/>
        <v>0</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COUNTIF($J10:$J1004,C5)</f>
        <v>14</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COUNTIF($M10:$M1004,C5)</f>
        <v>14</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177" t="s">
        <v>144</v>
      </c>
      <c r="C11" s="293"/>
      <c r="D11" s="293"/>
      <c r="E11" s="293"/>
      <c r="F11" s="293"/>
      <c r="G11" s="293"/>
      <c r="H11" s="293"/>
      <c r="I11" s="293"/>
      <c r="J11" s="293"/>
      <c r="K11" s="293"/>
      <c r="L11" s="293"/>
      <c r="M11" s="293"/>
      <c r="N11" s="293"/>
      <c r="O11" s="293"/>
      <c r="P11" s="294"/>
      <c r="Q11" s="76"/>
      <c r="R11" s="76"/>
      <c r="S11" s="76"/>
      <c r="T11" s="76"/>
      <c r="U11" s="76"/>
    </row>
    <row r="12" spans="2:21" ht="33.75" customHeight="1">
      <c r="B12" s="295" t="s">
        <v>1412</v>
      </c>
      <c r="C12" s="296" t="s">
        <v>144</v>
      </c>
      <c r="D12" s="296" t="s">
        <v>1413</v>
      </c>
      <c r="E12" s="296" t="s">
        <v>1414</v>
      </c>
      <c r="F12" s="298"/>
      <c r="G12" s="296" t="s">
        <v>212</v>
      </c>
      <c r="H12" s="297">
        <v>45251</v>
      </c>
      <c r="I12" s="296" t="s">
        <v>243</v>
      </c>
      <c r="J12" s="296" t="s">
        <v>212</v>
      </c>
      <c r="K12" s="297">
        <v>45261</v>
      </c>
      <c r="L12" s="296" t="s">
        <v>243</v>
      </c>
      <c r="M12" s="296" t="s">
        <v>212</v>
      </c>
      <c r="N12" s="297">
        <v>45265</v>
      </c>
      <c r="O12" s="296" t="s">
        <v>236</v>
      </c>
      <c r="P12" s="298"/>
      <c r="Q12" s="178"/>
      <c r="R12" s="178"/>
      <c r="S12" s="178"/>
      <c r="T12" s="178"/>
      <c r="U12" s="178"/>
    </row>
    <row r="13" spans="2:21" ht="48" customHeight="1">
      <c r="B13" s="295" t="s">
        <v>1415</v>
      </c>
      <c r="C13" s="296" t="s">
        <v>1416</v>
      </c>
      <c r="D13" s="296" t="s">
        <v>1417</v>
      </c>
      <c r="E13" s="296" t="s">
        <v>1418</v>
      </c>
      <c r="F13" s="298"/>
      <c r="G13" s="296" t="s">
        <v>212</v>
      </c>
      <c r="H13" s="297">
        <v>45251</v>
      </c>
      <c r="I13" s="296" t="s">
        <v>243</v>
      </c>
      <c r="J13" s="296" t="s">
        <v>212</v>
      </c>
      <c r="K13" s="297">
        <v>45261</v>
      </c>
      <c r="L13" s="296" t="s">
        <v>243</v>
      </c>
      <c r="M13" s="296" t="s">
        <v>212</v>
      </c>
      <c r="N13" s="297">
        <v>45265</v>
      </c>
      <c r="O13" s="296" t="s">
        <v>236</v>
      </c>
      <c r="P13" s="298"/>
      <c r="Q13" s="178"/>
      <c r="R13" s="178"/>
      <c r="S13" s="178"/>
      <c r="T13" s="178"/>
      <c r="U13" s="178"/>
    </row>
    <row r="14" spans="2:21" ht="62.25" customHeight="1">
      <c r="B14" s="295" t="s">
        <v>1419</v>
      </c>
      <c r="C14" s="296" t="s">
        <v>1420</v>
      </c>
      <c r="D14" s="296" t="s">
        <v>1421</v>
      </c>
      <c r="E14" s="296" t="s">
        <v>1422</v>
      </c>
      <c r="F14" s="298"/>
      <c r="G14" s="296" t="s">
        <v>212</v>
      </c>
      <c r="H14" s="297">
        <v>45251</v>
      </c>
      <c r="I14" s="296" t="s">
        <v>243</v>
      </c>
      <c r="J14" s="296" t="s">
        <v>212</v>
      </c>
      <c r="K14" s="297">
        <v>45261</v>
      </c>
      <c r="L14" s="296" t="s">
        <v>243</v>
      </c>
      <c r="M14" s="296" t="s">
        <v>212</v>
      </c>
      <c r="N14" s="297">
        <v>45265</v>
      </c>
      <c r="O14" s="296" t="s">
        <v>236</v>
      </c>
      <c r="P14" s="298"/>
      <c r="Q14" s="178"/>
      <c r="R14" s="178"/>
      <c r="S14" s="178"/>
      <c r="T14" s="178"/>
      <c r="U14" s="178"/>
    </row>
    <row r="15" spans="2:21" ht="60.75" customHeight="1">
      <c r="B15" s="295" t="s">
        <v>1423</v>
      </c>
      <c r="C15" s="296" t="s">
        <v>1424</v>
      </c>
      <c r="D15" s="296" t="s">
        <v>1425</v>
      </c>
      <c r="E15" s="296" t="s">
        <v>1426</v>
      </c>
      <c r="F15" s="298"/>
      <c r="G15" s="296" t="s">
        <v>212</v>
      </c>
      <c r="H15" s="297">
        <v>45251</v>
      </c>
      <c r="I15" s="296" t="s">
        <v>243</v>
      </c>
      <c r="J15" s="296" t="s">
        <v>212</v>
      </c>
      <c r="K15" s="297">
        <v>45261</v>
      </c>
      <c r="L15" s="296" t="s">
        <v>243</v>
      </c>
      <c r="M15" s="296" t="s">
        <v>212</v>
      </c>
      <c r="N15" s="297">
        <v>45265</v>
      </c>
      <c r="O15" s="296" t="s">
        <v>236</v>
      </c>
      <c r="P15" s="298"/>
      <c r="Q15" s="178"/>
      <c r="R15" s="178"/>
      <c r="S15" s="178"/>
      <c r="T15" s="178"/>
      <c r="U15" s="178"/>
    </row>
    <row r="16" spans="2:21" ht="13.8">
      <c r="B16" s="499" t="s">
        <v>147</v>
      </c>
      <c r="C16" s="442"/>
      <c r="D16" s="442"/>
      <c r="E16" s="442"/>
      <c r="F16" s="442"/>
      <c r="G16" s="442"/>
      <c r="H16" s="442"/>
      <c r="I16" s="442"/>
      <c r="J16" s="442"/>
      <c r="K16" s="442"/>
      <c r="L16" s="442"/>
      <c r="M16" s="442"/>
      <c r="N16" s="442"/>
      <c r="O16" s="442"/>
      <c r="P16" s="443"/>
      <c r="Q16" s="76"/>
      <c r="R16" s="76"/>
      <c r="S16" s="76"/>
      <c r="T16" s="76"/>
      <c r="U16" s="76"/>
    </row>
    <row r="17" spans="2:21" ht="61.5" customHeight="1">
      <c r="B17" s="295" t="s">
        <v>1427</v>
      </c>
      <c r="C17" s="296" t="s">
        <v>147</v>
      </c>
      <c r="D17" s="296" t="s">
        <v>1428</v>
      </c>
      <c r="E17" s="296" t="s">
        <v>1429</v>
      </c>
      <c r="F17" s="298"/>
      <c r="G17" s="296" t="s">
        <v>212</v>
      </c>
      <c r="H17" s="297">
        <v>45251</v>
      </c>
      <c r="I17" s="296" t="s">
        <v>243</v>
      </c>
      <c r="J17" s="296" t="s">
        <v>212</v>
      </c>
      <c r="K17" s="297">
        <v>45261</v>
      </c>
      <c r="L17" s="296" t="s">
        <v>243</v>
      </c>
      <c r="M17" s="296" t="s">
        <v>212</v>
      </c>
      <c r="N17" s="297">
        <v>45265</v>
      </c>
      <c r="O17" s="296" t="s">
        <v>236</v>
      </c>
      <c r="P17" s="298"/>
      <c r="Q17" s="178"/>
      <c r="R17" s="178"/>
      <c r="S17" s="178"/>
      <c r="T17" s="178"/>
      <c r="U17" s="178"/>
    </row>
    <row r="18" spans="2:21" ht="92.25" customHeight="1">
      <c r="B18" s="295" t="s">
        <v>1430</v>
      </c>
      <c r="C18" s="296" t="s">
        <v>1431</v>
      </c>
      <c r="D18" s="296" t="s">
        <v>1432</v>
      </c>
      <c r="E18" s="296" t="s">
        <v>1433</v>
      </c>
      <c r="F18" s="296" t="s">
        <v>1429</v>
      </c>
      <c r="G18" s="296" t="s">
        <v>212</v>
      </c>
      <c r="H18" s="297">
        <v>45251</v>
      </c>
      <c r="I18" s="296" t="s">
        <v>243</v>
      </c>
      <c r="J18" s="296" t="s">
        <v>212</v>
      </c>
      <c r="K18" s="297">
        <v>45261</v>
      </c>
      <c r="L18" s="296" t="s">
        <v>243</v>
      </c>
      <c r="M18" s="296" t="s">
        <v>212</v>
      </c>
      <c r="N18" s="297">
        <v>45265</v>
      </c>
      <c r="O18" s="296" t="s">
        <v>236</v>
      </c>
      <c r="P18" s="298"/>
      <c r="Q18" s="178"/>
      <c r="R18" s="178"/>
      <c r="S18" s="178"/>
      <c r="T18" s="178"/>
      <c r="U18" s="178"/>
    </row>
    <row r="19" spans="2:21" ht="93" customHeight="1">
      <c r="B19" s="295" t="s">
        <v>1434</v>
      </c>
      <c r="C19" s="296" t="s">
        <v>1435</v>
      </c>
      <c r="D19" s="296" t="s">
        <v>1436</v>
      </c>
      <c r="E19" s="296" t="s">
        <v>1437</v>
      </c>
      <c r="F19" s="296" t="s">
        <v>1429</v>
      </c>
      <c r="G19" s="296" t="s">
        <v>212</v>
      </c>
      <c r="H19" s="297">
        <v>45251</v>
      </c>
      <c r="I19" s="296" t="s">
        <v>243</v>
      </c>
      <c r="J19" s="296" t="s">
        <v>212</v>
      </c>
      <c r="K19" s="297">
        <v>45261</v>
      </c>
      <c r="L19" s="296" t="s">
        <v>243</v>
      </c>
      <c r="M19" s="296" t="s">
        <v>212</v>
      </c>
      <c r="N19" s="297">
        <v>45265</v>
      </c>
      <c r="O19" s="296" t="s">
        <v>236</v>
      </c>
      <c r="P19" s="298"/>
      <c r="Q19" s="178"/>
      <c r="R19" s="178"/>
      <c r="S19" s="178"/>
      <c r="T19" s="178"/>
      <c r="U19" s="178"/>
    </row>
    <row r="20" spans="2:21" ht="91.5" customHeight="1">
      <c r="B20" s="295" t="s">
        <v>1438</v>
      </c>
      <c r="C20" s="296" t="s">
        <v>1439</v>
      </c>
      <c r="D20" s="296" t="s">
        <v>1440</v>
      </c>
      <c r="E20" s="296" t="s">
        <v>1441</v>
      </c>
      <c r="F20" s="296" t="s">
        <v>1429</v>
      </c>
      <c r="G20" s="296" t="s">
        <v>212</v>
      </c>
      <c r="H20" s="297">
        <v>45251</v>
      </c>
      <c r="I20" s="296" t="s">
        <v>243</v>
      </c>
      <c r="J20" s="296" t="s">
        <v>212</v>
      </c>
      <c r="K20" s="297">
        <v>45261</v>
      </c>
      <c r="L20" s="296" t="s">
        <v>243</v>
      </c>
      <c r="M20" s="296" t="s">
        <v>212</v>
      </c>
      <c r="N20" s="297">
        <v>45265</v>
      </c>
      <c r="O20" s="296" t="s">
        <v>236</v>
      </c>
      <c r="P20" s="298"/>
      <c r="Q20" s="178"/>
      <c r="R20" s="178"/>
      <c r="S20" s="178"/>
      <c r="T20" s="178"/>
      <c r="U20" s="178"/>
    </row>
    <row r="21" spans="2:21" ht="13.8">
      <c r="B21" s="499" t="s">
        <v>149</v>
      </c>
      <c r="C21" s="442"/>
      <c r="D21" s="442"/>
      <c r="E21" s="442"/>
      <c r="F21" s="442"/>
      <c r="G21" s="442"/>
      <c r="H21" s="442"/>
      <c r="I21" s="442"/>
      <c r="J21" s="442"/>
      <c r="K21" s="442"/>
      <c r="L21" s="442"/>
      <c r="M21" s="442"/>
      <c r="N21" s="442"/>
      <c r="O21" s="442"/>
      <c r="P21" s="443"/>
      <c r="Q21" s="178"/>
      <c r="R21" s="178"/>
      <c r="S21" s="178"/>
      <c r="T21" s="178"/>
      <c r="U21" s="178"/>
    </row>
    <row r="22" spans="2:21" ht="93" customHeight="1">
      <c r="B22" s="295" t="s">
        <v>1442</v>
      </c>
      <c r="C22" s="296" t="s">
        <v>149</v>
      </c>
      <c r="D22" s="296" t="s">
        <v>1443</v>
      </c>
      <c r="E22" s="296" t="s">
        <v>1444</v>
      </c>
      <c r="F22" s="298"/>
      <c r="G22" s="296" t="s">
        <v>212</v>
      </c>
      <c r="H22" s="297">
        <v>45251</v>
      </c>
      <c r="I22" s="296" t="s">
        <v>243</v>
      </c>
      <c r="J22" s="296" t="s">
        <v>212</v>
      </c>
      <c r="K22" s="297">
        <v>45261</v>
      </c>
      <c r="L22" s="296" t="s">
        <v>243</v>
      </c>
      <c r="M22" s="296" t="s">
        <v>212</v>
      </c>
      <c r="N22" s="297">
        <v>45265</v>
      </c>
      <c r="O22" s="296" t="s">
        <v>236</v>
      </c>
      <c r="P22" s="298"/>
      <c r="Q22" s="178"/>
      <c r="R22" s="178"/>
      <c r="S22" s="178"/>
      <c r="T22" s="178"/>
      <c r="U22" s="178"/>
    </row>
    <row r="23" spans="2:21" ht="13.8">
      <c r="B23" s="499" t="s">
        <v>150</v>
      </c>
      <c r="C23" s="442"/>
      <c r="D23" s="442"/>
      <c r="E23" s="442"/>
      <c r="F23" s="442"/>
      <c r="G23" s="442"/>
      <c r="H23" s="442"/>
      <c r="I23" s="442"/>
      <c r="J23" s="442"/>
      <c r="K23" s="442"/>
      <c r="L23" s="442"/>
      <c r="M23" s="442"/>
      <c r="N23" s="442"/>
      <c r="O23" s="442"/>
      <c r="P23" s="443"/>
      <c r="Q23" s="178"/>
      <c r="R23" s="178"/>
      <c r="S23" s="178"/>
      <c r="T23" s="178"/>
      <c r="U23" s="178"/>
    </row>
    <row r="24" spans="2:21" ht="63" customHeight="1">
      <c r="B24" s="295" t="s">
        <v>1445</v>
      </c>
      <c r="C24" s="296" t="s">
        <v>150</v>
      </c>
      <c r="D24" s="296" t="s">
        <v>1446</v>
      </c>
      <c r="E24" s="296" t="s">
        <v>1447</v>
      </c>
      <c r="F24" s="298"/>
      <c r="G24" s="296" t="s">
        <v>212</v>
      </c>
      <c r="H24" s="297">
        <v>45251</v>
      </c>
      <c r="I24" s="296" t="s">
        <v>243</v>
      </c>
      <c r="J24" s="296" t="s">
        <v>212</v>
      </c>
      <c r="K24" s="297">
        <v>45261</v>
      </c>
      <c r="L24" s="296" t="s">
        <v>243</v>
      </c>
      <c r="M24" s="296" t="s">
        <v>212</v>
      </c>
      <c r="N24" s="297">
        <v>45265</v>
      </c>
      <c r="O24" s="296" t="s">
        <v>236</v>
      </c>
      <c r="P24" s="298"/>
      <c r="Q24" s="178"/>
      <c r="R24" s="178"/>
      <c r="S24" s="178"/>
      <c r="T24" s="178"/>
      <c r="U24" s="178"/>
    </row>
    <row r="25" spans="2:21" ht="91.5" customHeight="1">
      <c r="B25" s="295" t="s">
        <v>1448</v>
      </c>
      <c r="C25" s="296" t="s">
        <v>1449</v>
      </c>
      <c r="D25" s="296" t="s">
        <v>1450</v>
      </c>
      <c r="E25" s="296" t="s">
        <v>1451</v>
      </c>
      <c r="F25" s="296" t="s">
        <v>1447</v>
      </c>
      <c r="G25" s="296" t="s">
        <v>212</v>
      </c>
      <c r="H25" s="297">
        <v>45251</v>
      </c>
      <c r="I25" s="296" t="s">
        <v>243</v>
      </c>
      <c r="J25" s="296" t="s">
        <v>212</v>
      </c>
      <c r="K25" s="297">
        <v>45261</v>
      </c>
      <c r="L25" s="296" t="s">
        <v>243</v>
      </c>
      <c r="M25" s="296" t="s">
        <v>212</v>
      </c>
      <c r="N25" s="297">
        <v>45265</v>
      </c>
      <c r="O25" s="296" t="s">
        <v>236</v>
      </c>
      <c r="P25" s="298"/>
      <c r="Q25" s="178"/>
      <c r="R25" s="178"/>
      <c r="S25" s="178"/>
      <c r="T25" s="178"/>
      <c r="U25" s="178"/>
    </row>
    <row r="26" spans="2:21" ht="91.5" customHeight="1">
      <c r="B26" s="295" t="s">
        <v>1452</v>
      </c>
      <c r="C26" s="296" t="s">
        <v>1453</v>
      </c>
      <c r="D26" s="296" t="s">
        <v>1454</v>
      </c>
      <c r="E26" s="296" t="s">
        <v>1455</v>
      </c>
      <c r="F26" s="296" t="s">
        <v>1447</v>
      </c>
      <c r="G26" s="296" t="s">
        <v>212</v>
      </c>
      <c r="H26" s="297">
        <v>45251</v>
      </c>
      <c r="I26" s="296" t="s">
        <v>243</v>
      </c>
      <c r="J26" s="296" t="s">
        <v>212</v>
      </c>
      <c r="K26" s="297">
        <v>45261</v>
      </c>
      <c r="L26" s="296" t="s">
        <v>243</v>
      </c>
      <c r="M26" s="296" t="s">
        <v>212</v>
      </c>
      <c r="N26" s="297">
        <v>45265</v>
      </c>
      <c r="O26" s="296" t="s">
        <v>236</v>
      </c>
      <c r="P26" s="298"/>
      <c r="Q26" s="178"/>
      <c r="R26" s="178"/>
      <c r="S26" s="178"/>
      <c r="T26" s="178"/>
      <c r="U26" s="178"/>
    </row>
    <row r="27" spans="2:21" ht="92.25" customHeight="1">
      <c r="B27" s="295" t="s">
        <v>1456</v>
      </c>
      <c r="C27" s="296" t="s">
        <v>1457</v>
      </c>
      <c r="D27" s="296" t="s">
        <v>1458</v>
      </c>
      <c r="E27" s="296" t="s">
        <v>1459</v>
      </c>
      <c r="F27" s="296" t="s">
        <v>1447</v>
      </c>
      <c r="G27" s="296" t="s">
        <v>212</v>
      </c>
      <c r="H27" s="297">
        <v>45251</v>
      </c>
      <c r="I27" s="296" t="s">
        <v>243</v>
      </c>
      <c r="J27" s="296" t="s">
        <v>212</v>
      </c>
      <c r="K27" s="297">
        <v>45261</v>
      </c>
      <c r="L27" s="296" t="s">
        <v>243</v>
      </c>
      <c r="M27" s="296" t="s">
        <v>212</v>
      </c>
      <c r="N27" s="297">
        <v>45265</v>
      </c>
      <c r="O27" s="296" t="s">
        <v>236</v>
      </c>
      <c r="P27" s="298"/>
      <c r="Q27" s="178"/>
      <c r="R27" s="178"/>
      <c r="S27" s="178"/>
      <c r="T27" s="178"/>
      <c r="U27" s="178"/>
    </row>
    <row r="28" spans="2:21" ht="13.8">
      <c r="B28" s="499" t="s">
        <v>151</v>
      </c>
      <c r="C28" s="442"/>
      <c r="D28" s="442"/>
      <c r="E28" s="442"/>
      <c r="F28" s="442"/>
      <c r="G28" s="442"/>
      <c r="H28" s="442"/>
      <c r="I28" s="442"/>
      <c r="J28" s="442"/>
      <c r="K28" s="442"/>
      <c r="L28" s="442"/>
      <c r="M28" s="442"/>
      <c r="N28" s="442"/>
      <c r="O28" s="442"/>
      <c r="P28" s="443"/>
      <c r="Q28" s="178"/>
      <c r="R28" s="178"/>
      <c r="S28" s="178"/>
      <c r="T28" s="178"/>
      <c r="U28" s="178"/>
    </row>
    <row r="29" spans="2:21" ht="91.5" customHeight="1">
      <c r="B29" s="295" t="s">
        <v>1460</v>
      </c>
      <c r="C29" s="296" t="s">
        <v>151</v>
      </c>
      <c r="D29" s="296" t="s">
        <v>1461</v>
      </c>
      <c r="E29" s="296" t="s">
        <v>1462</v>
      </c>
      <c r="F29" s="298"/>
      <c r="G29" s="296" t="s">
        <v>212</v>
      </c>
      <c r="H29" s="297">
        <v>45251</v>
      </c>
      <c r="I29" s="296" t="s">
        <v>243</v>
      </c>
      <c r="J29" s="296" t="s">
        <v>212</v>
      </c>
      <c r="K29" s="297">
        <v>45261</v>
      </c>
      <c r="L29" s="296" t="s">
        <v>243</v>
      </c>
      <c r="M29" s="296" t="s">
        <v>212</v>
      </c>
      <c r="N29" s="297">
        <v>45265</v>
      </c>
      <c r="O29" s="296" t="s">
        <v>236</v>
      </c>
      <c r="P29" s="298"/>
      <c r="Q29" s="178"/>
      <c r="R29" s="178"/>
      <c r="S29" s="178"/>
      <c r="T29" s="178"/>
      <c r="U29" s="178"/>
    </row>
  </sheetData>
  <mergeCells count="7">
    <mergeCell ref="B23:P23"/>
    <mergeCell ref="B28:P28"/>
    <mergeCell ref="C2:F2"/>
    <mergeCell ref="C3:F3"/>
    <mergeCell ref="C4:F4"/>
    <mergeCell ref="B16:P16"/>
    <mergeCell ref="B21:P21"/>
  </mergeCells>
  <dataValidations count="2">
    <dataValidation type="list" allowBlank="1" showErrorMessage="1" sqref="G12:G15 J12:J15 J24:J27 G17:G20 J17:J20 J29 G22 J22 G29 G24:G27">
      <formula1>$S$2:$S$5</formula1>
    </dataValidation>
    <dataValidation type="list" allowBlank="1" showErrorMessage="1" sqref="I12:I15 L12:L15 L24:L27 I17:I20 L17:L20 L29 I22 L22 I29 I24:I27">
      <formula1>$T$2:$T$7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M12:M15 O12:O15 M17:M20 O17:O20 M22 O22 M24:M27 O24:O27 M29 O29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U19"/>
  <sheetViews>
    <sheetView topLeftCell="A19" workbookViewId="0">
      <selection activeCell="E17" sqref="E17"/>
    </sheetView>
  </sheetViews>
  <sheetFormatPr defaultColWidth="12.6640625" defaultRowHeight="15" customHeight="1"/>
  <cols>
    <col min="1" max="1" width="3.77734375" customWidth="1"/>
    <col min="2" max="2" width="17.44140625" customWidth="1"/>
    <col min="3" max="3" width="34.44140625" customWidth="1"/>
    <col min="4" max="4" width="38.44140625" customWidth="1"/>
    <col min="5" max="5" width="38.33203125" customWidth="1"/>
    <col min="6" max="6" width="35.109375" customWidth="1"/>
  </cols>
  <sheetData>
    <row r="2" spans="2:21" ht="13.8">
      <c r="B2" s="171" t="s">
        <v>235</v>
      </c>
      <c r="C2" s="491" t="s">
        <v>1463</v>
      </c>
      <c r="D2" s="492"/>
      <c r="E2" s="492"/>
      <c r="F2" s="493"/>
      <c r="G2" s="76"/>
      <c r="H2" s="76"/>
      <c r="I2" s="76"/>
      <c r="J2" s="76"/>
      <c r="K2" s="76"/>
      <c r="L2" s="76"/>
      <c r="M2" s="76"/>
      <c r="N2" s="76"/>
      <c r="O2" s="76"/>
      <c r="P2" s="76"/>
      <c r="Q2" s="76"/>
      <c r="R2" s="76"/>
      <c r="S2" s="233" t="s">
        <v>212</v>
      </c>
      <c r="T2" s="233" t="s">
        <v>236</v>
      </c>
      <c r="U2" s="76"/>
    </row>
    <row r="3" spans="2:21" ht="27.6">
      <c r="B3" s="172" t="s">
        <v>237</v>
      </c>
      <c r="C3" s="494" t="s">
        <v>64</v>
      </c>
      <c r="D3" s="442"/>
      <c r="E3" s="442"/>
      <c r="F3" s="495"/>
      <c r="G3" s="76"/>
      <c r="H3" s="76"/>
      <c r="I3" s="76"/>
      <c r="J3" s="76"/>
      <c r="K3" s="76"/>
      <c r="L3" s="76"/>
      <c r="M3" s="76"/>
      <c r="N3" s="76"/>
      <c r="O3" s="76"/>
      <c r="P3" s="76"/>
      <c r="Q3" s="76"/>
      <c r="R3" s="76"/>
      <c r="S3" s="233" t="s">
        <v>213</v>
      </c>
      <c r="T3" s="233" t="s">
        <v>238</v>
      </c>
      <c r="U3" s="76"/>
    </row>
    <row r="4" spans="2:21" ht="13.8">
      <c r="B4" s="172" t="s">
        <v>239</v>
      </c>
      <c r="C4" s="496">
        <f>SUM(C6:F6)</f>
        <v>5</v>
      </c>
      <c r="D4" s="497"/>
      <c r="E4" s="497"/>
      <c r="F4" s="498"/>
      <c r="G4" s="76"/>
      <c r="H4" s="76"/>
      <c r="I4" s="76"/>
      <c r="J4" s="76"/>
      <c r="K4" s="76"/>
      <c r="L4" s="76"/>
      <c r="M4" s="76"/>
      <c r="N4" s="76"/>
      <c r="O4" s="76"/>
      <c r="P4" s="76"/>
      <c r="Q4" s="76"/>
      <c r="R4" s="76"/>
      <c r="S4" s="233" t="s">
        <v>214</v>
      </c>
      <c r="T4" s="233" t="s">
        <v>240</v>
      </c>
      <c r="U4" s="76"/>
    </row>
    <row r="5" spans="2:21" ht="13.8">
      <c r="B5" s="173" t="s">
        <v>241</v>
      </c>
      <c r="C5" s="287" t="s">
        <v>212</v>
      </c>
      <c r="D5" s="287" t="s">
        <v>213</v>
      </c>
      <c r="E5" s="287" t="s">
        <v>214</v>
      </c>
      <c r="F5" s="174" t="s">
        <v>215</v>
      </c>
      <c r="G5" s="76"/>
      <c r="H5" s="76"/>
      <c r="I5" s="76"/>
      <c r="J5" s="76"/>
      <c r="K5" s="76"/>
      <c r="L5" s="76"/>
      <c r="M5" s="76"/>
      <c r="N5" s="76"/>
      <c r="O5" s="76"/>
      <c r="P5" s="76"/>
      <c r="Q5" s="76"/>
      <c r="R5" s="76"/>
      <c r="S5" s="233" t="s">
        <v>215</v>
      </c>
      <c r="T5" s="233" t="s">
        <v>242</v>
      </c>
      <c r="U5" s="76"/>
    </row>
    <row r="6" spans="2:21" ht="13.8">
      <c r="B6" s="173" t="s">
        <v>222</v>
      </c>
      <c r="C6" s="288">
        <f t="shared" ref="C6:F6" si="0">COUNTIF($G10:$G994,C5)</f>
        <v>5</v>
      </c>
      <c r="D6" s="288">
        <f t="shared" si="0"/>
        <v>0</v>
      </c>
      <c r="E6" s="288">
        <f t="shared" si="0"/>
        <v>0</v>
      </c>
      <c r="F6" s="289">
        <f t="shared" si="0"/>
        <v>0</v>
      </c>
      <c r="G6" s="76"/>
      <c r="H6" s="76"/>
      <c r="I6" s="76"/>
      <c r="J6" s="76"/>
      <c r="K6" s="76"/>
      <c r="L6" s="76"/>
      <c r="M6" s="76"/>
      <c r="N6" s="76"/>
      <c r="O6" s="76"/>
      <c r="P6" s="76"/>
      <c r="Q6" s="76"/>
      <c r="R6" s="76"/>
      <c r="S6" s="76"/>
      <c r="T6" s="233" t="s">
        <v>243</v>
      </c>
      <c r="U6" s="76"/>
    </row>
    <row r="7" spans="2:21" ht="13.8">
      <c r="B7" s="173" t="s">
        <v>221</v>
      </c>
      <c r="C7" s="288">
        <f t="shared" ref="C7:F7" si="1">COUNTIF($J10:$J994,C5)</f>
        <v>5</v>
      </c>
      <c r="D7" s="288">
        <f t="shared" si="1"/>
        <v>0</v>
      </c>
      <c r="E7" s="288">
        <f t="shared" si="1"/>
        <v>0</v>
      </c>
      <c r="F7" s="289">
        <f t="shared" si="1"/>
        <v>0</v>
      </c>
      <c r="G7" s="76"/>
      <c r="H7" s="76"/>
      <c r="I7" s="76"/>
      <c r="J7" s="76"/>
      <c r="K7" s="76"/>
      <c r="L7" s="76"/>
      <c r="M7" s="76"/>
      <c r="N7" s="76"/>
      <c r="O7" s="76"/>
      <c r="P7" s="76"/>
      <c r="Q7" s="76"/>
      <c r="R7" s="76"/>
      <c r="S7" s="76"/>
      <c r="T7" s="233" t="s">
        <v>215</v>
      </c>
      <c r="U7" s="76"/>
    </row>
    <row r="8" spans="2:21" ht="13.8">
      <c r="B8" s="175" t="s">
        <v>210</v>
      </c>
      <c r="C8" s="290">
        <f t="shared" ref="C8:F8" si="2">COUNTIF($M10:$M994,C5)</f>
        <v>5</v>
      </c>
      <c r="D8" s="290">
        <f t="shared" si="2"/>
        <v>0</v>
      </c>
      <c r="E8" s="290">
        <f t="shared" si="2"/>
        <v>0</v>
      </c>
      <c r="F8" s="291">
        <f t="shared" si="2"/>
        <v>0</v>
      </c>
      <c r="G8" s="76"/>
      <c r="H8" s="76"/>
      <c r="I8" s="76"/>
      <c r="J8" s="76"/>
      <c r="K8" s="76"/>
      <c r="L8" s="76"/>
      <c r="M8" s="76"/>
      <c r="N8" s="76"/>
      <c r="O8" s="76"/>
      <c r="P8" s="76"/>
      <c r="Q8" s="76"/>
      <c r="R8" s="76"/>
      <c r="S8" s="76"/>
      <c r="T8" s="76"/>
      <c r="U8" s="76"/>
    </row>
    <row r="9" spans="2:21" ht="13.8">
      <c r="B9" s="193"/>
      <c r="C9" s="193"/>
      <c r="D9" s="193"/>
      <c r="E9" s="193"/>
      <c r="F9" s="193"/>
      <c r="G9" s="193"/>
      <c r="H9" s="193"/>
      <c r="I9" s="193"/>
      <c r="J9" s="193"/>
      <c r="K9" s="193"/>
      <c r="L9" s="193"/>
      <c r="M9" s="193"/>
      <c r="N9" s="193"/>
      <c r="O9" s="193"/>
      <c r="P9" s="193"/>
      <c r="Q9" s="76"/>
      <c r="R9" s="76"/>
      <c r="S9" s="76"/>
      <c r="T9" s="76"/>
      <c r="U9" s="76"/>
    </row>
    <row r="10" spans="2:21" ht="13.8">
      <c r="B10" s="176" t="s">
        <v>244</v>
      </c>
      <c r="C10" s="292" t="s">
        <v>245</v>
      </c>
      <c r="D10" s="292" t="s">
        <v>246</v>
      </c>
      <c r="E10" s="292" t="s">
        <v>247</v>
      </c>
      <c r="F10" s="292" t="s">
        <v>248</v>
      </c>
      <c r="G10" s="292" t="s">
        <v>222</v>
      </c>
      <c r="H10" s="292" t="s">
        <v>249</v>
      </c>
      <c r="I10" s="292" t="s">
        <v>250</v>
      </c>
      <c r="J10" s="292" t="s">
        <v>221</v>
      </c>
      <c r="K10" s="292" t="s">
        <v>249</v>
      </c>
      <c r="L10" s="292" t="s">
        <v>250</v>
      </c>
      <c r="M10" s="292" t="s">
        <v>210</v>
      </c>
      <c r="N10" s="292" t="s">
        <v>249</v>
      </c>
      <c r="O10" s="292" t="s">
        <v>250</v>
      </c>
      <c r="P10" s="292" t="s">
        <v>251</v>
      </c>
      <c r="Q10" s="76"/>
      <c r="R10" s="76"/>
      <c r="S10" s="76"/>
      <c r="T10" s="76"/>
      <c r="U10" s="76"/>
    </row>
    <row r="11" spans="2:21" ht="13.8">
      <c r="B11" s="299" t="s">
        <v>152</v>
      </c>
      <c r="C11" s="293"/>
      <c r="D11" s="293"/>
      <c r="E11" s="293"/>
      <c r="F11" s="293"/>
      <c r="G11" s="293"/>
      <c r="H11" s="293"/>
      <c r="I11" s="293"/>
      <c r="J11" s="293"/>
      <c r="K11" s="293"/>
      <c r="L11" s="293"/>
      <c r="M11" s="293"/>
      <c r="N11" s="293"/>
      <c r="O11" s="293"/>
      <c r="P11" s="294"/>
      <c r="Q11" s="76"/>
      <c r="R11" s="76"/>
      <c r="S11" s="76"/>
      <c r="T11" s="76"/>
      <c r="U11" s="76"/>
    </row>
    <row r="12" spans="2:21" ht="47.25" customHeight="1">
      <c r="B12" s="295" t="s">
        <v>1464</v>
      </c>
      <c r="C12" s="296" t="s">
        <v>1465</v>
      </c>
      <c r="D12" s="296" t="s">
        <v>1466</v>
      </c>
      <c r="E12" s="296" t="s">
        <v>1467</v>
      </c>
      <c r="F12" s="298"/>
      <c r="G12" s="296" t="s">
        <v>212</v>
      </c>
      <c r="H12" s="297">
        <v>45253</v>
      </c>
      <c r="I12" s="296" t="s">
        <v>243</v>
      </c>
      <c r="J12" s="296" t="s">
        <v>212</v>
      </c>
      <c r="K12" s="297">
        <v>45261</v>
      </c>
      <c r="L12" s="296" t="s">
        <v>243</v>
      </c>
      <c r="M12" s="296" t="s">
        <v>212</v>
      </c>
      <c r="N12" s="297">
        <v>45265</v>
      </c>
      <c r="O12" s="296" t="s">
        <v>236</v>
      </c>
      <c r="P12" s="298"/>
      <c r="Q12" s="178"/>
      <c r="R12" s="178"/>
      <c r="S12" s="178"/>
      <c r="T12" s="178"/>
      <c r="U12" s="178"/>
    </row>
    <row r="13" spans="2:21" ht="13.8">
      <c r="B13" s="499" t="s">
        <v>154</v>
      </c>
      <c r="C13" s="442"/>
      <c r="D13" s="442"/>
      <c r="E13" s="442"/>
      <c r="F13" s="442"/>
      <c r="G13" s="442"/>
      <c r="H13" s="442"/>
      <c r="I13" s="442"/>
      <c r="J13" s="442"/>
      <c r="K13" s="442"/>
      <c r="L13" s="442"/>
      <c r="M13" s="442"/>
      <c r="N13" s="442"/>
      <c r="O13" s="442"/>
      <c r="P13" s="443"/>
      <c r="Q13" s="76"/>
      <c r="R13" s="76"/>
      <c r="S13" s="76"/>
      <c r="T13" s="76"/>
      <c r="U13" s="76"/>
    </row>
    <row r="14" spans="2:21" ht="93.75" customHeight="1">
      <c r="B14" s="295" t="s">
        <v>1468</v>
      </c>
      <c r="C14" s="296" t="s">
        <v>154</v>
      </c>
      <c r="D14" s="296" t="s">
        <v>1469</v>
      </c>
      <c r="E14" s="296" t="s">
        <v>1470</v>
      </c>
      <c r="F14" s="298"/>
      <c r="G14" s="296" t="s">
        <v>212</v>
      </c>
      <c r="H14" s="297">
        <v>45253</v>
      </c>
      <c r="I14" s="296" t="s">
        <v>243</v>
      </c>
      <c r="J14" s="296" t="s">
        <v>212</v>
      </c>
      <c r="K14" s="297">
        <v>45261</v>
      </c>
      <c r="L14" s="296" t="s">
        <v>243</v>
      </c>
      <c r="M14" s="296" t="s">
        <v>212</v>
      </c>
      <c r="N14" s="297">
        <v>45265</v>
      </c>
      <c r="O14" s="296" t="s">
        <v>236</v>
      </c>
      <c r="P14" s="298"/>
      <c r="Q14" s="178"/>
      <c r="R14" s="178"/>
      <c r="S14" s="178"/>
      <c r="T14" s="178"/>
      <c r="U14" s="178"/>
    </row>
    <row r="15" spans="2:21" ht="123.75" customHeight="1">
      <c r="B15" s="295" t="s">
        <v>1471</v>
      </c>
      <c r="C15" s="296" t="s">
        <v>1303</v>
      </c>
      <c r="D15" s="296" t="s">
        <v>1472</v>
      </c>
      <c r="E15" s="296" t="s">
        <v>1473</v>
      </c>
      <c r="F15" s="298"/>
      <c r="G15" s="296" t="s">
        <v>212</v>
      </c>
      <c r="H15" s="297">
        <v>45253</v>
      </c>
      <c r="I15" s="296" t="s">
        <v>243</v>
      </c>
      <c r="J15" s="296" t="s">
        <v>212</v>
      </c>
      <c r="K15" s="297">
        <v>45261</v>
      </c>
      <c r="L15" s="296" t="s">
        <v>243</v>
      </c>
      <c r="M15" s="296" t="s">
        <v>212</v>
      </c>
      <c r="N15" s="297">
        <v>45265</v>
      </c>
      <c r="O15" s="296" t="s">
        <v>236</v>
      </c>
      <c r="P15" s="298"/>
      <c r="Q15" s="178"/>
      <c r="R15" s="178"/>
      <c r="S15" s="178"/>
      <c r="T15" s="178"/>
      <c r="U15" s="178"/>
    </row>
    <row r="16" spans="2:21" ht="13.8">
      <c r="B16" s="499" t="s">
        <v>143</v>
      </c>
      <c r="C16" s="442"/>
      <c r="D16" s="442"/>
      <c r="E16" s="442"/>
      <c r="F16" s="442"/>
      <c r="G16" s="442"/>
      <c r="H16" s="442"/>
      <c r="I16" s="442"/>
      <c r="J16" s="442"/>
      <c r="K16" s="442"/>
      <c r="L16" s="442"/>
      <c r="M16" s="442"/>
      <c r="N16" s="442"/>
      <c r="O16" s="442"/>
      <c r="P16" s="443"/>
      <c r="Q16" s="178"/>
      <c r="R16" s="178"/>
      <c r="S16" s="178"/>
      <c r="T16" s="178"/>
      <c r="U16" s="178"/>
    </row>
    <row r="17" spans="2:21" ht="120.75" customHeight="1">
      <c r="B17" s="295" t="s">
        <v>1474</v>
      </c>
      <c r="C17" s="296" t="s">
        <v>143</v>
      </c>
      <c r="D17" s="296" t="s">
        <v>1475</v>
      </c>
      <c r="E17" s="296" t="s">
        <v>1328</v>
      </c>
      <c r="F17" s="298"/>
      <c r="G17" s="296" t="s">
        <v>212</v>
      </c>
      <c r="H17" s="297">
        <v>45253</v>
      </c>
      <c r="I17" s="296" t="s">
        <v>243</v>
      </c>
      <c r="J17" s="296" t="s">
        <v>212</v>
      </c>
      <c r="K17" s="297">
        <v>45261</v>
      </c>
      <c r="L17" s="296" t="s">
        <v>243</v>
      </c>
      <c r="M17" s="296" t="s">
        <v>212</v>
      </c>
      <c r="N17" s="297">
        <v>45265</v>
      </c>
      <c r="O17" s="296" t="s">
        <v>236</v>
      </c>
      <c r="P17" s="298"/>
      <c r="Q17" s="178"/>
      <c r="R17" s="178"/>
      <c r="S17" s="178"/>
      <c r="T17" s="178"/>
      <c r="U17" s="178"/>
    </row>
    <row r="18" spans="2:21" ht="13.8">
      <c r="B18" s="499" t="s">
        <v>1476</v>
      </c>
      <c r="C18" s="442"/>
      <c r="D18" s="442"/>
      <c r="E18" s="442"/>
      <c r="F18" s="442"/>
      <c r="G18" s="442"/>
      <c r="H18" s="442"/>
      <c r="I18" s="442"/>
      <c r="J18" s="442"/>
      <c r="K18" s="442"/>
      <c r="L18" s="442"/>
      <c r="M18" s="442"/>
      <c r="N18" s="442"/>
      <c r="O18" s="442"/>
      <c r="P18" s="443"/>
      <c r="Q18" s="178"/>
      <c r="R18" s="178"/>
      <c r="S18" s="178"/>
      <c r="T18" s="178"/>
      <c r="U18" s="178"/>
    </row>
    <row r="19" spans="2:21" ht="126.75" customHeight="1">
      <c r="B19" s="295" t="s">
        <v>1477</v>
      </c>
      <c r="C19" s="296" t="s">
        <v>155</v>
      </c>
      <c r="D19" s="296" t="s">
        <v>1478</v>
      </c>
      <c r="E19" s="296" t="s">
        <v>1479</v>
      </c>
      <c r="F19" s="298"/>
      <c r="G19" s="296" t="s">
        <v>212</v>
      </c>
      <c r="H19" s="297">
        <v>45253</v>
      </c>
      <c r="I19" s="296" t="s">
        <v>243</v>
      </c>
      <c r="J19" s="296" t="s">
        <v>212</v>
      </c>
      <c r="K19" s="297">
        <v>45261</v>
      </c>
      <c r="L19" s="296" t="s">
        <v>243</v>
      </c>
      <c r="M19" s="296" t="s">
        <v>212</v>
      </c>
      <c r="N19" s="297">
        <v>45265</v>
      </c>
      <c r="O19" s="296" t="s">
        <v>236</v>
      </c>
      <c r="P19" s="298"/>
      <c r="Q19" s="178"/>
      <c r="R19" s="178"/>
      <c r="S19" s="178"/>
      <c r="T19" s="178"/>
      <c r="U19" s="178"/>
    </row>
  </sheetData>
  <mergeCells count="6">
    <mergeCell ref="B18:P18"/>
    <mergeCell ref="C2:F2"/>
    <mergeCell ref="C3:F3"/>
    <mergeCell ref="C4:F4"/>
    <mergeCell ref="B13:P13"/>
    <mergeCell ref="B16:P16"/>
  </mergeCells>
  <dataValidations count="2">
    <dataValidation type="list" allowBlank="1" showErrorMessage="1" sqref="G12 J12 G19 G14:G15 J14:J15 J19 G17 J17">
      <formula1>$S$2:$S$5</formula1>
    </dataValidation>
    <dataValidation type="list" allowBlank="1" showErrorMessage="1" sqref="I12 L12 I19 I14:I15 L14:L15 L19 I17 L17">
      <formula1>$T$2:$T$7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 O12 M14:M15 O14:O15 M17 O17 M19 O19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88"/>
  <sheetViews>
    <sheetView workbookViewId="0"/>
  </sheetViews>
  <sheetFormatPr defaultColWidth="12.6640625" defaultRowHeight="15" customHeight="1"/>
  <cols>
    <col min="1" max="1" width="20.109375" customWidth="1"/>
    <col min="2" max="2" width="45.109375" customWidth="1"/>
    <col min="3" max="3" width="19.109375" customWidth="1"/>
    <col min="4" max="4" width="57.88671875" customWidth="1"/>
    <col min="5" max="5" width="38.21875" customWidth="1"/>
    <col min="6" max="6" width="28.44140625" customWidth="1"/>
    <col min="7" max="7" width="11.21875" customWidth="1"/>
    <col min="8" max="8" width="20.88671875" customWidth="1"/>
    <col min="9" max="9" width="16.33203125" customWidth="1"/>
    <col min="10" max="16" width="21.88671875" customWidth="1"/>
    <col min="17" max="17" width="37.21875" customWidth="1"/>
    <col min="18" max="18" width="8.21875" customWidth="1"/>
    <col min="19" max="19" width="9.77734375" hidden="1" customWidth="1"/>
    <col min="20" max="33" width="9" customWidth="1"/>
  </cols>
  <sheetData>
    <row r="1" spans="1:33" ht="12.75" customHeight="1">
      <c r="A1" s="155"/>
      <c r="B1" s="155"/>
      <c r="C1" s="155"/>
      <c r="D1" s="155"/>
      <c r="E1" s="155"/>
      <c r="F1" s="155"/>
      <c r="G1" s="155"/>
      <c r="H1" s="155"/>
      <c r="I1" s="155"/>
      <c r="J1" s="155"/>
      <c r="K1" s="155"/>
      <c r="L1" s="155"/>
      <c r="M1" s="155"/>
      <c r="N1" s="155"/>
      <c r="O1" s="155"/>
      <c r="P1" s="155"/>
      <c r="Q1" s="155"/>
      <c r="R1" s="251"/>
      <c r="S1" s="155"/>
      <c r="T1" s="155"/>
      <c r="U1" s="155"/>
      <c r="V1" s="155"/>
      <c r="W1" s="155"/>
      <c r="X1" s="155"/>
      <c r="Y1" s="155"/>
      <c r="Z1" s="155"/>
      <c r="AA1" s="155"/>
      <c r="AB1" s="155"/>
      <c r="AC1" s="155"/>
      <c r="AD1" s="155"/>
      <c r="AE1" s="155"/>
      <c r="AF1" s="155"/>
      <c r="AG1" s="155"/>
    </row>
    <row r="2" spans="1:33" ht="21" customHeight="1">
      <c r="A2" s="379" t="s">
        <v>1480</v>
      </c>
      <c r="B2" s="380" t="s">
        <v>157</v>
      </c>
      <c r="C2" s="507"/>
      <c r="D2" s="492"/>
      <c r="E2" s="492"/>
      <c r="F2" s="493"/>
      <c r="G2" s="326"/>
      <c r="H2" s="210"/>
      <c r="I2" s="210"/>
      <c r="J2" s="210"/>
      <c r="K2" s="210"/>
      <c r="L2" s="210"/>
      <c r="M2" s="210"/>
      <c r="N2" s="210"/>
      <c r="O2" s="210"/>
      <c r="P2" s="210"/>
      <c r="Q2" s="252"/>
      <c r="R2" s="253" t="s">
        <v>212</v>
      </c>
      <c r="S2" s="253"/>
      <c r="T2" s="253"/>
      <c r="U2" s="253"/>
      <c r="V2" s="253"/>
      <c r="W2" s="253"/>
      <c r="X2" s="253"/>
      <c r="Y2" s="253"/>
      <c r="Z2" s="253"/>
      <c r="AA2" s="253"/>
      <c r="AB2" s="253"/>
      <c r="AC2" s="253"/>
      <c r="AD2" s="253"/>
      <c r="AE2" s="253"/>
      <c r="AF2" s="253"/>
    </row>
    <row r="3" spans="1:33" ht="25.5" customHeight="1">
      <c r="A3" s="381" t="s">
        <v>237</v>
      </c>
      <c r="B3" s="119" t="s">
        <v>1481</v>
      </c>
      <c r="C3" s="508"/>
      <c r="D3" s="431"/>
      <c r="E3" s="431"/>
      <c r="F3" s="509"/>
      <c r="G3" s="254"/>
      <c r="H3" s="210"/>
      <c r="I3" s="210"/>
      <c r="J3" s="210"/>
      <c r="K3" s="210"/>
      <c r="L3" s="210"/>
      <c r="M3" s="210"/>
      <c r="N3" s="210"/>
      <c r="O3" s="210"/>
      <c r="P3" s="210"/>
      <c r="Q3" s="252"/>
      <c r="R3" s="253" t="s">
        <v>213</v>
      </c>
      <c r="S3" s="253"/>
      <c r="T3" s="253"/>
      <c r="U3" s="253"/>
      <c r="V3" s="253"/>
      <c r="W3" s="253"/>
      <c r="X3" s="253"/>
      <c r="Y3" s="253"/>
      <c r="Z3" s="253"/>
      <c r="AA3" s="253"/>
      <c r="AB3" s="253"/>
      <c r="AC3" s="253"/>
      <c r="AD3" s="253"/>
      <c r="AE3" s="253"/>
      <c r="AF3" s="253"/>
    </row>
    <row r="4" spans="1:33" ht="22.5" customHeight="1">
      <c r="A4" s="382" t="s">
        <v>1482</v>
      </c>
      <c r="B4" s="130"/>
      <c r="C4" s="510"/>
      <c r="D4" s="431"/>
      <c r="E4" s="431"/>
      <c r="F4" s="509"/>
      <c r="G4" s="254"/>
      <c r="H4" s="210"/>
      <c r="I4" s="210"/>
      <c r="J4" s="210"/>
      <c r="K4" s="210"/>
      <c r="L4" s="210"/>
      <c r="M4" s="210"/>
      <c r="N4" s="210"/>
      <c r="O4" s="210"/>
      <c r="P4" s="210"/>
      <c r="Q4" s="252"/>
      <c r="R4" s="253" t="s">
        <v>1483</v>
      </c>
      <c r="S4" s="253"/>
      <c r="T4" s="253"/>
      <c r="U4" s="253"/>
      <c r="V4" s="253"/>
      <c r="W4" s="253"/>
      <c r="X4" s="253"/>
      <c r="Y4" s="253"/>
      <c r="Z4" s="253"/>
      <c r="AA4" s="253"/>
      <c r="AB4" s="253"/>
      <c r="AC4" s="253"/>
      <c r="AD4" s="253"/>
      <c r="AE4" s="253"/>
      <c r="AF4" s="253"/>
    </row>
    <row r="5" spans="1:33" ht="19.5" customHeight="1">
      <c r="A5" s="383" t="s">
        <v>241</v>
      </c>
      <c r="B5" s="131" t="s">
        <v>212</v>
      </c>
      <c r="C5" s="131" t="s">
        <v>213</v>
      </c>
      <c r="D5" s="131" t="s">
        <v>225</v>
      </c>
      <c r="E5" s="131" t="s">
        <v>215</v>
      </c>
      <c r="F5" s="384" t="s">
        <v>1484</v>
      </c>
      <c r="G5" s="255"/>
      <c r="H5" s="256"/>
      <c r="I5" s="256"/>
      <c r="J5" s="256"/>
      <c r="K5" s="256"/>
      <c r="L5" s="256"/>
      <c r="M5" s="256"/>
      <c r="N5" s="256"/>
      <c r="O5" s="256"/>
      <c r="P5" s="256"/>
      <c r="Q5" s="257"/>
      <c r="R5" s="253" t="s">
        <v>215</v>
      </c>
      <c r="S5" s="253"/>
      <c r="T5" s="253"/>
      <c r="U5" s="253"/>
      <c r="V5" s="253"/>
      <c r="W5" s="253"/>
      <c r="X5" s="253"/>
      <c r="Y5" s="253"/>
      <c r="Z5" s="253"/>
      <c r="AA5" s="253"/>
      <c r="AB5" s="253"/>
      <c r="AC5" s="253"/>
      <c r="AD5" s="253"/>
      <c r="AE5" s="253"/>
      <c r="AF5" s="253"/>
    </row>
    <row r="6" spans="1:33" ht="16.5" customHeight="1">
      <c r="A6" s="385" t="s">
        <v>222</v>
      </c>
      <c r="B6" s="132">
        <f>COUNTIF(F12:F12868,"Passed")</f>
        <v>5</v>
      </c>
      <c r="C6" s="132">
        <f>COUNTIF(F12:F868,"Failed")</f>
        <v>1</v>
      </c>
      <c r="D6" s="133">
        <v>0</v>
      </c>
      <c r="E6" s="132">
        <f>COUNTIF(H18:H868,"N/A")</f>
        <v>0</v>
      </c>
      <c r="F6" s="386">
        <f>COUNTA(A12:A868)</f>
        <v>6</v>
      </c>
      <c r="G6" s="254"/>
      <c r="H6" s="256"/>
      <c r="I6" s="256"/>
      <c r="J6" s="256"/>
      <c r="K6" s="256"/>
      <c r="L6" s="256"/>
      <c r="M6" s="256"/>
      <c r="N6" s="256"/>
      <c r="O6" s="256"/>
      <c r="P6" s="256"/>
      <c r="Q6" s="257"/>
      <c r="R6" s="253"/>
      <c r="S6" s="253"/>
      <c r="T6" s="253"/>
      <c r="U6" s="253"/>
      <c r="V6" s="253"/>
      <c r="W6" s="253"/>
      <c r="X6" s="253"/>
      <c r="Y6" s="253"/>
      <c r="Z6" s="253"/>
      <c r="AA6" s="253"/>
      <c r="AB6" s="253"/>
      <c r="AC6" s="253"/>
      <c r="AD6" s="253"/>
      <c r="AE6" s="253"/>
      <c r="AF6" s="253"/>
    </row>
    <row r="7" spans="1:33" ht="16.5" customHeight="1">
      <c r="A7" s="387" t="s">
        <v>221</v>
      </c>
      <c r="B7" s="134">
        <f>COUNTIF(I12:I12868,"Passed")</f>
        <v>6</v>
      </c>
      <c r="C7" s="134">
        <f>COUNTIF(I12:I868,"Failed")</f>
        <v>0</v>
      </c>
      <c r="D7" s="134">
        <v>0</v>
      </c>
      <c r="E7" s="134">
        <v>0</v>
      </c>
      <c r="F7" s="388">
        <f>COUNTA(A12:A868)</f>
        <v>6</v>
      </c>
      <c r="G7" s="231"/>
      <c r="H7" s="256"/>
      <c r="I7" s="256"/>
      <c r="J7" s="256"/>
      <c r="K7" s="256"/>
      <c r="L7" s="256"/>
      <c r="M7" s="256"/>
      <c r="N7" s="256"/>
      <c r="O7" s="256"/>
      <c r="P7" s="256"/>
      <c r="Q7" s="257"/>
      <c r="R7" s="253"/>
      <c r="S7" s="253"/>
      <c r="T7" s="253"/>
      <c r="U7" s="253"/>
      <c r="V7" s="253"/>
      <c r="W7" s="253"/>
      <c r="X7" s="253"/>
      <c r="Y7" s="253"/>
      <c r="Z7" s="253"/>
      <c r="AA7" s="253"/>
      <c r="AB7" s="253"/>
      <c r="AC7" s="253"/>
      <c r="AD7" s="253"/>
      <c r="AE7" s="253"/>
      <c r="AF7" s="253"/>
    </row>
    <row r="8" spans="1:33" ht="18.75" customHeight="1">
      <c r="A8" s="389" t="s">
        <v>210</v>
      </c>
      <c r="B8" s="390">
        <f>COUNTIF(L12:L12868,"Passed")</f>
        <v>6</v>
      </c>
      <c r="C8" s="390">
        <f>COUNTIF(L12:L868,"Failed")</f>
        <v>0</v>
      </c>
      <c r="D8" s="390">
        <v>0</v>
      </c>
      <c r="E8" s="390">
        <v>0</v>
      </c>
      <c r="F8" s="391">
        <f>COUNTA(A12:A868)</f>
        <v>6</v>
      </c>
      <c r="G8" s="326"/>
      <c r="Q8" s="253"/>
      <c r="R8" s="258"/>
      <c r="S8" s="253"/>
      <c r="T8" s="253"/>
      <c r="U8" s="253"/>
      <c r="V8" s="253"/>
      <c r="W8" s="253"/>
      <c r="X8" s="253"/>
      <c r="Y8" s="253"/>
      <c r="Z8" s="253"/>
      <c r="AA8" s="253"/>
      <c r="AB8" s="253"/>
      <c r="AC8" s="253"/>
      <c r="AD8" s="253"/>
      <c r="AE8" s="253"/>
      <c r="AF8" s="253"/>
      <c r="AG8" s="253"/>
    </row>
    <row r="9" spans="1:33" ht="21" customHeight="1">
      <c r="A9" s="326"/>
      <c r="B9" s="326"/>
      <c r="C9" s="326"/>
      <c r="D9" s="326"/>
      <c r="E9" s="326"/>
      <c r="F9" s="326"/>
      <c r="Q9" s="259"/>
      <c r="R9" s="253"/>
      <c r="S9" s="253"/>
      <c r="T9" s="253"/>
      <c r="U9" s="253"/>
      <c r="V9" s="253"/>
      <c r="W9" s="253"/>
      <c r="X9" s="253"/>
      <c r="Y9" s="253"/>
      <c r="Z9" s="253"/>
      <c r="AA9" s="253"/>
      <c r="AB9" s="253"/>
      <c r="AC9" s="253"/>
      <c r="AD9" s="253"/>
      <c r="AE9" s="253"/>
      <c r="AF9" s="253"/>
    </row>
    <row r="10" spans="1:33" ht="25.5" customHeight="1">
      <c r="A10" s="135" t="s">
        <v>1485</v>
      </c>
      <c r="B10" s="135" t="s">
        <v>245</v>
      </c>
      <c r="C10" s="135" t="s">
        <v>246</v>
      </c>
      <c r="D10" s="135" t="s">
        <v>247</v>
      </c>
      <c r="E10" s="135" t="s">
        <v>1486</v>
      </c>
      <c r="F10" s="135" t="s">
        <v>222</v>
      </c>
      <c r="G10" s="135" t="s">
        <v>249</v>
      </c>
      <c r="H10" s="135" t="s">
        <v>250</v>
      </c>
      <c r="I10" s="135" t="s">
        <v>221</v>
      </c>
      <c r="J10" s="135" t="s">
        <v>249</v>
      </c>
      <c r="K10" s="135" t="s">
        <v>250</v>
      </c>
      <c r="L10" s="135" t="s">
        <v>210</v>
      </c>
      <c r="M10" s="135" t="s">
        <v>249</v>
      </c>
      <c r="N10" s="135" t="s">
        <v>250</v>
      </c>
      <c r="O10" s="135" t="s">
        <v>251</v>
      </c>
      <c r="P10" s="260"/>
      <c r="Q10" s="261"/>
      <c r="R10" s="260"/>
      <c r="S10" s="260"/>
      <c r="T10" s="260"/>
      <c r="U10" s="260"/>
      <c r="V10" s="260"/>
      <c r="W10" s="260"/>
      <c r="X10" s="260"/>
      <c r="Y10" s="260"/>
      <c r="Z10" s="260"/>
      <c r="AA10" s="260"/>
      <c r="AB10" s="260"/>
      <c r="AC10" s="260"/>
      <c r="AD10" s="260"/>
      <c r="AE10" s="260"/>
      <c r="AF10" s="260"/>
    </row>
    <row r="11" spans="1:33" ht="18.75" customHeight="1">
      <c r="A11" s="136" t="s">
        <v>1487</v>
      </c>
      <c r="B11" s="137"/>
      <c r="C11" s="165"/>
      <c r="D11" s="165"/>
      <c r="E11" s="165"/>
      <c r="F11" s="165"/>
      <c r="G11" s="165"/>
      <c r="H11" s="262"/>
      <c r="I11" s="263"/>
      <c r="J11" s="263"/>
      <c r="K11" s="263"/>
      <c r="L11" s="263"/>
      <c r="M11" s="263"/>
      <c r="N11" s="263"/>
      <c r="O11" s="263"/>
      <c r="P11" s="155"/>
      <c r="Q11" s="261"/>
      <c r="R11" s="155"/>
      <c r="S11" s="155"/>
      <c r="T11" s="155"/>
      <c r="U11" s="155"/>
      <c r="V11" s="155"/>
      <c r="W11" s="155"/>
      <c r="X11" s="155"/>
      <c r="Y11" s="155"/>
      <c r="Z11" s="155"/>
      <c r="AA11" s="155"/>
      <c r="AB11" s="155"/>
      <c r="AC11" s="155"/>
      <c r="AD11" s="155"/>
      <c r="AE11" s="155"/>
      <c r="AF11" s="155"/>
    </row>
    <row r="12" spans="1:33" ht="252" customHeight="1">
      <c r="A12" s="119" t="str">
        <f t="shared" ref="A12:A17" si="0">IF(OR(B12&lt;&gt;"",D12&lt;&gt;""),"["&amp;TEXT($B$2,"##")&amp;"-"&amp;TEXT(ROW()-11,"##")&amp;"]","")</f>
        <v>[Authenticate-1]</v>
      </c>
      <c r="B12" s="118" t="s">
        <v>1488</v>
      </c>
      <c r="C12" s="118" t="s">
        <v>1489</v>
      </c>
      <c r="D12" s="118" t="s">
        <v>1490</v>
      </c>
      <c r="E12" s="118"/>
      <c r="F12" s="119" t="s">
        <v>212</v>
      </c>
      <c r="G12" s="138">
        <v>45208</v>
      </c>
      <c r="H12" s="139" t="s">
        <v>34</v>
      </c>
      <c r="I12" s="144" t="s">
        <v>212</v>
      </c>
      <c r="J12" s="143">
        <v>45261</v>
      </c>
      <c r="K12" s="266" t="s">
        <v>46</v>
      </c>
      <c r="L12" s="144" t="s">
        <v>212</v>
      </c>
      <c r="M12" s="355">
        <v>45265</v>
      </c>
      <c r="N12" s="144" t="s">
        <v>1491</v>
      </c>
      <c r="O12" s="119"/>
      <c r="P12" s="155"/>
      <c r="Q12" s="261"/>
      <c r="R12" s="155"/>
      <c r="S12" s="155"/>
      <c r="T12" s="155"/>
      <c r="U12" s="155"/>
      <c r="V12" s="155"/>
      <c r="W12" s="155"/>
      <c r="X12" s="155"/>
      <c r="Y12" s="155"/>
      <c r="Z12" s="155"/>
      <c r="AA12" s="155"/>
      <c r="AB12" s="155"/>
      <c r="AC12" s="155"/>
      <c r="AD12" s="155"/>
      <c r="AE12" s="155"/>
      <c r="AF12" s="155"/>
    </row>
    <row r="13" spans="1:33" ht="248.25" customHeight="1">
      <c r="A13" s="119" t="str">
        <f t="shared" si="0"/>
        <v>[Authenticate-2]</v>
      </c>
      <c r="B13" s="118" t="s">
        <v>281</v>
      </c>
      <c r="C13" s="118" t="s">
        <v>1492</v>
      </c>
      <c r="D13" s="264" t="s">
        <v>1493</v>
      </c>
      <c r="E13" s="264"/>
      <c r="F13" s="119" t="s">
        <v>212</v>
      </c>
      <c r="G13" s="138">
        <v>45208</v>
      </c>
      <c r="H13" s="139" t="s">
        <v>34</v>
      </c>
      <c r="I13" s="144" t="s">
        <v>212</v>
      </c>
      <c r="J13" s="143">
        <v>45261</v>
      </c>
      <c r="K13" s="266" t="s">
        <v>46</v>
      </c>
      <c r="L13" s="144" t="s">
        <v>212</v>
      </c>
      <c r="M13" s="355">
        <v>45265</v>
      </c>
      <c r="N13" s="144" t="s">
        <v>1491</v>
      </c>
      <c r="O13" s="119"/>
      <c r="P13" s="155"/>
      <c r="Q13" s="261"/>
      <c r="R13" s="155"/>
      <c r="S13" s="155"/>
      <c r="T13" s="155"/>
      <c r="U13" s="155"/>
      <c r="V13" s="155"/>
      <c r="W13" s="155"/>
      <c r="X13" s="155"/>
      <c r="Y13" s="155"/>
      <c r="Z13" s="155"/>
      <c r="AA13" s="155"/>
      <c r="AB13" s="155"/>
      <c r="AC13" s="155"/>
      <c r="AD13" s="155"/>
      <c r="AE13" s="155"/>
      <c r="AF13" s="155"/>
    </row>
    <row r="14" spans="1:33" ht="264" customHeight="1">
      <c r="A14" s="119" t="str">
        <f t="shared" si="0"/>
        <v>[Authenticate-3]</v>
      </c>
      <c r="B14" s="118" t="s">
        <v>1494</v>
      </c>
      <c r="C14" s="118" t="s">
        <v>1495</v>
      </c>
      <c r="D14" s="264" t="s">
        <v>1496</v>
      </c>
      <c r="E14" s="264"/>
      <c r="F14" s="119" t="s">
        <v>212</v>
      </c>
      <c r="G14" s="138"/>
      <c r="H14" s="139" t="s">
        <v>34</v>
      </c>
      <c r="I14" s="144" t="s">
        <v>212</v>
      </c>
      <c r="J14" s="143">
        <v>45261</v>
      </c>
      <c r="K14" s="266" t="s">
        <v>46</v>
      </c>
      <c r="L14" s="144" t="s">
        <v>212</v>
      </c>
      <c r="M14" s="355">
        <v>45265</v>
      </c>
      <c r="N14" s="144" t="s">
        <v>1491</v>
      </c>
      <c r="O14" s="119"/>
      <c r="P14" s="155"/>
      <c r="Q14" s="251"/>
      <c r="R14" s="155"/>
      <c r="S14" s="155"/>
      <c r="T14" s="155"/>
      <c r="U14" s="155"/>
      <c r="V14" s="155"/>
      <c r="W14" s="155"/>
      <c r="X14" s="155"/>
      <c r="Y14" s="155"/>
      <c r="Z14" s="155"/>
      <c r="AA14" s="155"/>
      <c r="AB14" s="155"/>
      <c r="AC14" s="155"/>
      <c r="AD14" s="155"/>
      <c r="AE14" s="155"/>
      <c r="AF14" s="155"/>
    </row>
    <row r="15" spans="1:33" ht="189.75" customHeight="1">
      <c r="A15" s="119" t="str">
        <f t="shared" si="0"/>
        <v>[Authenticate-4]</v>
      </c>
      <c r="B15" s="118" t="s">
        <v>1497</v>
      </c>
      <c r="C15" s="118" t="s">
        <v>1498</v>
      </c>
      <c r="D15" s="264" t="s">
        <v>1499</v>
      </c>
      <c r="E15" s="264"/>
      <c r="F15" s="119" t="s">
        <v>212</v>
      </c>
      <c r="G15" s="138">
        <v>45208</v>
      </c>
      <c r="H15" s="139" t="s">
        <v>34</v>
      </c>
      <c r="I15" s="144" t="s">
        <v>212</v>
      </c>
      <c r="J15" s="143">
        <v>45261</v>
      </c>
      <c r="K15" s="266" t="s">
        <v>46</v>
      </c>
      <c r="L15" s="144" t="s">
        <v>212</v>
      </c>
      <c r="M15" s="355">
        <v>45265</v>
      </c>
      <c r="N15" s="144" t="s">
        <v>1491</v>
      </c>
      <c r="O15" s="119"/>
      <c r="P15" s="155"/>
      <c r="Q15" s="251"/>
      <c r="R15" s="155"/>
      <c r="S15" s="155"/>
      <c r="T15" s="155"/>
      <c r="U15" s="155"/>
      <c r="V15" s="155"/>
      <c r="W15" s="155"/>
      <c r="X15" s="155"/>
      <c r="Y15" s="155"/>
      <c r="Z15" s="155"/>
      <c r="AA15" s="155"/>
      <c r="AB15" s="155"/>
      <c r="AC15" s="155"/>
      <c r="AD15" s="155"/>
      <c r="AE15" s="155"/>
      <c r="AF15" s="155"/>
    </row>
    <row r="16" spans="1:33" ht="112.5" customHeight="1">
      <c r="A16" s="119" t="str">
        <f t="shared" si="0"/>
        <v>[Authenticate-5]</v>
      </c>
      <c r="B16" s="118" t="s">
        <v>1500</v>
      </c>
      <c r="C16" s="118" t="s">
        <v>1501</v>
      </c>
      <c r="D16" s="118" t="s">
        <v>1502</v>
      </c>
      <c r="E16" s="118"/>
      <c r="F16" s="119" t="s">
        <v>213</v>
      </c>
      <c r="G16" s="138">
        <v>45208</v>
      </c>
      <c r="H16" s="139" t="s">
        <v>34</v>
      </c>
      <c r="I16" s="144" t="s">
        <v>212</v>
      </c>
      <c r="J16" s="143">
        <v>45261</v>
      </c>
      <c r="K16" s="266" t="s">
        <v>46</v>
      </c>
      <c r="L16" s="144" t="s">
        <v>212</v>
      </c>
      <c r="M16" s="355">
        <v>45265</v>
      </c>
      <c r="N16" s="144" t="s">
        <v>1491</v>
      </c>
      <c r="O16" s="119"/>
      <c r="P16" s="155"/>
      <c r="Q16" s="251"/>
      <c r="R16" s="155"/>
      <c r="S16" s="155"/>
      <c r="T16" s="155"/>
      <c r="U16" s="155"/>
      <c r="V16" s="155"/>
      <c r="W16" s="155"/>
      <c r="X16" s="155"/>
      <c r="Y16" s="155"/>
      <c r="Z16" s="155"/>
      <c r="AA16" s="155"/>
      <c r="AB16" s="155"/>
      <c r="AC16" s="155"/>
      <c r="AD16" s="155"/>
      <c r="AE16" s="155"/>
      <c r="AF16" s="155"/>
    </row>
    <row r="17" spans="1:33" ht="108.75" customHeight="1">
      <c r="A17" s="119" t="str">
        <f t="shared" si="0"/>
        <v>[Authenticate-6]</v>
      </c>
      <c r="B17" s="118" t="s">
        <v>1503</v>
      </c>
      <c r="C17" s="118" t="s">
        <v>1504</v>
      </c>
      <c r="D17" s="264" t="s">
        <v>1505</v>
      </c>
      <c r="E17" s="264"/>
      <c r="F17" s="119" t="s">
        <v>212</v>
      </c>
      <c r="G17" s="138">
        <v>45208</v>
      </c>
      <c r="H17" s="139" t="s">
        <v>34</v>
      </c>
      <c r="I17" s="144" t="s">
        <v>212</v>
      </c>
      <c r="J17" s="143">
        <v>45261</v>
      </c>
      <c r="K17" s="266" t="s">
        <v>46</v>
      </c>
      <c r="L17" s="144" t="s">
        <v>212</v>
      </c>
      <c r="M17" s="355">
        <v>45265</v>
      </c>
      <c r="N17" s="144" t="s">
        <v>1491</v>
      </c>
      <c r="O17" s="119"/>
      <c r="P17" s="155"/>
      <c r="Q17" s="251"/>
      <c r="R17" s="155"/>
      <c r="S17" s="155"/>
      <c r="T17" s="155"/>
      <c r="U17" s="155"/>
      <c r="V17" s="155"/>
      <c r="W17" s="155"/>
      <c r="X17" s="155"/>
      <c r="Y17" s="155"/>
      <c r="Z17" s="155"/>
      <c r="AA17" s="155"/>
      <c r="AB17" s="155"/>
      <c r="AC17" s="155"/>
      <c r="AD17" s="155"/>
      <c r="AE17" s="155"/>
      <c r="AF17" s="155"/>
    </row>
    <row r="18" spans="1:33" ht="12.75" customHeight="1">
      <c r="A18" s="129"/>
      <c r="B18" s="155"/>
      <c r="C18" s="155"/>
      <c r="D18" s="155"/>
      <c r="E18" s="155"/>
      <c r="F18" s="155"/>
      <c r="G18" s="155"/>
      <c r="H18" s="155"/>
      <c r="I18" s="155"/>
      <c r="J18" s="155"/>
      <c r="K18" s="155"/>
      <c r="L18" s="155"/>
      <c r="M18" s="155"/>
      <c r="N18" s="155"/>
      <c r="O18" s="155"/>
      <c r="P18" s="155"/>
      <c r="Q18" s="155"/>
      <c r="R18" s="251"/>
      <c r="S18" s="155"/>
      <c r="T18" s="155"/>
      <c r="U18" s="155"/>
      <c r="V18" s="155"/>
      <c r="W18" s="155"/>
      <c r="X18" s="155"/>
      <c r="Y18" s="155"/>
      <c r="Z18" s="155"/>
      <c r="AA18" s="155"/>
      <c r="AB18" s="155"/>
      <c r="AC18" s="155"/>
      <c r="AD18" s="155"/>
      <c r="AE18" s="155"/>
      <c r="AF18" s="155"/>
      <c r="AG18" s="155"/>
    </row>
    <row r="19" spans="1:33" ht="12.75" customHeight="1">
      <c r="A19" s="129"/>
      <c r="B19" s="155"/>
      <c r="C19" s="155"/>
      <c r="D19" s="155"/>
      <c r="E19" s="155"/>
      <c r="F19" s="155"/>
      <c r="G19" s="155"/>
      <c r="H19" s="155"/>
      <c r="I19" s="155"/>
      <c r="J19" s="155"/>
      <c r="K19" s="155"/>
      <c r="L19" s="155"/>
      <c r="M19" s="155"/>
      <c r="N19" s="155"/>
      <c r="O19" s="155"/>
      <c r="P19" s="155"/>
      <c r="Q19" s="155"/>
      <c r="R19" s="251"/>
      <c r="S19" s="155"/>
      <c r="T19" s="155"/>
      <c r="U19" s="155"/>
      <c r="V19" s="155"/>
      <c r="W19" s="155"/>
      <c r="X19" s="155"/>
      <c r="Y19" s="155"/>
      <c r="Z19" s="155"/>
      <c r="AA19" s="155"/>
      <c r="AB19" s="155"/>
      <c r="AC19" s="155"/>
      <c r="AD19" s="155"/>
      <c r="AE19" s="155"/>
      <c r="AF19" s="155"/>
      <c r="AG19" s="155"/>
    </row>
    <row r="20" spans="1:33" ht="12.75" customHeight="1">
      <c r="A20" s="129"/>
      <c r="B20" s="155"/>
      <c r="C20" s="155"/>
      <c r="D20" s="155"/>
      <c r="E20" s="155"/>
      <c r="F20" s="155"/>
      <c r="G20" s="155"/>
      <c r="H20" s="155"/>
      <c r="I20" s="155"/>
      <c r="J20" s="155"/>
      <c r="K20" s="155"/>
      <c r="L20" s="155"/>
      <c r="M20" s="155"/>
      <c r="N20" s="155"/>
      <c r="O20" s="155"/>
      <c r="P20" s="155"/>
      <c r="Q20" s="155"/>
      <c r="R20" s="251"/>
      <c r="S20" s="155"/>
      <c r="T20" s="155"/>
      <c r="U20" s="155"/>
      <c r="V20" s="155"/>
      <c r="W20" s="155"/>
      <c r="X20" s="155"/>
      <c r="Y20" s="155"/>
      <c r="Z20" s="155"/>
      <c r="AA20" s="155"/>
      <c r="AB20" s="155"/>
      <c r="AC20" s="155"/>
      <c r="AD20" s="155"/>
      <c r="AE20" s="155"/>
      <c r="AF20" s="155"/>
      <c r="AG20" s="155"/>
    </row>
    <row r="21" spans="1:33" ht="12.75" customHeight="1">
      <c r="A21" s="129"/>
      <c r="B21" s="155"/>
      <c r="C21" s="155"/>
      <c r="D21" s="155"/>
      <c r="E21" s="155"/>
      <c r="F21" s="155"/>
      <c r="G21" s="155"/>
      <c r="H21" s="155"/>
      <c r="I21" s="155"/>
      <c r="J21" s="155"/>
      <c r="K21" s="155"/>
      <c r="L21" s="155"/>
      <c r="M21" s="155"/>
      <c r="N21" s="155"/>
      <c r="O21" s="155"/>
      <c r="P21" s="155"/>
      <c r="Q21" s="155"/>
      <c r="R21" s="251"/>
      <c r="S21" s="155"/>
      <c r="T21" s="155"/>
      <c r="U21" s="155"/>
      <c r="V21" s="155"/>
      <c r="W21" s="155"/>
      <c r="X21" s="155"/>
      <c r="Y21" s="155"/>
      <c r="Z21" s="155"/>
      <c r="AA21" s="155"/>
      <c r="AB21" s="155"/>
      <c r="AC21" s="155"/>
      <c r="AD21" s="155"/>
      <c r="AE21" s="155"/>
      <c r="AF21" s="155"/>
      <c r="AG21" s="155"/>
    </row>
    <row r="22" spans="1:33" ht="12.75" customHeight="1">
      <c r="A22" s="129"/>
      <c r="B22" s="155"/>
      <c r="C22" s="155"/>
      <c r="D22" s="155"/>
      <c r="E22" s="155"/>
      <c r="F22" s="155"/>
      <c r="G22" s="155"/>
      <c r="H22" s="155"/>
      <c r="I22" s="155"/>
      <c r="J22" s="155"/>
      <c r="K22" s="155"/>
      <c r="L22" s="155"/>
      <c r="M22" s="155"/>
      <c r="N22" s="155"/>
      <c r="O22" s="155"/>
      <c r="P22" s="155"/>
      <c r="Q22" s="155"/>
      <c r="R22" s="251"/>
      <c r="S22" s="155"/>
      <c r="T22" s="155"/>
      <c r="U22" s="155"/>
      <c r="V22" s="155"/>
      <c r="W22" s="155"/>
      <c r="X22" s="155"/>
      <c r="Y22" s="155"/>
      <c r="Z22" s="155"/>
      <c r="AA22" s="155"/>
      <c r="AB22" s="155"/>
      <c r="AC22" s="155"/>
      <c r="AD22" s="155"/>
      <c r="AE22" s="155"/>
      <c r="AF22" s="155"/>
      <c r="AG22" s="155"/>
    </row>
    <row r="23" spans="1:33" ht="12.75" customHeight="1">
      <c r="A23" s="129"/>
      <c r="B23" s="155"/>
      <c r="C23" s="155"/>
      <c r="D23" s="155"/>
      <c r="E23" s="155"/>
      <c r="F23" s="155"/>
      <c r="G23" s="155"/>
      <c r="H23" s="155"/>
      <c r="I23" s="155"/>
      <c r="J23" s="155"/>
      <c r="K23" s="155"/>
      <c r="L23" s="155"/>
      <c r="M23" s="155"/>
      <c r="N23" s="155"/>
      <c r="O23" s="155"/>
      <c r="P23" s="155"/>
      <c r="Q23" s="155"/>
      <c r="R23" s="251"/>
      <c r="S23" s="155"/>
      <c r="T23" s="155"/>
      <c r="U23" s="155"/>
      <c r="V23" s="155"/>
      <c r="W23" s="155"/>
      <c r="X23" s="155"/>
      <c r="Y23" s="155"/>
      <c r="Z23" s="155"/>
      <c r="AA23" s="155"/>
      <c r="AB23" s="155"/>
      <c r="AC23" s="155"/>
      <c r="AD23" s="155"/>
      <c r="AE23" s="155"/>
      <c r="AF23" s="155"/>
      <c r="AG23" s="155"/>
    </row>
    <row r="24" spans="1:33" ht="12.75" customHeight="1">
      <c r="A24" s="129"/>
      <c r="B24" s="155"/>
      <c r="C24" s="155"/>
      <c r="D24" s="155"/>
      <c r="E24" s="155"/>
      <c r="F24" s="155"/>
      <c r="G24" s="155"/>
      <c r="H24" s="155"/>
      <c r="I24" s="155"/>
      <c r="J24" s="155"/>
      <c r="K24" s="155"/>
      <c r="L24" s="155"/>
      <c r="M24" s="155"/>
      <c r="N24" s="155"/>
      <c r="O24" s="155"/>
      <c r="P24" s="155"/>
      <c r="Q24" s="155"/>
      <c r="R24" s="251"/>
      <c r="S24" s="155"/>
      <c r="T24" s="155"/>
      <c r="U24" s="155"/>
      <c r="V24" s="155"/>
      <c r="W24" s="155"/>
      <c r="X24" s="155"/>
      <c r="Y24" s="155"/>
      <c r="Z24" s="155"/>
      <c r="AA24" s="155"/>
      <c r="AB24" s="155"/>
      <c r="AC24" s="155"/>
      <c r="AD24" s="155"/>
      <c r="AE24" s="155"/>
      <c r="AF24" s="155"/>
      <c r="AG24" s="155"/>
    </row>
    <row r="25" spans="1:33" ht="12.75" customHeight="1">
      <c r="A25" s="129"/>
      <c r="B25" s="155"/>
      <c r="C25" s="155"/>
      <c r="D25" s="155"/>
      <c r="E25" s="155"/>
      <c r="F25" s="155"/>
      <c r="G25" s="155"/>
      <c r="H25" s="155"/>
      <c r="I25" s="155"/>
      <c r="J25" s="155"/>
      <c r="K25" s="155"/>
      <c r="L25" s="155"/>
      <c r="M25" s="155"/>
      <c r="N25" s="155"/>
      <c r="O25" s="155"/>
      <c r="P25" s="155"/>
      <c r="Q25" s="155"/>
      <c r="R25" s="251"/>
      <c r="S25" s="155"/>
      <c r="T25" s="155"/>
      <c r="U25" s="155"/>
      <c r="V25" s="155"/>
      <c r="W25" s="155"/>
      <c r="X25" s="155"/>
      <c r="Y25" s="155"/>
      <c r="Z25" s="155"/>
      <c r="AA25" s="155"/>
      <c r="AB25" s="155"/>
      <c r="AC25" s="155"/>
      <c r="AD25" s="155"/>
      <c r="AE25" s="155"/>
      <c r="AF25" s="155"/>
      <c r="AG25" s="155"/>
    </row>
    <row r="26" spans="1:33" ht="12.75" customHeight="1">
      <c r="A26" s="129"/>
      <c r="B26" s="155"/>
      <c r="C26" s="155"/>
      <c r="D26" s="155"/>
      <c r="E26" s="155"/>
      <c r="F26" s="155"/>
      <c r="G26" s="155"/>
      <c r="H26" s="155"/>
      <c r="I26" s="155"/>
      <c r="J26" s="155"/>
      <c r="K26" s="155"/>
      <c r="L26" s="155"/>
      <c r="M26" s="155"/>
      <c r="N26" s="155"/>
      <c r="O26" s="155"/>
      <c r="P26" s="155"/>
      <c r="Q26" s="155"/>
      <c r="R26" s="251"/>
      <c r="S26" s="155"/>
      <c r="T26" s="155"/>
      <c r="U26" s="155"/>
      <c r="V26" s="155"/>
      <c r="W26" s="155"/>
      <c r="X26" s="155"/>
      <c r="Y26" s="155"/>
      <c r="Z26" s="155"/>
      <c r="AA26" s="155"/>
      <c r="AB26" s="155"/>
      <c r="AC26" s="155"/>
      <c r="AD26" s="155"/>
      <c r="AE26" s="155"/>
      <c r="AF26" s="155"/>
      <c r="AG26" s="155"/>
    </row>
    <row r="27" spans="1:33" ht="12.75" customHeight="1">
      <c r="A27" s="129"/>
      <c r="B27" s="155"/>
      <c r="C27" s="155"/>
      <c r="D27" s="155"/>
      <c r="E27" s="155"/>
      <c r="F27" s="155"/>
      <c r="G27" s="155"/>
      <c r="H27" s="155"/>
      <c r="I27" s="155"/>
      <c r="J27" s="155"/>
      <c r="K27" s="155"/>
      <c r="L27" s="155"/>
      <c r="M27" s="155"/>
      <c r="N27" s="155"/>
      <c r="O27" s="155"/>
      <c r="P27" s="155"/>
      <c r="Q27" s="155"/>
      <c r="R27" s="251"/>
      <c r="S27" s="155"/>
      <c r="T27" s="155"/>
      <c r="U27" s="155"/>
      <c r="V27" s="155"/>
      <c r="W27" s="155"/>
      <c r="X27" s="155"/>
      <c r="Y27" s="155"/>
      <c r="Z27" s="155"/>
      <c r="AA27" s="155"/>
      <c r="AB27" s="155"/>
      <c r="AC27" s="155"/>
      <c r="AD27" s="155"/>
      <c r="AE27" s="155"/>
      <c r="AF27" s="155"/>
      <c r="AG27" s="155"/>
    </row>
    <row r="28" spans="1:33" ht="12.75" customHeight="1">
      <c r="A28" s="129"/>
      <c r="B28" s="155"/>
      <c r="C28" s="155"/>
      <c r="D28" s="155"/>
      <c r="E28" s="155"/>
      <c r="F28" s="155"/>
      <c r="G28" s="155"/>
      <c r="H28" s="155"/>
      <c r="I28" s="155"/>
      <c r="J28" s="155"/>
      <c r="K28" s="155"/>
      <c r="L28" s="155"/>
      <c r="M28" s="155"/>
      <c r="N28" s="155"/>
      <c r="O28" s="155"/>
      <c r="P28" s="155"/>
      <c r="Q28" s="155"/>
      <c r="R28" s="251"/>
      <c r="S28" s="155"/>
      <c r="T28" s="155"/>
      <c r="U28" s="155"/>
      <c r="V28" s="155"/>
      <c r="W28" s="155"/>
      <c r="X28" s="155"/>
      <c r="Y28" s="155"/>
      <c r="Z28" s="155"/>
      <c r="AA28" s="155"/>
      <c r="AB28" s="155"/>
      <c r="AC28" s="155"/>
      <c r="AD28" s="155"/>
      <c r="AE28" s="155"/>
      <c r="AF28" s="155"/>
      <c r="AG28" s="155"/>
    </row>
    <row r="29" spans="1:33" ht="12.75" customHeight="1">
      <c r="A29" s="129"/>
      <c r="B29" s="155"/>
      <c r="C29" s="155"/>
      <c r="D29" s="155"/>
      <c r="E29" s="155"/>
      <c r="F29" s="155"/>
      <c r="G29" s="155"/>
      <c r="H29" s="155"/>
      <c r="I29" s="155"/>
      <c r="J29" s="155"/>
      <c r="K29" s="155"/>
      <c r="L29" s="155"/>
      <c r="M29" s="155"/>
      <c r="N29" s="155"/>
      <c r="O29" s="155"/>
      <c r="P29" s="155"/>
      <c r="Q29" s="155"/>
      <c r="R29" s="251"/>
      <c r="S29" s="155"/>
      <c r="T29" s="155"/>
      <c r="U29" s="155"/>
      <c r="V29" s="155"/>
      <c r="W29" s="155"/>
      <c r="X29" s="155"/>
      <c r="Y29" s="155"/>
      <c r="Z29" s="155"/>
      <c r="AA29" s="155"/>
      <c r="AB29" s="155"/>
      <c r="AC29" s="155"/>
      <c r="AD29" s="155"/>
      <c r="AE29" s="155"/>
      <c r="AF29" s="155"/>
      <c r="AG29" s="155"/>
    </row>
    <row r="30" spans="1:33" ht="12.75" customHeight="1">
      <c r="A30" s="129"/>
      <c r="B30" s="155"/>
      <c r="C30" s="155"/>
      <c r="D30" s="155"/>
      <c r="E30" s="155"/>
      <c r="F30" s="155"/>
      <c r="G30" s="155"/>
      <c r="H30" s="155"/>
      <c r="I30" s="155"/>
      <c r="J30" s="155"/>
      <c r="K30" s="155"/>
      <c r="L30" s="155"/>
      <c r="M30" s="155"/>
      <c r="N30" s="155"/>
      <c r="O30" s="155"/>
      <c r="P30" s="155"/>
      <c r="Q30" s="155"/>
      <c r="R30" s="251"/>
      <c r="S30" s="155"/>
      <c r="T30" s="155"/>
      <c r="U30" s="155"/>
      <c r="V30" s="155"/>
      <c r="W30" s="155"/>
      <c r="X30" s="155"/>
      <c r="Y30" s="155"/>
      <c r="Z30" s="155"/>
      <c r="AA30" s="155"/>
      <c r="AB30" s="155"/>
      <c r="AC30" s="155"/>
      <c r="AD30" s="155"/>
      <c r="AE30" s="155"/>
      <c r="AF30" s="155"/>
      <c r="AG30" s="155"/>
    </row>
    <row r="31" spans="1:33" ht="12.75" customHeight="1">
      <c r="A31" s="129"/>
      <c r="B31" s="155"/>
      <c r="C31" s="155"/>
      <c r="D31" s="155"/>
      <c r="E31" s="155"/>
      <c r="F31" s="155"/>
      <c r="G31" s="155"/>
      <c r="H31" s="155"/>
      <c r="I31" s="155"/>
      <c r="J31" s="155"/>
      <c r="K31" s="155"/>
      <c r="L31" s="155"/>
      <c r="M31" s="155"/>
      <c r="N31" s="155"/>
      <c r="O31" s="155"/>
      <c r="P31" s="155"/>
      <c r="Q31" s="155"/>
      <c r="R31" s="251"/>
      <c r="S31" s="155"/>
      <c r="T31" s="155"/>
      <c r="U31" s="155"/>
      <c r="V31" s="155"/>
      <c r="W31" s="155"/>
      <c r="X31" s="155"/>
      <c r="Y31" s="155"/>
      <c r="Z31" s="155"/>
      <c r="AA31" s="155"/>
      <c r="AB31" s="155"/>
      <c r="AC31" s="155"/>
      <c r="AD31" s="155"/>
      <c r="AE31" s="155"/>
      <c r="AF31" s="155"/>
      <c r="AG31" s="155"/>
    </row>
    <row r="32" spans="1:33" ht="12.75" customHeight="1">
      <c r="A32" s="129"/>
      <c r="B32" s="155"/>
      <c r="C32" s="155"/>
      <c r="D32" s="155"/>
      <c r="E32" s="155"/>
      <c r="F32" s="155"/>
      <c r="G32" s="155"/>
      <c r="H32" s="155"/>
      <c r="I32" s="155"/>
      <c r="J32" s="155"/>
      <c r="K32" s="155"/>
      <c r="L32" s="155"/>
      <c r="M32" s="155"/>
      <c r="N32" s="155"/>
      <c r="O32" s="155"/>
      <c r="P32" s="155"/>
      <c r="Q32" s="155"/>
      <c r="R32" s="251"/>
      <c r="S32" s="155"/>
      <c r="T32" s="155"/>
      <c r="U32" s="155"/>
      <c r="V32" s="155"/>
      <c r="W32" s="155"/>
      <c r="X32" s="155"/>
      <c r="Y32" s="155"/>
      <c r="Z32" s="155"/>
      <c r="AA32" s="155"/>
      <c r="AB32" s="155"/>
      <c r="AC32" s="155"/>
      <c r="AD32" s="155"/>
      <c r="AE32" s="155"/>
      <c r="AF32" s="155"/>
      <c r="AG32" s="155"/>
    </row>
    <row r="33" spans="1:33" ht="12.75" customHeight="1">
      <c r="A33" s="129"/>
      <c r="B33" s="155"/>
      <c r="C33" s="155"/>
      <c r="D33" s="155"/>
      <c r="E33" s="155"/>
      <c r="F33" s="155"/>
      <c r="G33" s="155"/>
      <c r="H33" s="155"/>
      <c r="I33" s="155"/>
      <c r="J33" s="155"/>
      <c r="K33" s="155"/>
      <c r="L33" s="155"/>
      <c r="M33" s="155"/>
      <c r="N33" s="155"/>
      <c r="O33" s="155"/>
      <c r="P33" s="155"/>
      <c r="Q33" s="155"/>
      <c r="R33" s="251"/>
      <c r="S33" s="155"/>
      <c r="T33" s="155"/>
      <c r="U33" s="155"/>
      <c r="V33" s="155"/>
      <c r="W33" s="155"/>
      <c r="X33" s="155"/>
      <c r="Y33" s="155"/>
      <c r="Z33" s="155"/>
      <c r="AA33" s="155"/>
      <c r="AB33" s="155"/>
      <c r="AC33" s="155"/>
      <c r="AD33" s="155"/>
      <c r="AE33" s="155"/>
      <c r="AF33" s="155"/>
      <c r="AG33" s="155"/>
    </row>
    <row r="34" spans="1:33" ht="12.75" customHeight="1">
      <c r="A34" s="129"/>
      <c r="B34" s="155"/>
      <c r="C34" s="155"/>
      <c r="D34" s="155"/>
      <c r="E34" s="155"/>
      <c r="F34" s="155"/>
      <c r="G34" s="155"/>
      <c r="H34" s="155"/>
      <c r="I34" s="155"/>
      <c r="J34" s="155"/>
      <c r="K34" s="155"/>
      <c r="L34" s="155"/>
      <c r="M34" s="155"/>
      <c r="N34" s="155"/>
      <c r="O34" s="155"/>
      <c r="P34" s="155"/>
      <c r="Q34" s="155"/>
      <c r="R34" s="251"/>
      <c r="S34" s="155"/>
      <c r="T34" s="155"/>
      <c r="U34" s="155"/>
      <c r="V34" s="155"/>
      <c r="W34" s="155"/>
      <c r="X34" s="155"/>
      <c r="Y34" s="155"/>
      <c r="Z34" s="155"/>
      <c r="AA34" s="155"/>
      <c r="AB34" s="155"/>
      <c r="AC34" s="155"/>
      <c r="AD34" s="155"/>
      <c r="AE34" s="155"/>
      <c r="AF34" s="155"/>
      <c r="AG34" s="155"/>
    </row>
    <row r="35" spans="1:33" ht="12.75" customHeight="1">
      <c r="A35" s="129"/>
      <c r="B35" s="155"/>
      <c r="C35" s="155"/>
      <c r="D35" s="155"/>
      <c r="E35" s="155"/>
      <c r="F35" s="155"/>
      <c r="G35" s="155"/>
      <c r="H35" s="155"/>
      <c r="I35" s="155"/>
      <c r="J35" s="155"/>
      <c r="K35" s="155"/>
      <c r="L35" s="155"/>
      <c r="M35" s="155"/>
      <c r="N35" s="155"/>
      <c r="O35" s="155"/>
      <c r="P35" s="155"/>
      <c r="Q35" s="155"/>
      <c r="R35" s="251"/>
      <c r="S35" s="155"/>
      <c r="T35" s="155"/>
      <c r="U35" s="155"/>
      <c r="V35" s="155"/>
      <c r="W35" s="155"/>
      <c r="X35" s="155"/>
      <c r="Y35" s="155"/>
      <c r="Z35" s="155"/>
      <c r="AA35" s="155"/>
      <c r="AB35" s="155"/>
      <c r="AC35" s="155"/>
      <c r="AD35" s="155"/>
      <c r="AE35" s="155"/>
      <c r="AF35" s="155"/>
      <c r="AG35" s="155"/>
    </row>
    <row r="36" spans="1:33" ht="12.75" customHeight="1">
      <c r="A36" s="129"/>
      <c r="B36" s="155"/>
      <c r="C36" s="155"/>
      <c r="D36" s="155"/>
      <c r="E36" s="155"/>
      <c r="F36" s="155"/>
      <c r="G36" s="155"/>
      <c r="H36" s="155"/>
      <c r="I36" s="155"/>
      <c r="J36" s="155"/>
      <c r="K36" s="155"/>
      <c r="L36" s="155"/>
      <c r="M36" s="155"/>
      <c r="N36" s="155"/>
      <c r="O36" s="155"/>
      <c r="P36" s="155"/>
      <c r="Q36" s="155"/>
      <c r="R36" s="251"/>
      <c r="S36" s="155"/>
      <c r="T36" s="155"/>
      <c r="U36" s="155"/>
      <c r="V36" s="155"/>
      <c r="W36" s="155"/>
      <c r="X36" s="155"/>
      <c r="Y36" s="155"/>
      <c r="Z36" s="155"/>
      <c r="AA36" s="155"/>
      <c r="AB36" s="155"/>
      <c r="AC36" s="155"/>
      <c r="AD36" s="155"/>
      <c r="AE36" s="155"/>
      <c r="AF36" s="155"/>
      <c r="AG36" s="155"/>
    </row>
    <row r="37" spans="1:33" ht="12.75" customHeight="1">
      <c r="A37" s="129"/>
      <c r="B37" s="155"/>
      <c r="C37" s="155"/>
      <c r="D37" s="155"/>
      <c r="E37" s="155"/>
      <c r="F37" s="155"/>
      <c r="G37" s="155"/>
      <c r="H37" s="155"/>
      <c r="I37" s="155"/>
      <c r="J37" s="155"/>
      <c r="K37" s="155"/>
      <c r="L37" s="155"/>
      <c r="M37" s="155"/>
      <c r="N37" s="155"/>
      <c r="O37" s="155"/>
      <c r="P37" s="155"/>
      <c r="Q37" s="155"/>
      <c r="R37" s="251"/>
      <c r="S37" s="155"/>
      <c r="T37" s="155"/>
      <c r="U37" s="155"/>
      <c r="V37" s="155"/>
      <c r="W37" s="155"/>
      <c r="X37" s="155"/>
      <c r="Y37" s="155"/>
      <c r="Z37" s="155"/>
      <c r="AA37" s="155"/>
      <c r="AB37" s="155"/>
      <c r="AC37" s="155"/>
      <c r="AD37" s="155"/>
      <c r="AE37" s="155"/>
      <c r="AF37" s="155"/>
      <c r="AG37" s="155"/>
    </row>
    <row r="38" spans="1:33" ht="12.75" customHeight="1">
      <c r="A38" s="129"/>
      <c r="B38" s="155"/>
      <c r="C38" s="155"/>
      <c r="D38" s="155"/>
      <c r="E38" s="155"/>
      <c r="F38" s="155"/>
      <c r="G38" s="155"/>
      <c r="H38" s="155"/>
      <c r="I38" s="155"/>
      <c r="J38" s="155"/>
      <c r="K38" s="155"/>
      <c r="L38" s="155"/>
      <c r="M38" s="155"/>
      <c r="N38" s="155"/>
      <c r="O38" s="155"/>
      <c r="P38" s="155"/>
      <c r="Q38" s="155"/>
      <c r="R38" s="251"/>
      <c r="S38" s="155"/>
      <c r="T38" s="155"/>
      <c r="U38" s="155"/>
      <c r="V38" s="155"/>
      <c r="W38" s="155"/>
      <c r="X38" s="155"/>
      <c r="Y38" s="155"/>
      <c r="Z38" s="155"/>
      <c r="AA38" s="155"/>
      <c r="AB38" s="155"/>
      <c r="AC38" s="155"/>
      <c r="AD38" s="155"/>
      <c r="AE38" s="155"/>
      <c r="AF38" s="155"/>
      <c r="AG38" s="155"/>
    </row>
    <row r="39" spans="1:33" ht="12.75" customHeight="1">
      <c r="A39" s="129"/>
      <c r="B39" s="155"/>
      <c r="C39" s="155"/>
      <c r="D39" s="155"/>
      <c r="E39" s="155"/>
      <c r="F39" s="155"/>
      <c r="G39" s="155"/>
      <c r="H39" s="155"/>
      <c r="I39" s="155"/>
      <c r="J39" s="155"/>
      <c r="K39" s="155"/>
      <c r="L39" s="155"/>
      <c r="M39" s="155"/>
      <c r="N39" s="155"/>
      <c r="O39" s="155"/>
      <c r="P39" s="155"/>
      <c r="Q39" s="155"/>
      <c r="R39" s="251"/>
      <c r="S39" s="155"/>
      <c r="T39" s="155"/>
      <c r="U39" s="155"/>
      <c r="V39" s="155"/>
      <c r="W39" s="155"/>
      <c r="X39" s="155"/>
      <c r="Y39" s="155"/>
      <c r="Z39" s="155"/>
      <c r="AA39" s="155"/>
      <c r="AB39" s="155"/>
      <c r="AC39" s="155"/>
      <c r="AD39" s="155"/>
      <c r="AE39" s="155"/>
      <c r="AF39" s="155"/>
      <c r="AG39" s="155"/>
    </row>
    <row r="40" spans="1:33" ht="12.75" customHeight="1">
      <c r="A40" s="129"/>
      <c r="B40" s="155"/>
      <c r="C40" s="155"/>
      <c r="D40" s="155"/>
      <c r="E40" s="155"/>
      <c r="F40" s="155"/>
      <c r="G40" s="155"/>
      <c r="H40" s="155"/>
      <c r="I40" s="155"/>
      <c r="J40" s="155"/>
      <c r="K40" s="155"/>
      <c r="L40" s="155"/>
      <c r="M40" s="155"/>
      <c r="N40" s="155"/>
      <c r="O40" s="155"/>
      <c r="P40" s="155"/>
      <c r="Q40" s="155"/>
      <c r="R40" s="251"/>
      <c r="S40" s="155"/>
      <c r="T40" s="155"/>
      <c r="U40" s="155"/>
      <c r="V40" s="155"/>
      <c r="W40" s="155"/>
      <c r="X40" s="155"/>
      <c r="Y40" s="155"/>
      <c r="Z40" s="155"/>
      <c r="AA40" s="155"/>
      <c r="AB40" s="155"/>
      <c r="AC40" s="155"/>
      <c r="AD40" s="155"/>
      <c r="AE40" s="155"/>
      <c r="AF40" s="155"/>
      <c r="AG40" s="155"/>
    </row>
    <row r="41" spans="1:33" ht="12.75" customHeight="1">
      <c r="A41" s="129"/>
      <c r="B41" s="155"/>
      <c r="C41" s="155"/>
      <c r="D41" s="155"/>
      <c r="E41" s="155"/>
      <c r="F41" s="155"/>
      <c r="G41" s="155"/>
      <c r="H41" s="155"/>
      <c r="I41" s="155"/>
      <c r="J41" s="155"/>
      <c r="K41" s="155"/>
      <c r="L41" s="155"/>
      <c r="M41" s="155"/>
      <c r="N41" s="155"/>
      <c r="O41" s="155"/>
      <c r="P41" s="155"/>
      <c r="Q41" s="155"/>
      <c r="R41" s="251"/>
      <c r="S41" s="155"/>
      <c r="T41" s="155"/>
      <c r="U41" s="155"/>
      <c r="V41" s="155"/>
      <c r="W41" s="155"/>
      <c r="X41" s="155"/>
      <c r="Y41" s="155"/>
      <c r="Z41" s="155"/>
      <c r="AA41" s="155"/>
      <c r="AB41" s="155"/>
      <c r="AC41" s="155"/>
      <c r="AD41" s="155"/>
      <c r="AE41" s="155"/>
      <c r="AF41" s="155"/>
      <c r="AG41" s="155"/>
    </row>
    <row r="42" spans="1:33" ht="12.75" customHeight="1">
      <c r="A42" s="129"/>
      <c r="B42" s="155"/>
      <c r="C42" s="155"/>
      <c r="D42" s="155"/>
      <c r="E42" s="155"/>
      <c r="F42" s="155"/>
      <c r="G42" s="155"/>
      <c r="H42" s="155"/>
      <c r="I42" s="155"/>
      <c r="J42" s="155"/>
      <c r="K42" s="155"/>
      <c r="L42" s="155"/>
      <c r="M42" s="155"/>
      <c r="N42" s="155"/>
      <c r="O42" s="155"/>
      <c r="P42" s="155"/>
      <c r="Q42" s="155"/>
      <c r="R42" s="251"/>
      <c r="S42" s="155"/>
      <c r="T42" s="155"/>
      <c r="U42" s="155"/>
      <c r="V42" s="155"/>
      <c r="W42" s="155"/>
      <c r="X42" s="155"/>
      <c r="Y42" s="155"/>
      <c r="Z42" s="155"/>
      <c r="AA42" s="155"/>
      <c r="AB42" s="155"/>
      <c r="AC42" s="155"/>
      <c r="AD42" s="155"/>
      <c r="AE42" s="155"/>
      <c r="AF42" s="155"/>
      <c r="AG42" s="155"/>
    </row>
    <row r="43" spans="1:33" ht="12.75" customHeight="1">
      <c r="A43" s="129"/>
      <c r="B43" s="155"/>
      <c r="C43" s="155"/>
      <c r="D43" s="155"/>
      <c r="E43" s="155"/>
      <c r="F43" s="155"/>
      <c r="G43" s="155"/>
      <c r="H43" s="155"/>
      <c r="I43" s="155"/>
      <c r="J43" s="155"/>
      <c r="K43" s="155"/>
      <c r="L43" s="155"/>
      <c r="M43" s="155"/>
      <c r="N43" s="155"/>
      <c r="O43" s="155"/>
      <c r="P43" s="155"/>
      <c r="Q43" s="155"/>
      <c r="R43" s="251"/>
      <c r="S43" s="155"/>
      <c r="T43" s="155"/>
      <c r="U43" s="155"/>
      <c r="V43" s="155"/>
      <c r="W43" s="155"/>
      <c r="X43" s="155"/>
      <c r="Y43" s="155"/>
      <c r="Z43" s="155"/>
      <c r="AA43" s="155"/>
      <c r="AB43" s="155"/>
      <c r="AC43" s="155"/>
      <c r="AD43" s="155"/>
      <c r="AE43" s="155"/>
      <c r="AF43" s="155"/>
      <c r="AG43" s="155"/>
    </row>
    <row r="44" spans="1:33" ht="12.75" customHeight="1">
      <c r="A44" s="129"/>
      <c r="B44" s="155"/>
      <c r="C44" s="155"/>
      <c r="D44" s="155"/>
      <c r="E44" s="155"/>
      <c r="F44" s="155"/>
      <c r="G44" s="155"/>
      <c r="H44" s="155"/>
      <c r="I44" s="155"/>
      <c r="J44" s="155"/>
      <c r="K44" s="155"/>
      <c r="L44" s="155"/>
      <c r="M44" s="155"/>
      <c r="N44" s="155"/>
      <c r="O44" s="155"/>
      <c r="P44" s="155"/>
      <c r="Q44" s="155"/>
      <c r="R44" s="251"/>
      <c r="S44" s="155"/>
      <c r="T44" s="155"/>
      <c r="U44" s="155"/>
      <c r="V44" s="155"/>
      <c r="W44" s="155"/>
      <c r="X44" s="155"/>
      <c r="Y44" s="155"/>
      <c r="Z44" s="155"/>
      <c r="AA44" s="155"/>
      <c r="AB44" s="155"/>
      <c r="AC44" s="155"/>
      <c r="AD44" s="155"/>
      <c r="AE44" s="155"/>
      <c r="AF44" s="155"/>
      <c r="AG44" s="155"/>
    </row>
    <row r="45" spans="1:33" ht="12.75" customHeight="1">
      <c r="A45" s="129"/>
      <c r="B45" s="155"/>
      <c r="C45" s="155"/>
      <c r="D45" s="155"/>
      <c r="E45" s="155"/>
      <c r="F45" s="155"/>
      <c r="G45" s="155"/>
      <c r="H45" s="155"/>
      <c r="I45" s="155"/>
      <c r="J45" s="155"/>
      <c r="K45" s="155"/>
      <c r="L45" s="155"/>
      <c r="M45" s="155"/>
      <c r="N45" s="155"/>
      <c r="O45" s="155"/>
      <c r="P45" s="155"/>
      <c r="Q45" s="155"/>
      <c r="R45" s="251"/>
      <c r="S45" s="155"/>
      <c r="T45" s="155"/>
      <c r="U45" s="155"/>
      <c r="V45" s="155"/>
      <c r="W45" s="155"/>
      <c r="X45" s="155"/>
      <c r="Y45" s="155"/>
      <c r="Z45" s="155"/>
      <c r="AA45" s="155"/>
      <c r="AB45" s="155"/>
      <c r="AC45" s="155"/>
      <c r="AD45" s="155"/>
      <c r="AE45" s="155"/>
      <c r="AF45" s="155"/>
      <c r="AG45" s="155"/>
    </row>
    <row r="46" spans="1:33" ht="12.75" customHeight="1">
      <c r="A46" s="129"/>
      <c r="B46" s="155"/>
      <c r="C46" s="155"/>
      <c r="D46" s="155"/>
      <c r="E46" s="155"/>
      <c r="F46" s="155"/>
      <c r="G46" s="155"/>
      <c r="H46" s="155"/>
      <c r="I46" s="155"/>
      <c r="J46" s="155"/>
      <c r="K46" s="155"/>
      <c r="L46" s="155"/>
      <c r="M46" s="155"/>
      <c r="N46" s="155"/>
      <c r="O46" s="155"/>
      <c r="P46" s="155"/>
      <c r="Q46" s="155"/>
      <c r="R46" s="251"/>
      <c r="S46" s="155"/>
      <c r="T46" s="155"/>
      <c r="U46" s="155"/>
      <c r="V46" s="155"/>
      <c r="W46" s="155"/>
      <c r="X46" s="155"/>
      <c r="Y46" s="155"/>
      <c r="Z46" s="155"/>
      <c r="AA46" s="155"/>
      <c r="AB46" s="155"/>
      <c r="AC46" s="155"/>
      <c r="AD46" s="155"/>
      <c r="AE46" s="155"/>
      <c r="AF46" s="155"/>
      <c r="AG46" s="155"/>
    </row>
    <row r="47" spans="1:33" ht="12.75" customHeight="1">
      <c r="A47" s="129"/>
      <c r="B47" s="155"/>
      <c r="C47" s="155"/>
      <c r="D47" s="155"/>
      <c r="E47" s="155"/>
      <c r="F47" s="155"/>
      <c r="G47" s="155"/>
      <c r="H47" s="155"/>
      <c r="I47" s="155"/>
      <c r="J47" s="155"/>
      <c r="K47" s="155"/>
      <c r="L47" s="155"/>
      <c r="M47" s="155"/>
      <c r="N47" s="155"/>
      <c r="O47" s="155"/>
      <c r="P47" s="155"/>
      <c r="Q47" s="155"/>
      <c r="R47" s="251"/>
      <c r="S47" s="155"/>
      <c r="T47" s="155"/>
      <c r="U47" s="155"/>
      <c r="V47" s="155"/>
      <c r="W47" s="155"/>
      <c r="X47" s="155"/>
      <c r="Y47" s="155"/>
      <c r="Z47" s="155"/>
      <c r="AA47" s="155"/>
      <c r="AB47" s="155"/>
      <c r="AC47" s="155"/>
      <c r="AD47" s="155"/>
      <c r="AE47" s="155"/>
      <c r="AF47" s="155"/>
      <c r="AG47" s="155"/>
    </row>
    <row r="48" spans="1:33" ht="12.75" customHeight="1">
      <c r="A48" s="129"/>
      <c r="B48" s="155"/>
      <c r="C48" s="155"/>
      <c r="D48" s="155"/>
      <c r="E48" s="155"/>
      <c r="F48" s="155"/>
      <c r="G48" s="155"/>
      <c r="H48" s="155"/>
      <c r="I48" s="155"/>
      <c r="J48" s="155"/>
      <c r="K48" s="155"/>
      <c r="L48" s="155"/>
      <c r="M48" s="155"/>
      <c r="N48" s="155"/>
      <c r="O48" s="155"/>
      <c r="P48" s="155"/>
      <c r="Q48" s="155"/>
      <c r="R48" s="251"/>
      <c r="S48" s="155"/>
      <c r="T48" s="155"/>
      <c r="U48" s="155"/>
      <c r="V48" s="155"/>
      <c r="W48" s="155"/>
      <c r="X48" s="155"/>
      <c r="Y48" s="155"/>
      <c r="Z48" s="155"/>
      <c r="AA48" s="155"/>
      <c r="AB48" s="155"/>
      <c r="AC48" s="155"/>
      <c r="AD48" s="155"/>
      <c r="AE48" s="155"/>
      <c r="AF48" s="155"/>
      <c r="AG48" s="155"/>
    </row>
    <row r="49" spans="1:33" ht="12.75" customHeight="1">
      <c r="A49" s="129"/>
      <c r="B49" s="155"/>
      <c r="C49" s="155"/>
      <c r="D49" s="155"/>
      <c r="E49" s="155"/>
      <c r="F49" s="155"/>
      <c r="G49" s="155"/>
      <c r="H49" s="155"/>
      <c r="I49" s="155"/>
      <c r="J49" s="155"/>
      <c r="K49" s="155"/>
      <c r="L49" s="155"/>
      <c r="M49" s="155"/>
      <c r="N49" s="155"/>
      <c r="O49" s="155"/>
      <c r="P49" s="155"/>
      <c r="Q49" s="155"/>
      <c r="R49" s="251"/>
      <c r="S49" s="155"/>
      <c r="T49" s="155"/>
      <c r="U49" s="155"/>
      <c r="V49" s="155"/>
      <c r="W49" s="155"/>
      <c r="X49" s="155"/>
      <c r="Y49" s="155"/>
      <c r="Z49" s="155"/>
      <c r="AA49" s="155"/>
      <c r="AB49" s="155"/>
      <c r="AC49" s="155"/>
      <c r="AD49" s="155"/>
      <c r="AE49" s="155"/>
      <c r="AF49" s="155"/>
      <c r="AG49" s="155"/>
    </row>
    <row r="50" spans="1:33" ht="12.75" customHeight="1">
      <c r="A50" s="129"/>
      <c r="B50" s="155"/>
      <c r="C50" s="155"/>
      <c r="D50" s="155"/>
      <c r="E50" s="155"/>
      <c r="F50" s="155"/>
      <c r="G50" s="155"/>
      <c r="H50" s="155"/>
      <c r="I50" s="155"/>
      <c r="J50" s="155"/>
      <c r="K50" s="155"/>
      <c r="L50" s="155"/>
      <c r="M50" s="155"/>
      <c r="N50" s="155"/>
      <c r="O50" s="155"/>
      <c r="P50" s="155"/>
      <c r="Q50" s="155"/>
      <c r="R50" s="251"/>
      <c r="S50" s="155"/>
      <c r="T50" s="155"/>
      <c r="U50" s="155"/>
      <c r="V50" s="155"/>
      <c r="W50" s="155"/>
      <c r="X50" s="155"/>
      <c r="Y50" s="155"/>
      <c r="Z50" s="155"/>
      <c r="AA50" s="155"/>
      <c r="AB50" s="155"/>
      <c r="AC50" s="155"/>
      <c r="AD50" s="155"/>
      <c r="AE50" s="155"/>
      <c r="AF50" s="155"/>
      <c r="AG50" s="155"/>
    </row>
    <row r="51" spans="1:33" ht="12.75" customHeight="1">
      <c r="A51" s="129"/>
      <c r="B51" s="155"/>
      <c r="C51" s="155"/>
      <c r="D51" s="155"/>
      <c r="E51" s="155"/>
      <c r="F51" s="155"/>
      <c r="G51" s="155"/>
      <c r="H51" s="155"/>
      <c r="I51" s="155"/>
      <c r="J51" s="155"/>
      <c r="K51" s="155"/>
      <c r="L51" s="155"/>
      <c r="M51" s="155"/>
      <c r="N51" s="155"/>
      <c r="O51" s="155"/>
      <c r="P51" s="155"/>
      <c r="Q51" s="155"/>
      <c r="R51" s="251"/>
      <c r="S51" s="155"/>
      <c r="T51" s="155"/>
      <c r="U51" s="155"/>
      <c r="V51" s="155"/>
      <c r="W51" s="155"/>
      <c r="X51" s="155"/>
      <c r="Y51" s="155"/>
      <c r="Z51" s="155"/>
      <c r="AA51" s="155"/>
      <c r="AB51" s="155"/>
      <c r="AC51" s="155"/>
      <c r="AD51" s="155"/>
      <c r="AE51" s="155"/>
      <c r="AF51" s="155"/>
      <c r="AG51" s="155"/>
    </row>
    <row r="52" spans="1:33" ht="12.75" customHeight="1">
      <c r="A52" s="129"/>
      <c r="B52" s="155"/>
      <c r="C52" s="155"/>
      <c r="D52" s="155"/>
      <c r="E52" s="155"/>
      <c r="F52" s="155"/>
      <c r="G52" s="155"/>
      <c r="H52" s="155"/>
      <c r="I52" s="155"/>
      <c r="J52" s="155"/>
      <c r="K52" s="155"/>
      <c r="L52" s="155"/>
      <c r="M52" s="155"/>
      <c r="N52" s="155"/>
      <c r="O52" s="155"/>
      <c r="P52" s="155"/>
      <c r="Q52" s="155"/>
      <c r="R52" s="251"/>
      <c r="S52" s="155"/>
      <c r="T52" s="155"/>
      <c r="U52" s="155"/>
      <c r="V52" s="155"/>
      <c r="W52" s="155"/>
      <c r="X52" s="155"/>
      <c r="Y52" s="155"/>
      <c r="Z52" s="155"/>
      <c r="AA52" s="155"/>
      <c r="AB52" s="155"/>
      <c r="AC52" s="155"/>
      <c r="AD52" s="155"/>
      <c r="AE52" s="155"/>
      <c r="AF52" s="155"/>
      <c r="AG52" s="155"/>
    </row>
    <row r="53" spans="1:33" ht="12.75" customHeight="1">
      <c r="A53" s="129"/>
      <c r="B53" s="155"/>
      <c r="C53" s="155"/>
      <c r="D53" s="155"/>
      <c r="E53" s="155"/>
      <c r="F53" s="155"/>
      <c r="G53" s="155"/>
      <c r="H53" s="155"/>
      <c r="I53" s="155"/>
      <c r="J53" s="155"/>
      <c r="K53" s="155"/>
      <c r="L53" s="155"/>
      <c r="M53" s="155"/>
      <c r="N53" s="155"/>
      <c r="O53" s="155"/>
      <c r="P53" s="155"/>
      <c r="Q53" s="155"/>
      <c r="R53" s="251"/>
      <c r="S53" s="155"/>
      <c r="T53" s="155"/>
      <c r="U53" s="155"/>
      <c r="V53" s="155"/>
      <c r="W53" s="155"/>
      <c r="X53" s="155"/>
      <c r="Y53" s="155"/>
      <c r="Z53" s="155"/>
      <c r="AA53" s="155"/>
      <c r="AB53" s="155"/>
      <c r="AC53" s="155"/>
      <c r="AD53" s="155"/>
      <c r="AE53" s="155"/>
      <c r="AF53" s="155"/>
      <c r="AG53" s="155"/>
    </row>
    <row r="54" spans="1:33" ht="12.75" customHeight="1">
      <c r="A54" s="129"/>
      <c r="B54" s="155"/>
      <c r="C54" s="155"/>
      <c r="D54" s="155"/>
      <c r="E54" s="155"/>
      <c r="F54" s="155"/>
      <c r="G54" s="155"/>
      <c r="H54" s="155"/>
      <c r="I54" s="155"/>
      <c r="J54" s="155"/>
      <c r="K54" s="155"/>
      <c r="L54" s="155"/>
      <c r="M54" s="155"/>
      <c r="N54" s="155"/>
      <c r="O54" s="155"/>
      <c r="P54" s="155"/>
      <c r="Q54" s="155"/>
      <c r="R54" s="251"/>
      <c r="S54" s="155"/>
      <c r="T54" s="155"/>
      <c r="U54" s="155"/>
      <c r="V54" s="155"/>
      <c r="W54" s="155"/>
      <c r="X54" s="155"/>
      <c r="Y54" s="155"/>
      <c r="Z54" s="155"/>
      <c r="AA54" s="155"/>
      <c r="AB54" s="155"/>
      <c r="AC54" s="155"/>
      <c r="AD54" s="155"/>
      <c r="AE54" s="155"/>
      <c r="AF54" s="155"/>
      <c r="AG54" s="155"/>
    </row>
    <row r="55" spans="1:33" ht="12.75" customHeight="1">
      <c r="A55" s="129"/>
      <c r="B55" s="155"/>
      <c r="C55" s="155"/>
      <c r="D55" s="155"/>
      <c r="E55" s="155"/>
      <c r="F55" s="155"/>
      <c r="G55" s="155"/>
      <c r="H55" s="155"/>
      <c r="I55" s="155"/>
      <c r="J55" s="155"/>
      <c r="K55" s="155"/>
      <c r="L55" s="155"/>
      <c r="M55" s="155"/>
      <c r="N55" s="155"/>
      <c r="O55" s="155"/>
      <c r="P55" s="155"/>
      <c r="Q55" s="155"/>
      <c r="R55" s="251"/>
      <c r="S55" s="155"/>
      <c r="T55" s="155"/>
      <c r="U55" s="155"/>
      <c r="V55" s="155"/>
      <c r="W55" s="155"/>
      <c r="X55" s="155"/>
      <c r="Y55" s="155"/>
      <c r="Z55" s="155"/>
      <c r="AA55" s="155"/>
      <c r="AB55" s="155"/>
      <c r="AC55" s="155"/>
      <c r="AD55" s="155"/>
      <c r="AE55" s="155"/>
      <c r="AF55" s="155"/>
      <c r="AG55" s="155"/>
    </row>
    <row r="56" spans="1:33" ht="12.75" customHeight="1">
      <c r="A56" s="129"/>
      <c r="B56" s="155"/>
      <c r="C56" s="155"/>
      <c r="D56" s="155"/>
      <c r="E56" s="155"/>
      <c r="F56" s="155"/>
      <c r="G56" s="155"/>
      <c r="H56" s="155"/>
      <c r="I56" s="155"/>
      <c r="J56" s="155"/>
      <c r="K56" s="155"/>
      <c r="L56" s="155"/>
      <c r="M56" s="155"/>
      <c r="N56" s="155"/>
      <c r="O56" s="155"/>
      <c r="P56" s="155"/>
      <c r="Q56" s="155"/>
      <c r="R56" s="251"/>
      <c r="S56" s="155"/>
      <c r="T56" s="155"/>
      <c r="U56" s="155"/>
      <c r="V56" s="155"/>
      <c r="W56" s="155"/>
      <c r="X56" s="155"/>
      <c r="Y56" s="155"/>
      <c r="Z56" s="155"/>
      <c r="AA56" s="155"/>
      <c r="AB56" s="155"/>
      <c r="AC56" s="155"/>
      <c r="AD56" s="155"/>
      <c r="AE56" s="155"/>
      <c r="AF56" s="155"/>
      <c r="AG56" s="155"/>
    </row>
    <row r="57" spans="1:33" ht="12.75" customHeight="1">
      <c r="A57" s="129"/>
      <c r="B57" s="155"/>
      <c r="C57" s="155"/>
      <c r="D57" s="155"/>
      <c r="E57" s="155"/>
      <c r="F57" s="155"/>
      <c r="G57" s="155"/>
      <c r="H57" s="155"/>
      <c r="I57" s="155"/>
      <c r="J57" s="155"/>
      <c r="K57" s="155"/>
      <c r="L57" s="155"/>
      <c r="M57" s="155"/>
      <c r="N57" s="155"/>
      <c r="O57" s="155"/>
      <c r="P57" s="155"/>
      <c r="Q57" s="155"/>
      <c r="R57" s="251"/>
      <c r="S57" s="155"/>
      <c r="T57" s="155"/>
      <c r="U57" s="155"/>
      <c r="V57" s="155"/>
      <c r="W57" s="155"/>
      <c r="X57" s="155"/>
      <c r="Y57" s="155"/>
      <c r="Z57" s="155"/>
      <c r="AA57" s="155"/>
      <c r="AB57" s="155"/>
      <c r="AC57" s="155"/>
      <c r="AD57" s="155"/>
      <c r="AE57" s="155"/>
      <c r="AF57" s="155"/>
      <c r="AG57" s="155"/>
    </row>
    <row r="58" spans="1:33" ht="12.75" customHeight="1">
      <c r="A58" s="129"/>
      <c r="B58" s="155"/>
      <c r="C58" s="155"/>
      <c r="D58" s="155"/>
      <c r="E58" s="155"/>
      <c r="F58" s="155"/>
      <c r="G58" s="155"/>
      <c r="H58" s="155"/>
      <c r="I58" s="155"/>
      <c r="J58" s="155"/>
      <c r="K58" s="155"/>
      <c r="L58" s="155"/>
      <c r="M58" s="155"/>
      <c r="N58" s="155"/>
      <c r="O58" s="155"/>
      <c r="P58" s="155"/>
      <c r="Q58" s="155"/>
      <c r="R58" s="251"/>
      <c r="S58" s="155"/>
      <c r="T58" s="155"/>
      <c r="U58" s="155"/>
      <c r="V58" s="155"/>
      <c r="W58" s="155"/>
      <c r="X58" s="155"/>
      <c r="Y58" s="155"/>
      <c r="Z58" s="155"/>
      <c r="AA58" s="155"/>
      <c r="AB58" s="155"/>
      <c r="AC58" s="155"/>
      <c r="AD58" s="155"/>
      <c r="AE58" s="155"/>
      <c r="AF58" s="155"/>
      <c r="AG58" s="155"/>
    </row>
    <row r="59" spans="1:33" ht="12.75" customHeight="1">
      <c r="A59" s="129"/>
      <c r="B59" s="155"/>
      <c r="C59" s="155"/>
      <c r="D59" s="155"/>
      <c r="E59" s="155"/>
      <c r="F59" s="155"/>
      <c r="G59" s="155"/>
      <c r="H59" s="155"/>
      <c r="I59" s="155"/>
      <c r="J59" s="155"/>
      <c r="K59" s="155"/>
      <c r="L59" s="155"/>
      <c r="M59" s="155"/>
      <c r="N59" s="155"/>
      <c r="O59" s="155"/>
      <c r="P59" s="155"/>
      <c r="Q59" s="155"/>
      <c r="R59" s="251"/>
      <c r="S59" s="155"/>
      <c r="T59" s="155"/>
      <c r="U59" s="155"/>
      <c r="V59" s="155"/>
      <c r="W59" s="155"/>
      <c r="X59" s="155"/>
      <c r="Y59" s="155"/>
      <c r="Z59" s="155"/>
      <c r="AA59" s="155"/>
      <c r="AB59" s="155"/>
      <c r="AC59" s="155"/>
      <c r="AD59" s="155"/>
      <c r="AE59" s="155"/>
      <c r="AF59" s="155"/>
      <c r="AG59" s="155"/>
    </row>
    <row r="60" spans="1:33" ht="12.75" customHeight="1">
      <c r="A60" s="129"/>
      <c r="B60" s="155"/>
      <c r="C60" s="155"/>
      <c r="D60" s="155"/>
      <c r="E60" s="155"/>
      <c r="F60" s="155"/>
      <c r="G60" s="155"/>
      <c r="H60" s="155"/>
      <c r="I60" s="155"/>
      <c r="J60" s="155"/>
      <c r="K60" s="155"/>
      <c r="L60" s="155"/>
      <c r="M60" s="155"/>
      <c r="N60" s="155"/>
      <c r="O60" s="155"/>
      <c r="P60" s="155"/>
      <c r="Q60" s="155"/>
      <c r="R60" s="251"/>
      <c r="S60" s="155"/>
      <c r="T60" s="155"/>
      <c r="U60" s="155"/>
      <c r="V60" s="155"/>
      <c r="W60" s="155"/>
      <c r="X60" s="155"/>
      <c r="Y60" s="155"/>
      <c r="Z60" s="155"/>
      <c r="AA60" s="155"/>
      <c r="AB60" s="155"/>
      <c r="AC60" s="155"/>
      <c r="AD60" s="155"/>
      <c r="AE60" s="155"/>
      <c r="AF60" s="155"/>
      <c r="AG60" s="155"/>
    </row>
    <row r="61" spans="1:33" ht="12.75" customHeight="1">
      <c r="A61" s="129"/>
      <c r="B61" s="155"/>
      <c r="C61" s="155"/>
      <c r="D61" s="155"/>
      <c r="E61" s="155"/>
      <c r="F61" s="155"/>
      <c r="G61" s="155"/>
      <c r="H61" s="155"/>
      <c r="I61" s="155"/>
      <c r="J61" s="155"/>
      <c r="K61" s="155"/>
      <c r="L61" s="155"/>
      <c r="M61" s="155"/>
      <c r="N61" s="155"/>
      <c r="O61" s="155"/>
      <c r="P61" s="155"/>
      <c r="Q61" s="155"/>
      <c r="R61" s="251"/>
      <c r="S61" s="155"/>
      <c r="T61" s="155"/>
      <c r="U61" s="155"/>
      <c r="V61" s="155"/>
      <c r="W61" s="155"/>
      <c r="X61" s="155"/>
      <c r="Y61" s="155"/>
      <c r="Z61" s="155"/>
      <c r="AA61" s="155"/>
      <c r="AB61" s="155"/>
      <c r="AC61" s="155"/>
      <c r="AD61" s="155"/>
      <c r="AE61" s="155"/>
      <c r="AF61" s="155"/>
      <c r="AG61" s="155"/>
    </row>
    <row r="62" spans="1:33" ht="12.75" customHeight="1">
      <c r="A62" s="129"/>
      <c r="B62" s="155"/>
      <c r="C62" s="155"/>
      <c r="D62" s="155"/>
      <c r="E62" s="155"/>
      <c r="F62" s="155"/>
      <c r="G62" s="155"/>
      <c r="H62" s="155"/>
      <c r="I62" s="155"/>
      <c r="J62" s="155"/>
      <c r="K62" s="155"/>
      <c r="L62" s="155"/>
      <c r="M62" s="155"/>
      <c r="N62" s="155"/>
      <c r="O62" s="155"/>
      <c r="P62" s="155"/>
      <c r="Q62" s="155"/>
      <c r="R62" s="251"/>
      <c r="S62" s="155"/>
      <c r="T62" s="155"/>
      <c r="U62" s="155"/>
      <c r="V62" s="155"/>
      <c r="W62" s="155"/>
      <c r="X62" s="155"/>
      <c r="Y62" s="155"/>
      <c r="Z62" s="155"/>
      <c r="AA62" s="155"/>
      <c r="AB62" s="155"/>
      <c r="AC62" s="155"/>
      <c r="AD62" s="155"/>
      <c r="AE62" s="155"/>
      <c r="AF62" s="155"/>
      <c r="AG62" s="155"/>
    </row>
    <row r="63" spans="1:33" ht="12.75" customHeight="1">
      <c r="A63" s="129"/>
      <c r="B63" s="155"/>
      <c r="C63" s="155"/>
      <c r="D63" s="155"/>
      <c r="E63" s="155"/>
      <c r="F63" s="155"/>
      <c r="G63" s="155"/>
      <c r="H63" s="155"/>
      <c r="I63" s="155"/>
      <c r="J63" s="155"/>
      <c r="K63" s="155"/>
      <c r="L63" s="155"/>
      <c r="M63" s="155"/>
      <c r="N63" s="155"/>
      <c r="O63" s="155"/>
      <c r="P63" s="155"/>
      <c r="Q63" s="155"/>
      <c r="R63" s="251"/>
      <c r="S63" s="155"/>
      <c r="T63" s="155"/>
      <c r="U63" s="155"/>
      <c r="V63" s="155"/>
      <c r="W63" s="155"/>
      <c r="X63" s="155"/>
      <c r="Y63" s="155"/>
      <c r="Z63" s="155"/>
      <c r="AA63" s="155"/>
      <c r="AB63" s="155"/>
      <c r="AC63" s="155"/>
      <c r="AD63" s="155"/>
      <c r="AE63" s="155"/>
      <c r="AF63" s="155"/>
      <c r="AG63" s="155"/>
    </row>
    <row r="64" spans="1:33" ht="12.75" customHeight="1">
      <c r="A64" s="129"/>
      <c r="B64" s="155"/>
      <c r="C64" s="155"/>
      <c r="D64" s="155"/>
      <c r="E64" s="155"/>
      <c r="F64" s="155"/>
      <c r="G64" s="155"/>
      <c r="H64" s="155"/>
      <c r="I64" s="155"/>
      <c r="J64" s="155"/>
      <c r="K64" s="155"/>
      <c r="L64" s="155"/>
      <c r="M64" s="155"/>
      <c r="N64" s="155"/>
      <c r="O64" s="155"/>
      <c r="P64" s="155"/>
      <c r="Q64" s="155"/>
      <c r="R64" s="251"/>
      <c r="S64" s="155"/>
      <c r="T64" s="155"/>
      <c r="U64" s="155"/>
      <c r="V64" s="155"/>
      <c r="W64" s="155"/>
      <c r="X64" s="155"/>
      <c r="Y64" s="155"/>
      <c r="Z64" s="155"/>
      <c r="AA64" s="155"/>
      <c r="AB64" s="155"/>
      <c r="AC64" s="155"/>
      <c r="AD64" s="155"/>
      <c r="AE64" s="155"/>
      <c r="AF64" s="155"/>
      <c r="AG64" s="155"/>
    </row>
    <row r="65" spans="1:33" ht="12.75" customHeight="1">
      <c r="A65" s="129"/>
      <c r="B65" s="155"/>
      <c r="C65" s="155"/>
      <c r="D65" s="155"/>
      <c r="E65" s="155"/>
      <c r="F65" s="155"/>
      <c r="G65" s="155"/>
      <c r="H65" s="155"/>
      <c r="I65" s="155"/>
      <c r="J65" s="155"/>
      <c r="K65" s="155"/>
      <c r="L65" s="155"/>
      <c r="M65" s="155"/>
      <c r="N65" s="155"/>
      <c r="O65" s="155"/>
      <c r="P65" s="155"/>
      <c r="Q65" s="155"/>
      <c r="R65" s="251"/>
      <c r="S65" s="155"/>
      <c r="T65" s="155"/>
      <c r="U65" s="155"/>
      <c r="V65" s="155"/>
      <c r="W65" s="155"/>
      <c r="X65" s="155"/>
      <c r="Y65" s="155"/>
      <c r="Z65" s="155"/>
      <c r="AA65" s="155"/>
      <c r="AB65" s="155"/>
      <c r="AC65" s="155"/>
      <c r="AD65" s="155"/>
      <c r="AE65" s="155"/>
      <c r="AF65" s="155"/>
      <c r="AG65" s="155"/>
    </row>
    <row r="66" spans="1:33" ht="12.75" customHeight="1">
      <c r="A66" s="129"/>
      <c r="B66" s="155"/>
      <c r="C66" s="155"/>
      <c r="D66" s="155"/>
      <c r="E66" s="155"/>
      <c r="F66" s="155"/>
      <c r="G66" s="155"/>
      <c r="H66" s="155"/>
      <c r="I66" s="155"/>
      <c r="J66" s="155"/>
      <c r="K66" s="155"/>
      <c r="L66" s="155"/>
      <c r="M66" s="155"/>
      <c r="N66" s="155"/>
      <c r="O66" s="155"/>
      <c r="P66" s="155"/>
      <c r="Q66" s="155"/>
      <c r="R66" s="251"/>
      <c r="S66" s="155"/>
      <c r="T66" s="155"/>
      <c r="U66" s="155"/>
      <c r="V66" s="155"/>
      <c r="W66" s="155"/>
      <c r="X66" s="155"/>
      <c r="Y66" s="155"/>
      <c r="Z66" s="155"/>
      <c r="AA66" s="155"/>
      <c r="AB66" s="155"/>
      <c r="AC66" s="155"/>
      <c r="AD66" s="155"/>
      <c r="AE66" s="155"/>
      <c r="AF66" s="155"/>
      <c r="AG66" s="155"/>
    </row>
    <row r="67" spans="1:33" ht="12.75" customHeight="1">
      <c r="A67" s="129"/>
      <c r="B67" s="155"/>
      <c r="C67" s="155"/>
      <c r="D67" s="155"/>
      <c r="E67" s="155"/>
      <c r="F67" s="155"/>
      <c r="G67" s="155"/>
      <c r="H67" s="155"/>
      <c r="I67" s="155"/>
      <c r="J67" s="155"/>
      <c r="K67" s="155"/>
      <c r="L67" s="155"/>
      <c r="M67" s="155"/>
      <c r="N67" s="155"/>
      <c r="O67" s="155"/>
      <c r="P67" s="155"/>
      <c r="Q67" s="155"/>
      <c r="R67" s="251"/>
      <c r="S67" s="155"/>
      <c r="T67" s="155"/>
      <c r="U67" s="155"/>
      <c r="V67" s="155"/>
      <c r="W67" s="155"/>
      <c r="X67" s="155"/>
      <c r="Y67" s="155"/>
      <c r="Z67" s="155"/>
      <c r="AA67" s="155"/>
      <c r="AB67" s="155"/>
      <c r="AC67" s="155"/>
      <c r="AD67" s="155"/>
      <c r="AE67" s="155"/>
      <c r="AF67" s="155"/>
      <c r="AG67" s="155"/>
    </row>
    <row r="68" spans="1:33" ht="12.75" customHeight="1">
      <c r="A68" s="129"/>
      <c r="B68" s="155"/>
      <c r="C68" s="155"/>
      <c r="D68" s="155"/>
      <c r="E68" s="155"/>
      <c r="F68" s="155"/>
      <c r="G68" s="155"/>
      <c r="H68" s="155"/>
      <c r="I68" s="155"/>
      <c r="J68" s="155"/>
      <c r="K68" s="155"/>
      <c r="L68" s="155"/>
      <c r="M68" s="155"/>
      <c r="N68" s="155"/>
      <c r="O68" s="155"/>
      <c r="P68" s="155"/>
      <c r="Q68" s="155"/>
      <c r="R68" s="251"/>
      <c r="S68" s="155"/>
      <c r="T68" s="155"/>
      <c r="U68" s="155"/>
      <c r="V68" s="155"/>
      <c r="W68" s="155"/>
      <c r="X68" s="155"/>
      <c r="Y68" s="155"/>
      <c r="Z68" s="155"/>
      <c r="AA68" s="155"/>
      <c r="AB68" s="155"/>
      <c r="AC68" s="155"/>
      <c r="AD68" s="155"/>
      <c r="AE68" s="155"/>
      <c r="AF68" s="155"/>
      <c r="AG68" s="155"/>
    </row>
    <row r="69" spans="1:33" ht="12.75" customHeight="1">
      <c r="A69" s="129"/>
      <c r="B69" s="155"/>
      <c r="C69" s="155"/>
      <c r="D69" s="155"/>
      <c r="E69" s="155"/>
      <c r="F69" s="155"/>
      <c r="G69" s="155"/>
      <c r="H69" s="155"/>
      <c r="I69" s="155"/>
      <c r="J69" s="155"/>
      <c r="K69" s="155"/>
      <c r="L69" s="155"/>
      <c r="M69" s="155"/>
      <c r="N69" s="155"/>
      <c r="O69" s="155"/>
      <c r="P69" s="155"/>
      <c r="Q69" s="155"/>
      <c r="R69" s="251"/>
      <c r="S69" s="155"/>
      <c r="T69" s="155"/>
      <c r="U69" s="155"/>
      <c r="V69" s="155"/>
      <c r="W69" s="155"/>
      <c r="X69" s="155"/>
      <c r="Y69" s="155"/>
      <c r="Z69" s="155"/>
      <c r="AA69" s="155"/>
      <c r="AB69" s="155"/>
      <c r="AC69" s="155"/>
      <c r="AD69" s="155"/>
      <c r="AE69" s="155"/>
      <c r="AF69" s="155"/>
      <c r="AG69" s="155"/>
    </row>
    <row r="70" spans="1:33" ht="12.75" customHeight="1">
      <c r="A70" s="129"/>
      <c r="B70" s="155"/>
      <c r="C70" s="155"/>
      <c r="D70" s="155"/>
      <c r="E70" s="155"/>
      <c r="F70" s="155"/>
      <c r="G70" s="155"/>
      <c r="H70" s="155"/>
      <c r="I70" s="155"/>
      <c r="J70" s="155"/>
      <c r="K70" s="155"/>
      <c r="L70" s="155"/>
      <c r="M70" s="155"/>
      <c r="N70" s="155"/>
      <c r="O70" s="155"/>
      <c r="P70" s="155"/>
      <c r="Q70" s="155"/>
      <c r="R70" s="251"/>
      <c r="S70" s="155"/>
      <c r="T70" s="155"/>
      <c r="U70" s="155"/>
      <c r="V70" s="155"/>
      <c r="W70" s="155"/>
      <c r="X70" s="155"/>
      <c r="Y70" s="155"/>
      <c r="Z70" s="155"/>
      <c r="AA70" s="155"/>
      <c r="AB70" s="155"/>
      <c r="AC70" s="155"/>
      <c r="AD70" s="155"/>
      <c r="AE70" s="155"/>
      <c r="AF70" s="155"/>
      <c r="AG70" s="155"/>
    </row>
    <row r="71" spans="1:33" ht="12.75" customHeight="1">
      <c r="A71" s="129"/>
      <c r="B71" s="155"/>
      <c r="C71" s="155"/>
      <c r="D71" s="155"/>
      <c r="E71" s="155"/>
      <c r="F71" s="155"/>
      <c r="G71" s="155"/>
      <c r="H71" s="155"/>
      <c r="I71" s="155"/>
      <c r="J71" s="155"/>
      <c r="K71" s="155"/>
      <c r="L71" s="155"/>
      <c r="M71" s="155"/>
      <c r="N71" s="155"/>
      <c r="O71" s="155"/>
      <c r="P71" s="155"/>
      <c r="Q71" s="155"/>
      <c r="R71" s="251"/>
      <c r="S71" s="155"/>
      <c r="T71" s="155"/>
      <c r="U71" s="155"/>
      <c r="V71" s="155"/>
      <c r="W71" s="155"/>
      <c r="X71" s="155"/>
      <c r="Y71" s="155"/>
      <c r="Z71" s="155"/>
      <c r="AA71" s="155"/>
      <c r="AB71" s="155"/>
      <c r="AC71" s="155"/>
      <c r="AD71" s="155"/>
      <c r="AE71" s="155"/>
      <c r="AF71" s="155"/>
      <c r="AG71" s="155"/>
    </row>
    <row r="72" spans="1:33" ht="12.75" customHeight="1">
      <c r="A72" s="129"/>
      <c r="B72" s="155"/>
      <c r="C72" s="155"/>
      <c r="D72" s="155"/>
      <c r="E72" s="155"/>
      <c r="F72" s="155"/>
      <c r="G72" s="155"/>
      <c r="H72" s="155"/>
      <c r="I72" s="155"/>
      <c r="J72" s="155"/>
      <c r="K72" s="155"/>
      <c r="L72" s="155"/>
      <c r="M72" s="155"/>
      <c r="N72" s="155"/>
      <c r="O72" s="155"/>
      <c r="P72" s="155"/>
      <c r="Q72" s="155"/>
      <c r="R72" s="251"/>
      <c r="S72" s="155"/>
      <c r="T72" s="155"/>
      <c r="U72" s="155"/>
      <c r="V72" s="155"/>
      <c r="W72" s="155"/>
      <c r="X72" s="155"/>
      <c r="Y72" s="155"/>
      <c r="Z72" s="155"/>
      <c r="AA72" s="155"/>
      <c r="AB72" s="155"/>
      <c r="AC72" s="155"/>
      <c r="AD72" s="155"/>
      <c r="AE72" s="155"/>
      <c r="AF72" s="155"/>
      <c r="AG72" s="155"/>
    </row>
    <row r="73" spans="1:33" ht="12.75" customHeight="1">
      <c r="A73" s="129"/>
      <c r="B73" s="155"/>
      <c r="C73" s="155"/>
      <c r="D73" s="155"/>
      <c r="E73" s="155"/>
      <c r="F73" s="155"/>
      <c r="G73" s="155"/>
      <c r="H73" s="155"/>
      <c r="I73" s="155"/>
      <c r="J73" s="155"/>
      <c r="K73" s="155"/>
      <c r="L73" s="155"/>
      <c r="M73" s="155"/>
      <c r="N73" s="155"/>
      <c r="O73" s="155"/>
      <c r="P73" s="155"/>
      <c r="Q73" s="155"/>
      <c r="R73" s="251"/>
      <c r="S73" s="155"/>
      <c r="T73" s="155"/>
      <c r="U73" s="155"/>
      <c r="V73" s="155"/>
      <c r="W73" s="155"/>
      <c r="X73" s="155"/>
      <c r="Y73" s="155"/>
      <c r="Z73" s="155"/>
      <c r="AA73" s="155"/>
      <c r="AB73" s="155"/>
      <c r="AC73" s="155"/>
      <c r="AD73" s="155"/>
      <c r="AE73" s="155"/>
      <c r="AF73" s="155"/>
      <c r="AG73" s="155"/>
    </row>
    <row r="74" spans="1:33" ht="12.75" customHeight="1">
      <c r="A74" s="129"/>
      <c r="B74" s="155"/>
      <c r="C74" s="155"/>
      <c r="D74" s="155"/>
      <c r="E74" s="155"/>
      <c r="F74" s="155"/>
      <c r="G74" s="155"/>
      <c r="H74" s="155"/>
      <c r="I74" s="155"/>
      <c r="J74" s="155"/>
      <c r="K74" s="155"/>
      <c r="L74" s="155"/>
      <c r="M74" s="155"/>
      <c r="N74" s="155"/>
      <c r="O74" s="155"/>
      <c r="P74" s="155"/>
      <c r="Q74" s="155"/>
      <c r="R74" s="251"/>
      <c r="S74" s="155"/>
      <c r="T74" s="155"/>
      <c r="U74" s="155"/>
      <c r="V74" s="155"/>
      <c r="W74" s="155"/>
      <c r="X74" s="155"/>
      <c r="Y74" s="155"/>
      <c r="Z74" s="155"/>
      <c r="AA74" s="155"/>
      <c r="AB74" s="155"/>
      <c r="AC74" s="155"/>
      <c r="AD74" s="155"/>
      <c r="AE74" s="155"/>
      <c r="AF74" s="155"/>
      <c r="AG74" s="155"/>
    </row>
    <row r="75" spans="1:33" ht="12.75" customHeight="1">
      <c r="A75" s="129"/>
      <c r="B75" s="155"/>
      <c r="C75" s="155"/>
      <c r="D75" s="155"/>
      <c r="E75" s="155"/>
      <c r="F75" s="155"/>
      <c r="G75" s="155"/>
      <c r="H75" s="155"/>
      <c r="I75" s="155"/>
      <c r="J75" s="155"/>
      <c r="K75" s="155"/>
      <c r="L75" s="155"/>
      <c r="M75" s="155"/>
      <c r="N75" s="155"/>
      <c r="O75" s="155"/>
      <c r="P75" s="155"/>
      <c r="Q75" s="155"/>
      <c r="R75" s="251"/>
      <c r="S75" s="155"/>
      <c r="T75" s="155"/>
      <c r="U75" s="155"/>
      <c r="V75" s="155"/>
      <c r="W75" s="155"/>
      <c r="X75" s="155"/>
      <c r="Y75" s="155"/>
      <c r="Z75" s="155"/>
      <c r="AA75" s="155"/>
      <c r="AB75" s="155"/>
      <c r="AC75" s="155"/>
      <c r="AD75" s="155"/>
      <c r="AE75" s="155"/>
      <c r="AF75" s="155"/>
      <c r="AG75" s="155"/>
    </row>
    <row r="76" spans="1:33" ht="12.75" customHeight="1">
      <c r="A76" s="129"/>
      <c r="B76" s="155"/>
      <c r="C76" s="155"/>
      <c r="D76" s="155"/>
      <c r="E76" s="155"/>
      <c r="F76" s="155"/>
      <c r="G76" s="155"/>
      <c r="H76" s="155"/>
      <c r="I76" s="155"/>
      <c r="J76" s="155"/>
      <c r="K76" s="155"/>
      <c r="L76" s="155"/>
      <c r="M76" s="155"/>
      <c r="N76" s="155"/>
      <c r="O76" s="155"/>
      <c r="P76" s="155"/>
      <c r="Q76" s="155"/>
      <c r="R76" s="251"/>
      <c r="S76" s="155"/>
      <c r="T76" s="155"/>
      <c r="U76" s="155"/>
      <c r="V76" s="155"/>
      <c r="W76" s="155"/>
      <c r="X76" s="155"/>
      <c r="Y76" s="155"/>
      <c r="Z76" s="155"/>
      <c r="AA76" s="155"/>
      <c r="AB76" s="155"/>
      <c r="AC76" s="155"/>
      <c r="AD76" s="155"/>
      <c r="AE76" s="155"/>
      <c r="AF76" s="155"/>
      <c r="AG76" s="155"/>
    </row>
    <row r="77" spans="1:33" ht="12.75" customHeight="1">
      <c r="A77" s="129"/>
      <c r="B77" s="155"/>
      <c r="C77" s="155"/>
      <c r="D77" s="155"/>
      <c r="E77" s="155"/>
      <c r="F77" s="155"/>
      <c r="G77" s="155"/>
      <c r="H77" s="155"/>
      <c r="I77" s="155"/>
      <c r="J77" s="155"/>
      <c r="K77" s="155"/>
      <c r="L77" s="155"/>
      <c r="M77" s="155"/>
      <c r="N77" s="155"/>
      <c r="O77" s="155"/>
      <c r="P77" s="155"/>
      <c r="Q77" s="155"/>
      <c r="R77" s="251"/>
      <c r="S77" s="155"/>
      <c r="T77" s="155"/>
      <c r="U77" s="155"/>
      <c r="V77" s="155"/>
      <c r="W77" s="155"/>
      <c r="X77" s="155"/>
      <c r="Y77" s="155"/>
      <c r="Z77" s="155"/>
      <c r="AA77" s="155"/>
      <c r="AB77" s="155"/>
      <c r="AC77" s="155"/>
      <c r="AD77" s="155"/>
      <c r="AE77" s="155"/>
      <c r="AF77" s="155"/>
      <c r="AG77" s="155"/>
    </row>
    <row r="78" spans="1:33" ht="12.75" customHeight="1">
      <c r="A78" s="129"/>
      <c r="B78" s="155"/>
      <c r="C78" s="155"/>
      <c r="D78" s="155"/>
      <c r="E78" s="155"/>
      <c r="F78" s="155"/>
      <c r="G78" s="155"/>
      <c r="H78" s="155"/>
      <c r="I78" s="155"/>
      <c r="J78" s="155"/>
      <c r="K78" s="155"/>
      <c r="L78" s="155"/>
      <c r="M78" s="155"/>
      <c r="N78" s="155"/>
      <c r="O78" s="155"/>
      <c r="P78" s="155"/>
      <c r="Q78" s="155"/>
      <c r="R78" s="251"/>
      <c r="S78" s="155"/>
      <c r="T78" s="155"/>
      <c r="U78" s="155"/>
      <c r="V78" s="155"/>
      <c r="W78" s="155"/>
      <c r="X78" s="155"/>
      <c r="Y78" s="155"/>
      <c r="Z78" s="155"/>
      <c r="AA78" s="155"/>
      <c r="AB78" s="155"/>
      <c r="AC78" s="155"/>
      <c r="AD78" s="155"/>
      <c r="AE78" s="155"/>
      <c r="AF78" s="155"/>
      <c r="AG78" s="155"/>
    </row>
    <row r="79" spans="1:33" ht="12.75" customHeight="1">
      <c r="A79" s="129"/>
      <c r="B79" s="155"/>
      <c r="C79" s="155"/>
      <c r="D79" s="155"/>
      <c r="E79" s="155"/>
      <c r="F79" s="155"/>
      <c r="G79" s="155"/>
      <c r="H79" s="155"/>
      <c r="I79" s="155"/>
      <c r="J79" s="155"/>
      <c r="K79" s="155"/>
      <c r="L79" s="155"/>
      <c r="M79" s="155"/>
      <c r="N79" s="155"/>
      <c r="O79" s="155"/>
      <c r="P79" s="155"/>
      <c r="Q79" s="155"/>
      <c r="R79" s="251"/>
      <c r="S79" s="155"/>
      <c r="T79" s="155"/>
      <c r="U79" s="155"/>
      <c r="V79" s="155"/>
      <c r="W79" s="155"/>
      <c r="X79" s="155"/>
      <c r="Y79" s="155"/>
      <c r="Z79" s="155"/>
      <c r="AA79" s="155"/>
      <c r="AB79" s="155"/>
      <c r="AC79" s="155"/>
      <c r="AD79" s="155"/>
      <c r="AE79" s="155"/>
      <c r="AF79" s="155"/>
      <c r="AG79" s="155"/>
    </row>
    <row r="80" spans="1:33" ht="12.75" customHeight="1">
      <c r="A80" s="129"/>
      <c r="B80" s="155"/>
      <c r="C80" s="155"/>
      <c r="D80" s="155"/>
      <c r="E80" s="155"/>
      <c r="F80" s="155"/>
      <c r="G80" s="155"/>
      <c r="H80" s="155"/>
      <c r="I80" s="155"/>
      <c r="J80" s="155"/>
      <c r="K80" s="155"/>
      <c r="L80" s="155"/>
      <c r="M80" s="155"/>
      <c r="N80" s="155"/>
      <c r="O80" s="155"/>
      <c r="P80" s="155"/>
      <c r="Q80" s="155"/>
      <c r="R80" s="251"/>
      <c r="S80" s="155"/>
      <c r="T80" s="155"/>
      <c r="U80" s="155"/>
      <c r="V80" s="155"/>
      <c r="W80" s="155"/>
      <c r="X80" s="155"/>
      <c r="Y80" s="155"/>
      <c r="Z80" s="155"/>
      <c r="AA80" s="155"/>
      <c r="AB80" s="155"/>
      <c r="AC80" s="155"/>
      <c r="AD80" s="155"/>
      <c r="AE80" s="155"/>
      <c r="AF80" s="155"/>
      <c r="AG80" s="155"/>
    </row>
    <row r="81" spans="1:33" ht="12.75" customHeight="1">
      <c r="A81" s="129"/>
      <c r="B81" s="155"/>
      <c r="C81" s="155"/>
      <c r="D81" s="155"/>
      <c r="E81" s="155"/>
      <c r="F81" s="155"/>
      <c r="G81" s="155"/>
      <c r="H81" s="155"/>
      <c r="I81" s="155"/>
      <c r="J81" s="155"/>
      <c r="K81" s="155"/>
      <c r="L81" s="155"/>
      <c r="M81" s="155"/>
      <c r="N81" s="155"/>
      <c r="O81" s="155"/>
      <c r="P81" s="155"/>
      <c r="Q81" s="155"/>
      <c r="R81" s="251"/>
      <c r="S81" s="155"/>
      <c r="T81" s="155"/>
      <c r="U81" s="155"/>
      <c r="V81" s="155"/>
      <c r="W81" s="155"/>
      <c r="X81" s="155"/>
      <c r="Y81" s="155"/>
      <c r="Z81" s="155"/>
      <c r="AA81" s="155"/>
      <c r="AB81" s="155"/>
      <c r="AC81" s="155"/>
      <c r="AD81" s="155"/>
      <c r="AE81" s="155"/>
      <c r="AF81" s="155"/>
      <c r="AG81" s="155"/>
    </row>
    <row r="82" spans="1:33" ht="12.75" customHeight="1">
      <c r="A82" s="129"/>
      <c r="B82" s="155"/>
      <c r="C82" s="155"/>
      <c r="D82" s="155"/>
      <c r="E82" s="155"/>
      <c r="F82" s="155"/>
      <c r="G82" s="155"/>
      <c r="H82" s="155"/>
      <c r="I82" s="155"/>
      <c r="J82" s="155"/>
      <c r="K82" s="155"/>
      <c r="L82" s="155"/>
      <c r="M82" s="155"/>
      <c r="N82" s="155"/>
      <c r="O82" s="155"/>
      <c r="P82" s="155"/>
      <c r="Q82" s="155"/>
      <c r="R82" s="251"/>
      <c r="S82" s="155"/>
      <c r="T82" s="155"/>
      <c r="U82" s="155"/>
      <c r="V82" s="155"/>
      <c r="W82" s="155"/>
      <c r="X82" s="155"/>
      <c r="Y82" s="155"/>
      <c r="Z82" s="155"/>
      <c r="AA82" s="155"/>
      <c r="AB82" s="155"/>
      <c r="AC82" s="155"/>
      <c r="AD82" s="155"/>
      <c r="AE82" s="155"/>
      <c r="AF82" s="155"/>
      <c r="AG82" s="155"/>
    </row>
    <row r="83" spans="1:33" ht="12.75" customHeight="1">
      <c r="A83" s="129"/>
      <c r="B83" s="155"/>
      <c r="C83" s="155"/>
      <c r="D83" s="155"/>
      <c r="E83" s="155"/>
      <c r="F83" s="155"/>
      <c r="G83" s="155"/>
      <c r="H83" s="155"/>
      <c r="I83" s="155"/>
      <c r="J83" s="155"/>
      <c r="K83" s="155"/>
      <c r="L83" s="155"/>
      <c r="M83" s="155"/>
      <c r="N83" s="155"/>
      <c r="O83" s="155"/>
      <c r="P83" s="155"/>
      <c r="Q83" s="155"/>
      <c r="R83" s="251"/>
      <c r="S83" s="155"/>
      <c r="T83" s="155"/>
      <c r="U83" s="155"/>
      <c r="V83" s="155"/>
      <c r="W83" s="155"/>
      <c r="X83" s="155"/>
      <c r="Y83" s="155"/>
      <c r="Z83" s="155"/>
      <c r="AA83" s="155"/>
      <c r="AB83" s="155"/>
      <c r="AC83" s="155"/>
      <c r="AD83" s="155"/>
      <c r="AE83" s="155"/>
      <c r="AF83" s="155"/>
      <c r="AG83" s="155"/>
    </row>
    <row r="84" spans="1:33" ht="12.75" customHeight="1">
      <c r="A84" s="129"/>
      <c r="B84" s="155"/>
      <c r="C84" s="155"/>
      <c r="D84" s="155"/>
      <c r="E84" s="155"/>
      <c r="F84" s="155"/>
      <c r="G84" s="155"/>
      <c r="H84" s="155"/>
      <c r="I84" s="155"/>
      <c r="J84" s="155"/>
      <c r="K84" s="155"/>
      <c r="L84" s="155"/>
      <c r="M84" s="155"/>
      <c r="N84" s="155"/>
      <c r="O84" s="155"/>
      <c r="P84" s="155"/>
      <c r="Q84" s="155"/>
      <c r="R84" s="251"/>
      <c r="S84" s="155"/>
      <c r="T84" s="155"/>
      <c r="U84" s="155"/>
      <c r="V84" s="155"/>
      <c r="W84" s="155"/>
      <c r="X84" s="155"/>
      <c r="Y84" s="155"/>
      <c r="Z84" s="155"/>
      <c r="AA84" s="155"/>
      <c r="AB84" s="155"/>
      <c r="AC84" s="155"/>
      <c r="AD84" s="155"/>
      <c r="AE84" s="155"/>
      <c r="AF84" s="155"/>
      <c r="AG84" s="155"/>
    </row>
    <row r="85" spans="1:33" ht="12.75" customHeight="1">
      <c r="A85" s="129"/>
      <c r="B85" s="155"/>
      <c r="C85" s="155"/>
      <c r="D85" s="155"/>
      <c r="E85" s="155"/>
      <c r="F85" s="155"/>
      <c r="G85" s="155"/>
      <c r="H85" s="155"/>
      <c r="I85" s="155"/>
      <c r="J85" s="155"/>
      <c r="K85" s="155"/>
      <c r="L85" s="155"/>
      <c r="M85" s="155"/>
      <c r="N85" s="155"/>
      <c r="O85" s="155"/>
      <c r="P85" s="155"/>
      <c r="Q85" s="155"/>
      <c r="R85" s="251"/>
      <c r="S85" s="155"/>
      <c r="T85" s="155"/>
      <c r="U85" s="155"/>
      <c r="V85" s="155"/>
      <c r="W85" s="155"/>
      <c r="X85" s="155"/>
      <c r="Y85" s="155"/>
      <c r="Z85" s="155"/>
      <c r="AA85" s="155"/>
      <c r="AB85" s="155"/>
      <c r="AC85" s="155"/>
      <c r="AD85" s="155"/>
      <c r="AE85" s="155"/>
      <c r="AF85" s="155"/>
      <c r="AG85" s="155"/>
    </row>
    <row r="86" spans="1:33" ht="12.75" customHeight="1">
      <c r="A86" s="129"/>
      <c r="B86" s="155"/>
      <c r="C86" s="155"/>
      <c r="D86" s="155"/>
      <c r="E86" s="155"/>
      <c r="F86" s="155"/>
      <c r="G86" s="155"/>
      <c r="H86" s="155"/>
      <c r="I86" s="155"/>
      <c r="J86" s="155"/>
      <c r="K86" s="155"/>
      <c r="L86" s="155"/>
      <c r="M86" s="155"/>
      <c r="N86" s="155"/>
      <c r="O86" s="155"/>
      <c r="P86" s="155"/>
      <c r="Q86" s="155"/>
      <c r="R86" s="251"/>
      <c r="S86" s="155"/>
      <c r="T86" s="155"/>
      <c r="U86" s="155"/>
      <c r="V86" s="155"/>
      <c r="W86" s="155"/>
      <c r="X86" s="155"/>
      <c r="Y86" s="155"/>
      <c r="Z86" s="155"/>
      <c r="AA86" s="155"/>
      <c r="AB86" s="155"/>
      <c r="AC86" s="155"/>
      <c r="AD86" s="155"/>
      <c r="AE86" s="155"/>
      <c r="AF86" s="155"/>
      <c r="AG86" s="155"/>
    </row>
    <row r="87" spans="1:33" ht="12.75" customHeight="1">
      <c r="A87" s="129"/>
      <c r="B87" s="155"/>
      <c r="C87" s="155"/>
      <c r="D87" s="155"/>
      <c r="E87" s="155"/>
      <c r="F87" s="155"/>
      <c r="G87" s="155"/>
      <c r="H87" s="155"/>
      <c r="I87" s="155"/>
      <c r="J87" s="155"/>
      <c r="K87" s="155"/>
      <c r="L87" s="155"/>
      <c r="M87" s="155"/>
      <c r="N87" s="155"/>
      <c r="O87" s="155"/>
      <c r="P87" s="155"/>
      <c r="Q87" s="155"/>
      <c r="R87" s="251"/>
      <c r="S87" s="155"/>
      <c r="T87" s="155"/>
      <c r="U87" s="155"/>
      <c r="V87" s="155"/>
      <c r="W87" s="155"/>
      <c r="X87" s="155"/>
      <c r="Y87" s="155"/>
      <c r="Z87" s="155"/>
      <c r="AA87" s="155"/>
      <c r="AB87" s="155"/>
      <c r="AC87" s="155"/>
      <c r="AD87" s="155"/>
      <c r="AE87" s="155"/>
      <c r="AF87" s="155"/>
      <c r="AG87" s="155"/>
    </row>
    <row r="88" spans="1:33" ht="12.75" customHeight="1">
      <c r="A88" s="129"/>
      <c r="B88" s="155"/>
      <c r="C88" s="155"/>
      <c r="D88" s="155"/>
      <c r="E88" s="155"/>
      <c r="F88" s="155"/>
      <c r="G88" s="155"/>
      <c r="H88" s="155"/>
      <c r="I88" s="155"/>
      <c r="J88" s="155"/>
      <c r="K88" s="155"/>
      <c r="L88" s="155"/>
      <c r="M88" s="155"/>
      <c r="N88" s="155"/>
      <c r="O88" s="155"/>
      <c r="P88" s="155"/>
      <c r="Q88" s="155"/>
      <c r="R88" s="251"/>
      <c r="S88" s="155"/>
      <c r="T88" s="155"/>
      <c r="U88" s="155"/>
      <c r="V88" s="155"/>
      <c r="W88" s="155"/>
      <c r="X88" s="155"/>
      <c r="Y88" s="155"/>
      <c r="Z88" s="155"/>
      <c r="AA88" s="155"/>
      <c r="AB88" s="155"/>
      <c r="AC88" s="155"/>
      <c r="AD88" s="155"/>
      <c r="AE88" s="155"/>
      <c r="AF88" s="155"/>
      <c r="AG88" s="155"/>
    </row>
    <row r="89" spans="1:33" ht="12.75" customHeight="1">
      <c r="A89" s="129"/>
      <c r="B89" s="155"/>
      <c r="C89" s="155"/>
      <c r="D89" s="155"/>
      <c r="E89" s="155"/>
      <c r="F89" s="155"/>
      <c r="G89" s="155"/>
      <c r="H89" s="155"/>
      <c r="I89" s="155"/>
      <c r="J89" s="155"/>
      <c r="K89" s="155"/>
      <c r="L89" s="155"/>
      <c r="M89" s="155"/>
      <c r="N89" s="155"/>
      <c r="O89" s="155"/>
      <c r="P89" s="155"/>
      <c r="Q89" s="155"/>
      <c r="R89" s="251"/>
      <c r="S89" s="155"/>
      <c r="T89" s="155"/>
      <c r="U89" s="155"/>
      <c r="V89" s="155"/>
      <c r="W89" s="155"/>
      <c r="X89" s="155"/>
      <c r="Y89" s="155"/>
      <c r="Z89" s="155"/>
      <c r="AA89" s="155"/>
      <c r="AB89" s="155"/>
      <c r="AC89" s="155"/>
      <c r="AD89" s="155"/>
      <c r="AE89" s="155"/>
      <c r="AF89" s="155"/>
      <c r="AG89" s="155"/>
    </row>
    <row r="90" spans="1:33" ht="12.75" customHeight="1">
      <c r="A90" s="129"/>
      <c r="B90" s="155"/>
      <c r="C90" s="155"/>
      <c r="D90" s="155"/>
      <c r="E90" s="155"/>
      <c r="F90" s="155"/>
      <c r="G90" s="155"/>
      <c r="H90" s="155"/>
      <c r="I90" s="155"/>
      <c r="J90" s="155"/>
      <c r="K90" s="155"/>
      <c r="L90" s="155"/>
      <c r="M90" s="155"/>
      <c r="N90" s="155"/>
      <c r="O90" s="155"/>
      <c r="P90" s="155"/>
      <c r="Q90" s="155"/>
      <c r="R90" s="251"/>
      <c r="S90" s="155"/>
      <c r="T90" s="155"/>
      <c r="U90" s="155"/>
      <c r="V90" s="155"/>
      <c r="W90" s="155"/>
      <c r="X90" s="155"/>
      <c r="Y90" s="155"/>
      <c r="Z90" s="155"/>
      <c r="AA90" s="155"/>
      <c r="AB90" s="155"/>
      <c r="AC90" s="155"/>
      <c r="AD90" s="155"/>
      <c r="AE90" s="155"/>
      <c r="AF90" s="155"/>
      <c r="AG90" s="155"/>
    </row>
    <row r="91" spans="1:33" ht="12.75" customHeight="1">
      <c r="A91" s="129"/>
      <c r="B91" s="155"/>
      <c r="C91" s="155"/>
      <c r="D91" s="155"/>
      <c r="E91" s="155"/>
      <c r="F91" s="155"/>
      <c r="G91" s="155"/>
      <c r="H91" s="155"/>
      <c r="I91" s="155"/>
      <c r="J91" s="155"/>
      <c r="K91" s="155"/>
      <c r="L91" s="155"/>
      <c r="M91" s="155"/>
      <c r="N91" s="155"/>
      <c r="O91" s="155"/>
      <c r="P91" s="155"/>
      <c r="Q91" s="155"/>
      <c r="R91" s="251"/>
      <c r="S91" s="155"/>
      <c r="T91" s="155"/>
      <c r="U91" s="155"/>
      <c r="V91" s="155"/>
      <c r="W91" s="155"/>
      <c r="X91" s="155"/>
      <c r="Y91" s="155"/>
      <c r="Z91" s="155"/>
      <c r="AA91" s="155"/>
      <c r="AB91" s="155"/>
      <c r="AC91" s="155"/>
      <c r="AD91" s="155"/>
      <c r="AE91" s="155"/>
      <c r="AF91" s="155"/>
      <c r="AG91" s="155"/>
    </row>
    <row r="92" spans="1:33" ht="12.75" customHeight="1">
      <c r="A92" s="129"/>
      <c r="B92" s="155"/>
      <c r="C92" s="155"/>
      <c r="D92" s="155"/>
      <c r="E92" s="155"/>
      <c r="F92" s="155"/>
      <c r="G92" s="155"/>
      <c r="H92" s="155"/>
      <c r="I92" s="155"/>
      <c r="J92" s="155"/>
      <c r="K92" s="155"/>
      <c r="L92" s="155"/>
      <c r="M92" s="155"/>
      <c r="N92" s="155"/>
      <c r="O92" s="155"/>
      <c r="P92" s="155"/>
      <c r="Q92" s="155"/>
      <c r="R92" s="251"/>
      <c r="S92" s="155"/>
      <c r="T92" s="155"/>
      <c r="U92" s="155"/>
      <c r="V92" s="155"/>
      <c r="W92" s="155"/>
      <c r="X92" s="155"/>
      <c r="Y92" s="155"/>
      <c r="Z92" s="155"/>
      <c r="AA92" s="155"/>
      <c r="AB92" s="155"/>
      <c r="AC92" s="155"/>
      <c r="AD92" s="155"/>
      <c r="AE92" s="155"/>
      <c r="AF92" s="155"/>
      <c r="AG92" s="155"/>
    </row>
    <row r="93" spans="1:33" ht="12.75" customHeight="1">
      <c r="A93" s="129"/>
      <c r="B93" s="155"/>
      <c r="C93" s="155"/>
      <c r="D93" s="155"/>
      <c r="E93" s="155"/>
      <c r="F93" s="155"/>
      <c r="G93" s="155"/>
      <c r="H93" s="155"/>
      <c r="I93" s="155"/>
      <c r="J93" s="155"/>
      <c r="K93" s="155"/>
      <c r="L93" s="155"/>
      <c r="M93" s="155"/>
      <c r="N93" s="155"/>
      <c r="O93" s="155"/>
      <c r="P93" s="155"/>
      <c r="Q93" s="155"/>
      <c r="R93" s="251"/>
      <c r="S93" s="155"/>
      <c r="T93" s="155"/>
      <c r="U93" s="155"/>
      <c r="V93" s="155"/>
      <c r="W93" s="155"/>
      <c r="X93" s="155"/>
      <c r="Y93" s="155"/>
      <c r="Z93" s="155"/>
      <c r="AA93" s="155"/>
      <c r="AB93" s="155"/>
      <c r="AC93" s="155"/>
      <c r="AD93" s="155"/>
      <c r="AE93" s="155"/>
      <c r="AF93" s="155"/>
      <c r="AG93" s="155"/>
    </row>
    <row r="94" spans="1:33" ht="12.75" customHeight="1">
      <c r="A94" s="129"/>
      <c r="B94" s="155"/>
      <c r="C94" s="155"/>
      <c r="D94" s="155"/>
      <c r="E94" s="155"/>
      <c r="F94" s="155"/>
      <c r="G94" s="155"/>
      <c r="H94" s="155"/>
      <c r="I94" s="155"/>
      <c r="J94" s="155"/>
      <c r="K94" s="155"/>
      <c r="L94" s="155"/>
      <c r="M94" s="155"/>
      <c r="N94" s="155"/>
      <c r="O94" s="155"/>
      <c r="P94" s="155"/>
      <c r="Q94" s="155"/>
      <c r="R94" s="251"/>
      <c r="S94" s="155"/>
      <c r="T94" s="155"/>
      <c r="U94" s="155"/>
      <c r="V94" s="155"/>
      <c r="W94" s="155"/>
      <c r="X94" s="155"/>
      <c r="Y94" s="155"/>
      <c r="Z94" s="155"/>
      <c r="AA94" s="155"/>
      <c r="AB94" s="155"/>
      <c r="AC94" s="155"/>
      <c r="AD94" s="155"/>
      <c r="AE94" s="155"/>
      <c r="AF94" s="155"/>
      <c r="AG94" s="155"/>
    </row>
    <row r="95" spans="1:33" ht="12.75" customHeight="1">
      <c r="A95" s="129"/>
      <c r="B95" s="155"/>
      <c r="C95" s="155"/>
      <c r="D95" s="155"/>
      <c r="E95" s="155"/>
      <c r="F95" s="155"/>
      <c r="G95" s="155"/>
      <c r="H95" s="155"/>
      <c r="I95" s="155"/>
      <c r="J95" s="155"/>
      <c r="K95" s="155"/>
      <c r="L95" s="155"/>
      <c r="M95" s="155"/>
      <c r="N95" s="155"/>
      <c r="O95" s="155"/>
      <c r="P95" s="155"/>
      <c r="Q95" s="155"/>
      <c r="R95" s="251"/>
      <c r="S95" s="155"/>
      <c r="T95" s="155"/>
      <c r="U95" s="155"/>
      <c r="V95" s="155"/>
      <c r="W95" s="155"/>
      <c r="X95" s="155"/>
      <c r="Y95" s="155"/>
      <c r="Z95" s="155"/>
      <c r="AA95" s="155"/>
      <c r="AB95" s="155"/>
      <c r="AC95" s="155"/>
      <c r="AD95" s="155"/>
      <c r="AE95" s="155"/>
      <c r="AF95" s="155"/>
      <c r="AG95" s="155"/>
    </row>
    <row r="96" spans="1:33" ht="12.75" customHeight="1">
      <c r="A96" s="129"/>
      <c r="B96" s="155"/>
      <c r="C96" s="155"/>
      <c r="D96" s="155"/>
      <c r="E96" s="155"/>
      <c r="F96" s="155"/>
      <c r="G96" s="155"/>
      <c r="H96" s="155"/>
      <c r="I96" s="155"/>
      <c r="J96" s="155"/>
      <c r="K96" s="155"/>
      <c r="L96" s="155"/>
      <c r="M96" s="155"/>
      <c r="N96" s="155"/>
      <c r="O96" s="155"/>
      <c r="P96" s="155"/>
      <c r="Q96" s="155"/>
      <c r="R96" s="251"/>
      <c r="S96" s="155"/>
      <c r="T96" s="155"/>
      <c r="U96" s="155"/>
      <c r="V96" s="155"/>
      <c r="W96" s="155"/>
      <c r="X96" s="155"/>
      <c r="Y96" s="155"/>
      <c r="Z96" s="155"/>
      <c r="AA96" s="155"/>
      <c r="AB96" s="155"/>
      <c r="AC96" s="155"/>
      <c r="AD96" s="155"/>
      <c r="AE96" s="155"/>
      <c r="AF96" s="155"/>
      <c r="AG96" s="155"/>
    </row>
    <row r="97" spans="1:33" ht="12.75" customHeight="1">
      <c r="A97" s="129"/>
      <c r="B97" s="155"/>
      <c r="C97" s="155"/>
      <c r="D97" s="155"/>
      <c r="E97" s="155"/>
      <c r="F97" s="155"/>
      <c r="G97" s="155"/>
      <c r="H97" s="155"/>
      <c r="I97" s="155"/>
      <c r="J97" s="155"/>
      <c r="K97" s="155"/>
      <c r="L97" s="155"/>
      <c r="M97" s="155"/>
      <c r="N97" s="155"/>
      <c r="O97" s="155"/>
      <c r="P97" s="155"/>
      <c r="Q97" s="155"/>
      <c r="R97" s="251"/>
      <c r="S97" s="155"/>
      <c r="T97" s="155"/>
      <c r="U97" s="155"/>
      <c r="V97" s="155"/>
      <c r="W97" s="155"/>
      <c r="X97" s="155"/>
      <c r="Y97" s="155"/>
      <c r="Z97" s="155"/>
      <c r="AA97" s="155"/>
      <c r="AB97" s="155"/>
      <c r="AC97" s="155"/>
      <c r="AD97" s="155"/>
      <c r="AE97" s="155"/>
      <c r="AF97" s="155"/>
      <c r="AG97" s="155"/>
    </row>
    <row r="98" spans="1:33" ht="12.75" customHeight="1">
      <c r="A98" s="129"/>
      <c r="B98" s="155"/>
      <c r="C98" s="155"/>
      <c r="D98" s="155"/>
      <c r="E98" s="155"/>
      <c r="F98" s="155"/>
      <c r="G98" s="155"/>
      <c r="H98" s="155"/>
      <c r="I98" s="155"/>
      <c r="J98" s="155"/>
      <c r="K98" s="155"/>
      <c r="L98" s="155"/>
      <c r="M98" s="155"/>
      <c r="N98" s="155"/>
      <c r="O98" s="155"/>
      <c r="P98" s="155"/>
      <c r="Q98" s="155"/>
      <c r="R98" s="251"/>
      <c r="S98" s="155"/>
      <c r="T98" s="155"/>
      <c r="U98" s="155"/>
      <c r="V98" s="155"/>
      <c r="W98" s="155"/>
      <c r="X98" s="155"/>
      <c r="Y98" s="155"/>
      <c r="Z98" s="155"/>
      <c r="AA98" s="155"/>
      <c r="AB98" s="155"/>
      <c r="AC98" s="155"/>
      <c r="AD98" s="155"/>
      <c r="AE98" s="155"/>
      <c r="AF98" s="155"/>
      <c r="AG98" s="155"/>
    </row>
    <row r="99" spans="1:33" ht="12.75" customHeight="1">
      <c r="A99" s="129"/>
      <c r="B99" s="155"/>
      <c r="C99" s="155"/>
      <c r="D99" s="155"/>
      <c r="E99" s="155"/>
      <c r="F99" s="155"/>
      <c r="G99" s="155"/>
      <c r="H99" s="155"/>
      <c r="I99" s="155"/>
      <c r="J99" s="155"/>
      <c r="K99" s="155"/>
      <c r="L99" s="155"/>
      <c r="M99" s="155"/>
      <c r="N99" s="155"/>
      <c r="O99" s="155"/>
      <c r="P99" s="155"/>
      <c r="Q99" s="155"/>
      <c r="R99" s="251"/>
      <c r="S99" s="155"/>
      <c r="T99" s="155"/>
      <c r="U99" s="155"/>
      <c r="V99" s="155"/>
      <c r="W99" s="155"/>
      <c r="X99" s="155"/>
      <c r="Y99" s="155"/>
      <c r="Z99" s="155"/>
      <c r="AA99" s="155"/>
      <c r="AB99" s="155"/>
      <c r="AC99" s="155"/>
      <c r="AD99" s="155"/>
      <c r="AE99" s="155"/>
      <c r="AF99" s="155"/>
      <c r="AG99" s="155"/>
    </row>
    <row r="100" spans="1:33" ht="12.75" customHeight="1">
      <c r="A100" s="129"/>
      <c r="B100" s="155"/>
      <c r="C100" s="155"/>
      <c r="D100" s="155"/>
      <c r="E100" s="155"/>
      <c r="F100" s="155"/>
      <c r="G100" s="155"/>
      <c r="H100" s="155"/>
      <c r="I100" s="155"/>
      <c r="J100" s="155"/>
      <c r="K100" s="155"/>
      <c r="L100" s="155"/>
      <c r="M100" s="155"/>
      <c r="N100" s="155"/>
      <c r="O100" s="155"/>
      <c r="P100" s="155"/>
      <c r="Q100" s="155"/>
      <c r="R100" s="251"/>
      <c r="S100" s="155"/>
      <c r="T100" s="155"/>
      <c r="U100" s="155"/>
      <c r="V100" s="155"/>
      <c r="W100" s="155"/>
      <c r="X100" s="155"/>
      <c r="Y100" s="155"/>
      <c r="Z100" s="155"/>
      <c r="AA100" s="155"/>
      <c r="AB100" s="155"/>
      <c r="AC100" s="155"/>
      <c r="AD100" s="155"/>
      <c r="AE100" s="155"/>
      <c r="AF100" s="155"/>
      <c r="AG100" s="155"/>
    </row>
    <row r="101" spans="1:33" ht="12.75" customHeight="1">
      <c r="A101" s="129"/>
      <c r="B101" s="155"/>
      <c r="C101" s="155"/>
      <c r="D101" s="155"/>
      <c r="E101" s="155"/>
      <c r="F101" s="155"/>
      <c r="G101" s="155"/>
      <c r="H101" s="155"/>
      <c r="I101" s="155"/>
      <c r="J101" s="155"/>
      <c r="K101" s="155"/>
      <c r="L101" s="155"/>
      <c r="M101" s="155"/>
      <c r="N101" s="155"/>
      <c r="O101" s="155"/>
      <c r="P101" s="155"/>
      <c r="Q101" s="155"/>
      <c r="R101" s="251"/>
      <c r="S101" s="155"/>
      <c r="T101" s="155"/>
      <c r="U101" s="155"/>
      <c r="V101" s="155"/>
      <c r="W101" s="155"/>
      <c r="X101" s="155"/>
      <c r="Y101" s="155"/>
      <c r="Z101" s="155"/>
      <c r="AA101" s="155"/>
      <c r="AB101" s="155"/>
      <c r="AC101" s="155"/>
      <c r="AD101" s="155"/>
      <c r="AE101" s="155"/>
      <c r="AF101" s="155"/>
      <c r="AG101" s="155"/>
    </row>
    <row r="102" spans="1:33" ht="12.75" customHeight="1">
      <c r="A102" s="129"/>
      <c r="B102" s="155"/>
      <c r="C102" s="155"/>
      <c r="D102" s="155"/>
      <c r="E102" s="155"/>
      <c r="F102" s="155"/>
      <c r="G102" s="155"/>
      <c r="H102" s="155"/>
      <c r="I102" s="155"/>
      <c r="J102" s="155"/>
      <c r="K102" s="155"/>
      <c r="L102" s="155"/>
      <c r="M102" s="155"/>
      <c r="N102" s="155"/>
      <c r="O102" s="155"/>
      <c r="P102" s="155"/>
      <c r="Q102" s="155"/>
      <c r="R102" s="251"/>
      <c r="S102" s="155"/>
      <c r="T102" s="155"/>
      <c r="U102" s="155"/>
      <c r="V102" s="155"/>
      <c r="W102" s="155"/>
      <c r="X102" s="155"/>
      <c r="Y102" s="155"/>
      <c r="Z102" s="155"/>
      <c r="AA102" s="155"/>
      <c r="AB102" s="155"/>
      <c r="AC102" s="155"/>
      <c r="AD102" s="155"/>
      <c r="AE102" s="155"/>
      <c r="AF102" s="155"/>
      <c r="AG102" s="155"/>
    </row>
    <row r="103" spans="1:33" ht="12.75" customHeight="1">
      <c r="A103" s="129"/>
      <c r="B103" s="155"/>
      <c r="C103" s="155"/>
      <c r="D103" s="155"/>
      <c r="E103" s="155"/>
      <c r="F103" s="155"/>
      <c r="G103" s="155"/>
      <c r="H103" s="155"/>
      <c r="I103" s="155"/>
      <c r="J103" s="155"/>
      <c r="K103" s="155"/>
      <c r="L103" s="155"/>
      <c r="M103" s="155"/>
      <c r="N103" s="155"/>
      <c r="O103" s="155"/>
      <c r="P103" s="155"/>
      <c r="Q103" s="155"/>
      <c r="R103" s="251"/>
      <c r="S103" s="155"/>
      <c r="T103" s="155"/>
      <c r="U103" s="155"/>
      <c r="V103" s="155"/>
      <c r="W103" s="155"/>
      <c r="X103" s="155"/>
      <c r="Y103" s="155"/>
      <c r="Z103" s="155"/>
      <c r="AA103" s="155"/>
      <c r="AB103" s="155"/>
      <c r="AC103" s="155"/>
      <c r="AD103" s="155"/>
      <c r="AE103" s="155"/>
      <c r="AF103" s="155"/>
      <c r="AG103" s="155"/>
    </row>
    <row r="104" spans="1:33" ht="12.75" customHeight="1">
      <c r="A104" s="129"/>
      <c r="B104" s="155"/>
      <c r="C104" s="155"/>
      <c r="D104" s="155"/>
      <c r="E104" s="155"/>
      <c r="F104" s="155"/>
      <c r="G104" s="155"/>
      <c r="H104" s="155"/>
      <c r="I104" s="155"/>
      <c r="J104" s="155"/>
      <c r="K104" s="155"/>
      <c r="L104" s="155"/>
      <c r="M104" s="155"/>
      <c r="N104" s="155"/>
      <c r="O104" s="155"/>
      <c r="P104" s="155"/>
      <c r="Q104" s="155"/>
      <c r="R104" s="251"/>
      <c r="S104" s="155"/>
      <c r="T104" s="155"/>
      <c r="U104" s="155"/>
      <c r="V104" s="155"/>
      <c r="W104" s="155"/>
      <c r="X104" s="155"/>
      <c r="Y104" s="155"/>
      <c r="Z104" s="155"/>
      <c r="AA104" s="155"/>
      <c r="AB104" s="155"/>
      <c r="AC104" s="155"/>
      <c r="AD104" s="155"/>
      <c r="AE104" s="155"/>
      <c r="AF104" s="155"/>
      <c r="AG104" s="155"/>
    </row>
    <row r="105" spans="1:33" ht="12.75" customHeight="1">
      <c r="A105" s="129"/>
      <c r="B105" s="155"/>
      <c r="C105" s="155"/>
      <c r="D105" s="155"/>
      <c r="E105" s="155"/>
      <c r="F105" s="155"/>
      <c r="G105" s="155"/>
      <c r="H105" s="155"/>
      <c r="I105" s="155"/>
      <c r="J105" s="155"/>
      <c r="K105" s="155"/>
      <c r="L105" s="155"/>
      <c r="M105" s="155"/>
      <c r="N105" s="155"/>
      <c r="O105" s="155"/>
      <c r="P105" s="155"/>
      <c r="Q105" s="155"/>
      <c r="R105" s="251"/>
      <c r="S105" s="155"/>
      <c r="T105" s="155"/>
      <c r="U105" s="155"/>
      <c r="V105" s="155"/>
      <c r="W105" s="155"/>
      <c r="X105" s="155"/>
      <c r="Y105" s="155"/>
      <c r="Z105" s="155"/>
      <c r="AA105" s="155"/>
      <c r="AB105" s="155"/>
      <c r="AC105" s="155"/>
      <c r="AD105" s="155"/>
      <c r="AE105" s="155"/>
      <c r="AF105" s="155"/>
      <c r="AG105" s="155"/>
    </row>
    <row r="106" spans="1:33" ht="12.75" customHeight="1">
      <c r="A106" s="129"/>
      <c r="B106" s="155"/>
      <c r="C106" s="155"/>
      <c r="D106" s="155"/>
      <c r="E106" s="155"/>
      <c r="F106" s="155"/>
      <c r="G106" s="155"/>
      <c r="H106" s="155"/>
      <c r="I106" s="155"/>
      <c r="J106" s="155"/>
      <c r="K106" s="155"/>
      <c r="L106" s="155"/>
      <c r="M106" s="155"/>
      <c r="N106" s="155"/>
      <c r="O106" s="155"/>
      <c r="P106" s="155"/>
      <c r="Q106" s="155"/>
      <c r="R106" s="251"/>
      <c r="S106" s="155"/>
      <c r="T106" s="155"/>
      <c r="U106" s="155"/>
      <c r="V106" s="155"/>
      <c r="W106" s="155"/>
      <c r="X106" s="155"/>
      <c r="Y106" s="155"/>
      <c r="Z106" s="155"/>
      <c r="AA106" s="155"/>
      <c r="AB106" s="155"/>
      <c r="AC106" s="155"/>
      <c r="AD106" s="155"/>
      <c r="AE106" s="155"/>
      <c r="AF106" s="155"/>
      <c r="AG106" s="155"/>
    </row>
    <row r="107" spans="1:33" ht="12.75" customHeight="1">
      <c r="A107" s="129"/>
      <c r="B107" s="155"/>
      <c r="C107" s="155"/>
      <c r="D107" s="155"/>
      <c r="E107" s="155"/>
      <c r="F107" s="155"/>
      <c r="G107" s="155"/>
      <c r="H107" s="155"/>
      <c r="I107" s="155"/>
      <c r="J107" s="155"/>
      <c r="K107" s="155"/>
      <c r="L107" s="155"/>
      <c r="M107" s="155"/>
      <c r="N107" s="155"/>
      <c r="O107" s="155"/>
      <c r="P107" s="155"/>
      <c r="Q107" s="155"/>
      <c r="R107" s="251"/>
      <c r="S107" s="155"/>
      <c r="T107" s="155"/>
      <c r="U107" s="155"/>
      <c r="V107" s="155"/>
      <c r="W107" s="155"/>
      <c r="X107" s="155"/>
      <c r="Y107" s="155"/>
      <c r="Z107" s="155"/>
      <c r="AA107" s="155"/>
      <c r="AB107" s="155"/>
      <c r="AC107" s="155"/>
      <c r="AD107" s="155"/>
      <c r="AE107" s="155"/>
      <c r="AF107" s="155"/>
      <c r="AG107" s="155"/>
    </row>
    <row r="108" spans="1:33" ht="12.75" customHeight="1">
      <c r="A108" s="129"/>
      <c r="B108" s="155"/>
      <c r="C108" s="155"/>
      <c r="D108" s="155"/>
      <c r="E108" s="155"/>
      <c r="F108" s="155"/>
      <c r="G108" s="155"/>
      <c r="H108" s="155"/>
      <c r="I108" s="155"/>
      <c r="J108" s="155"/>
      <c r="K108" s="155"/>
      <c r="L108" s="155"/>
      <c r="M108" s="155"/>
      <c r="N108" s="155"/>
      <c r="O108" s="155"/>
      <c r="P108" s="155"/>
      <c r="Q108" s="155"/>
      <c r="R108" s="251"/>
      <c r="S108" s="155"/>
      <c r="T108" s="155"/>
      <c r="U108" s="155"/>
      <c r="V108" s="155"/>
      <c r="W108" s="155"/>
      <c r="X108" s="155"/>
      <c r="Y108" s="155"/>
      <c r="Z108" s="155"/>
      <c r="AA108" s="155"/>
      <c r="AB108" s="155"/>
      <c r="AC108" s="155"/>
      <c r="AD108" s="155"/>
      <c r="AE108" s="155"/>
      <c r="AF108" s="155"/>
      <c r="AG108" s="155"/>
    </row>
    <row r="109" spans="1:33" ht="15.75" customHeight="1"/>
    <row r="110" spans="1:33" ht="15.75" customHeight="1"/>
    <row r="111" spans="1:33" ht="15.75" customHeight="1"/>
    <row r="112" spans="1:3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sheetData>
  <mergeCells count="3">
    <mergeCell ref="C2:F2"/>
    <mergeCell ref="C3:F3"/>
    <mergeCell ref="C4:F4"/>
  </mergeCells>
  <dataValidations count="2">
    <dataValidation type="list" allowBlank="1" showErrorMessage="1" sqref="F12:F17">
      <formula1>$R$2:$R$5</formula1>
    </dataValidation>
    <dataValidation type="list" allowBlank="1" showErrorMessage="1" sqref="I12:I17 L12:L17">
      <formula1>$Q$2:$Q$5</formula1>
    </dataValidation>
  </dataValidation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11"/>
  <sheetViews>
    <sheetView workbookViewId="0">
      <selection activeCell="H6" sqref="H6"/>
    </sheetView>
  </sheetViews>
  <sheetFormatPr defaultColWidth="12.6640625" defaultRowHeight="15" customHeight="1"/>
  <cols>
    <col min="1" max="1" width="29.77734375" customWidth="1"/>
    <col min="2" max="2" width="25.109375" customWidth="1"/>
    <col min="3" max="3" width="25.6640625" customWidth="1"/>
    <col min="4" max="4" width="32" customWidth="1"/>
    <col min="5" max="5" width="28.44140625" customWidth="1"/>
    <col min="6" max="6" width="11.21875" customWidth="1"/>
    <col min="7" max="7" width="14.109375" customWidth="1"/>
    <col min="8" max="8" width="16.33203125" customWidth="1"/>
    <col min="9" max="14" width="23.109375" customWidth="1"/>
    <col min="15" max="15" width="55.6640625" customWidth="1"/>
    <col min="16" max="16" width="37.21875" customWidth="1"/>
    <col min="17" max="17" width="8.21875" customWidth="1"/>
    <col min="18" max="18" width="9.77734375" hidden="1" customWidth="1"/>
    <col min="19" max="32" width="9" customWidth="1"/>
  </cols>
  <sheetData>
    <row r="1" spans="1:32" ht="12.75" customHeight="1">
      <c r="A1" s="155"/>
      <c r="B1" s="155"/>
      <c r="C1" s="155"/>
      <c r="D1" s="155"/>
      <c r="E1" s="155"/>
      <c r="F1" s="155"/>
      <c r="G1" s="155"/>
      <c r="H1" s="155"/>
      <c r="I1" s="155"/>
      <c r="J1" s="155"/>
      <c r="K1" s="155"/>
      <c r="L1" s="155"/>
      <c r="M1" s="155"/>
      <c r="N1" s="155"/>
      <c r="O1" s="155"/>
      <c r="P1" s="155"/>
      <c r="Q1" s="251"/>
      <c r="R1" s="155"/>
      <c r="S1" s="155"/>
      <c r="T1" s="155"/>
      <c r="U1" s="155"/>
      <c r="V1" s="155"/>
      <c r="W1" s="155"/>
      <c r="X1" s="155"/>
      <c r="Y1" s="155"/>
      <c r="Z1" s="155"/>
      <c r="AA1" s="155"/>
      <c r="AB1" s="155"/>
      <c r="AC1" s="155"/>
      <c r="AD1" s="155"/>
      <c r="AE1" s="155"/>
      <c r="AF1" s="155"/>
    </row>
    <row r="2" spans="1:32" ht="15" customHeight="1">
      <c r="A2" s="379" t="s">
        <v>1480</v>
      </c>
      <c r="B2" s="380" t="s">
        <v>159</v>
      </c>
      <c r="C2" s="507"/>
      <c r="D2" s="492"/>
      <c r="E2" s="492"/>
      <c r="F2" s="493"/>
      <c r="G2" s="210"/>
      <c r="H2" s="210"/>
      <c r="I2" s="210"/>
      <c r="J2" s="210"/>
      <c r="K2" s="210"/>
      <c r="L2" s="210"/>
      <c r="M2" s="210"/>
      <c r="N2" s="210"/>
      <c r="O2" s="210"/>
      <c r="P2" s="252"/>
      <c r="Q2" s="253" t="s">
        <v>212</v>
      </c>
      <c r="R2" s="253"/>
      <c r="S2" s="253"/>
      <c r="T2" s="253"/>
      <c r="U2" s="253"/>
      <c r="V2" s="253"/>
      <c r="W2" s="253"/>
      <c r="X2" s="253"/>
      <c r="Y2" s="253"/>
      <c r="Z2" s="253"/>
      <c r="AA2" s="253"/>
      <c r="AB2" s="253"/>
      <c r="AC2" s="253"/>
      <c r="AD2" s="253"/>
      <c r="AE2" s="253"/>
    </row>
    <row r="3" spans="1:32" ht="12.75" customHeight="1">
      <c r="A3" s="381" t="s">
        <v>237</v>
      </c>
      <c r="B3" s="119" t="s">
        <v>1506</v>
      </c>
      <c r="C3" s="508"/>
      <c r="D3" s="431"/>
      <c r="E3" s="431"/>
      <c r="F3" s="509"/>
      <c r="G3" s="210"/>
      <c r="H3" s="210"/>
      <c r="I3" s="210"/>
      <c r="J3" s="210"/>
      <c r="K3" s="210"/>
      <c r="L3" s="210"/>
      <c r="M3" s="210"/>
      <c r="N3" s="210"/>
      <c r="O3" s="210"/>
      <c r="P3" s="252"/>
      <c r="Q3" s="253" t="s">
        <v>213</v>
      </c>
      <c r="R3" s="253"/>
      <c r="S3" s="253"/>
      <c r="T3" s="253"/>
      <c r="U3" s="253"/>
      <c r="V3" s="253"/>
      <c r="W3" s="253"/>
      <c r="X3" s="253"/>
      <c r="Y3" s="253"/>
      <c r="Z3" s="253"/>
      <c r="AA3" s="253"/>
      <c r="AB3" s="253"/>
      <c r="AC3" s="253"/>
      <c r="AD3" s="253"/>
      <c r="AE3" s="253"/>
    </row>
    <row r="4" spans="1:32" ht="18" customHeight="1">
      <c r="A4" s="382" t="s">
        <v>1482</v>
      </c>
      <c r="B4" s="130"/>
      <c r="C4" s="510"/>
      <c r="D4" s="431"/>
      <c r="E4" s="431"/>
      <c r="F4" s="509"/>
      <c r="G4" s="210"/>
      <c r="H4" s="210"/>
      <c r="I4" s="210"/>
      <c r="J4" s="210"/>
      <c r="K4" s="210"/>
      <c r="L4" s="210"/>
      <c r="M4" s="210"/>
      <c r="N4" s="210"/>
      <c r="O4" s="210"/>
      <c r="P4" s="252"/>
      <c r="Q4" s="253" t="s">
        <v>1483</v>
      </c>
      <c r="R4" s="253"/>
      <c r="S4" s="253"/>
      <c r="T4" s="253"/>
      <c r="U4" s="253"/>
      <c r="V4" s="253"/>
      <c r="W4" s="253"/>
      <c r="X4" s="253"/>
      <c r="Y4" s="253"/>
      <c r="Z4" s="253"/>
      <c r="AA4" s="253"/>
      <c r="AB4" s="253"/>
      <c r="AC4" s="253"/>
      <c r="AD4" s="253"/>
      <c r="AE4" s="253"/>
    </row>
    <row r="5" spans="1:32" ht="31.5" customHeight="1">
      <c r="A5" s="383" t="s">
        <v>241</v>
      </c>
      <c r="B5" s="131" t="s">
        <v>212</v>
      </c>
      <c r="C5" s="131" t="s">
        <v>213</v>
      </c>
      <c r="D5" s="131" t="s">
        <v>225</v>
      </c>
      <c r="E5" s="131" t="s">
        <v>215</v>
      </c>
      <c r="F5" s="384" t="s">
        <v>1484</v>
      </c>
      <c r="G5" s="256"/>
      <c r="H5" s="256"/>
      <c r="I5" s="256"/>
      <c r="J5" s="256"/>
      <c r="K5" s="256"/>
      <c r="L5" s="256"/>
      <c r="M5" s="256"/>
      <c r="N5" s="256"/>
      <c r="O5" s="256"/>
      <c r="P5" s="257"/>
      <c r="Q5" s="253" t="s">
        <v>215</v>
      </c>
      <c r="R5" s="253"/>
      <c r="S5" s="253"/>
      <c r="T5" s="253"/>
      <c r="U5" s="253"/>
      <c r="V5" s="253"/>
      <c r="W5" s="253"/>
      <c r="X5" s="253"/>
      <c r="Y5" s="253"/>
      <c r="Z5" s="253"/>
      <c r="AA5" s="253"/>
      <c r="AB5" s="253"/>
      <c r="AC5" s="253"/>
      <c r="AD5" s="253"/>
      <c r="AE5" s="253"/>
    </row>
    <row r="6" spans="1:32" ht="15" customHeight="1">
      <c r="A6" s="385" t="s">
        <v>222</v>
      </c>
      <c r="B6" s="132">
        <f>COUNTIF(F12:F12853,"Passed")</f>
        <v>50</v>
      </c>
      <c r="C6" s="132">
        <f>COUNTIF(F12:F853,"Failed")</f>
        <v>6</v>
      </c>
      <c r="D6" s="133">
        <v>0</v>
      </c>
      <c r="E6" s="132">
        <f>COUNTIF(H18:H853,"N/A")</f>
        <v>0</v>
      </c>
      <c r="F6" s="386">
        <f>COUNTA(A11:A853) - 8</f>
        <v>56</v>
      </c>
      <c r="G6" s="256"/>
      <c r="H6" s="256"/>
      <c r="I6" s="256"/>
      <c r="J6" s="256"/>
      <c r="K6" s="256"/>
      <c r="L6" s="256"/>
      <c r="M6" s="256"/>
      <c r="N6" s="256"/>
      <c r="O6" s="256"/>
      <c r="P6" s="257"/>
      <c r="Q6" s="253"/>
      <c r="R6" s="253"/>
      <c r="S6" s="253"/>
      <c r="T6" s="253"/>
      <c r="U6" s="253"/>
      <c r="V6" s="253"/>
      <c r="W6" s="253"/>
      <c r="X6" s="253"/>
      <c r="Y6" s="253"/>
      <c r="Z6" s="253"/>
      <c r="AA6" s="253"/>
      <c r="AB6" s="253"/>
      <c r="AC6" s="253"/>
      <c r="AD6" s="253"/>
      <c r="AE6" s="253"/>
    </row>
    <row r="7" spans="1:32" ht="15" customHeight="1">
      <c r="A7" s="387" t="s">
        <v>221</v>
      </c>
      <c r="B7" s="134">
        <f>COUNTIF(I12:I12853,"Passed")</f>
        <v>56</v>
      </c>
      <c r="C7" s="134">
        <f>COUNTIF(I12:I853,"Failed")</f>
        <v>0</v>
      </c>
      <c r="D7" s="134">
        <v>0</v>
      </c>
      <c r="E7" s="134">
        <f>COUNTIF(H18:H853,"N/A")</f>
        <v>0</v>
      </c>
      <c r="F7" s="388">
        <f>COUNTA(A11:A853) - 8</f>
        <v>56</v>
      </c>
      <c r="G7" s="256"/>
      <c r="H7" s="256"/>
      <c r="I7" s="256"/>
      <c r="J7" s="256"/>
      <c r="K7" s="256"/>
      <c r="L7" s="256"/>
      <c r="M7" s="256"/>
      <c r="N7" s="256"/>
      <c r="O7" s="256"/>
      <c r="P7" s="257"/>
      <c r="Q7" s="253"/>
      <c r="R7" s="253"/>
      <c r="S7" s="253"/>
      <c r="T7" s="253"/>
      <c r="U7" s="253"/>
      <c r="V7" s="253"/>
      <c r="W7" s="253"/>
      <c r="X7" s="253"/>
      <c r="Y7" s="253"/>
      <c r="Z7" s="253"/>
      <c r="AA7" s="253"/>
      <c r="AB7" s="253"/>
      <c r="AC7" s="253"/>
      <c r="AD7" s="253"/>
      <c r="AE7" s="253"/>
    </row>
    <row r="8" spans="1:32" ht="15.75" customHeight="1">
      <c r="A8" s="389" t="s">
        <v>210</v>
      </c>
      <c r="B8" s="390">
        <f>COUNTIF(L12:L12853,"Passed")</f>
        <v>56</v>
      </c>
      <c r="C8" s="390">
        <f>COUNTIF(L12:L853,"Failed")</f>
        <v>0</v>
      </c>
      <c r="D8" s="390">
        <v>0</v>
      </c>
      <c r="E8" s="390">
        <v>0</v>
      </c>
      <c r="F8" s="391">
        <f>COUNTA(A11:A853) - 8</f>
        <v>56</v>
      </c>
      <c r="G8" s="326"/>
      <c r="P8" s="253"/>
      <c r="Q8" s="258"/>
      <c r="R8" s="253"/>
      <c r="S8" s="253"/>
      <c r="T8" s="253"/>
      <c r="U8" s="253"/>
      <c r="V8" s="253"/>
      <c r="W8" s="253"/>
      <c r="X8" s="253"/>
      <c r="Y8" s="253"/>
      <c r="Z8" s="253"/>
      <c r="AA8" s="253"/>
      <c r="AB8" s="253"/>
      <c r="AC8" s="253"/>
      <c r="AD8" s="253"/>
      <c r="AE8" s="253"/>
      <c r="AF8" s="253"/>
    </row>
    <row r="9" spans="1:32" ht="15.75" customHeight="1">
      <c r="A9" s="326"/>
      <c r="B9" s="326"/>
      <c r="C9" s="326"/>
      <c r="D9" s="326"/>
      <c r="E9" s="326"/>
      <c r="F9" s="326"/>
      <c r="P9" s="259"/>
      <c r="Q9" s="253"/>
      <c r="R9" s="253"/>
      <c r="S9" s="253"/>
      <c r="T9" s="253"/>
      <c r="U9" s="253"/>
      <c r="V9" s="253"/>
      <c r="W9" s="253"/>
      <c r="X9" s="253"/>
      <c r="Y9" s="253"/>
      <c r="Z9" s="253"/>
      <c r="AA9" s="253"/>
      <c r="AB9" s="253"/>
      <c r="AC9" s="253"/>
      <c r="AD9" s="253"/>
      <c r="AE9" s="253"/>
    </row>
    <row r="10" spans="1:32" ht="36" customHeight="1">
      <c r="A10" s="135" t="s">
        <v>1485</v>
      </c>
      <c r="B10" s="135" t="s">
        <v>245</v>
      </c>
      <c r="C10" s="135" t="s">
        <v>246</v>
      </c>
      <c r="D10" s="135" t="s">
        <v>247</v>
      </c>
      <c r="E10" s="135" t="s">
        <v>1486</v>
      </c>
      <c r="F10" s="135" t="s">
        <v>222</v>
      </c>
      <c r="G10" s="135" t="s">
        <v>249</v>
      </c>
      <c r="H10" s="135" t="s">
        <v>250</v>
      </c>
      <c r="I10" s="135" t="s">
        <v>221</v>
      </c>
      <c r="J10" s="135" t="s">
        <v>249</v>
      </c>
      <c r="K10" s="135" t="s">
        <v>250</v>
      </c>
      <c r="L10" s="135" t="s">
        <v>210</v>
      </c>
      <c r="M10" s="135" t="s">
        <v>249</v>
      </c>
      <c r="N10" s="135" t="s">
        <v>250</v>
      </c>
      <c r="O10" s="135" t="s">
        <v>251</v>
      </c>
      <c r="P10" s="155"/>
      <c r="Q10" s="261"/>
      <c r="R10" s="155"/>
      <c r="S10" s="155"/>
      <c r="T10" s="155"/>
      <c r="U10" s="155"/>
      <c r="V10" s="155"/>
      <c r="W10" s="155"/>
      <c r="X10" s="155"/>
      <c r="Y10" s="155"/>
      <c r="Z10" s="155"/>
      <c r="AA10" s="155"/>
      <c r="AB10" s="155"/>
      <c r="AC10" s="155"/>
      <c r="AD10" s="155"/>
      <c r="AE10" s="155"/>
      <c r="AF10" s="155"/>
    </row>
    <row r="11" spans="1:32" ht="19.5" customHeight="1">
      <c r="A11" s="136" t="s">
        <v>1507</v>
      </c>
      <c r="B11" s="140"/>
      <c r="C11" s="141"/>
      <c r="D11" s="141"/>
      <c r="E11" s="141"/>
      <c r="F11" s="141"/>
      <c r="G11" s="141"/>
      <c r="H11" s="142"/>
      <c r="I11" s="263"/>
      <c r="J11" s="263"/>
      <c r="K11" s="263"/>
      <c r="L11" s="263"/>
      <c r="M11" s="263"/>
      <c r="N11" s="263"/>
      <c r="O11" s="263"/>
      <c r="P11" s="155"/>
      <c r="Q11" s="261"/>
      <c r="R11" s="155"/>
      <c r="S11" s="155"/>
      <c r="T11" s="155"/>
      <c r="U11" s="155"/>
      <c r="V11" s="155"/>
      <c r="W11" s="155"/>
      <c r="X11" s="155"/>
      <c r="Y11" s="155"/>
      <c r="Z11" s="155"/>
      <c r="AA11" s="155"/>
      <c r="AB11" s="155"/>
      <c r="AC11" s="155"/>
      <c r="AD11" s="155"/>
      <c r="AE11" s="155"/>
      <c r="AF11" s="155"/>
    </row>
    <row r="12" spans="1:32" ht="194.25" customHeight="1">
      <c r="A12" s="119" t="str">
        <f t="shared" ref="A12:A24" si="0">IF(OR(B12&lt;&gt;"",D12&lt;&gt;""),"["&amp;TEXT($B$2,"##")&amp;"-"&amp;TEXT(ROW()-11,"##")&amp;"]","")</f>
        <v>[Manage Orders-1]</v>
      </c>
      <c r="B12" s="265" t="s">
        <v>1508</v>
      </c>
      <c r="C12" s="118" t="s">
        <v>1509</v>
      </c>
      <c r="D12" s="264" t="s">
        <v>1510</v>
      </c>
      <c r="E12" s="264" t="s">
        <v>1511</v>
      </c>
      <c r="F12" s="118" t="s">
        <v>212</v>
      </c>
      <c r="G12" s="143">
        <v>45250</v>
      </c>
      <c r="H12" s="118" t="s">
        <v>34</v>
      </c>
      <c r="I12" s="144" t="s">
        <v>212</v>
      </c>
      <c r="J12" s="143">
        <v>45261</v>
      </c>
      <c r="K12" s="266" t="s">
        <v>46</v>
      </c>
      <c r="L12" s="144" t="s">
        <v>212</v>
      </c>
      <c r="M12" s="355">
        <v>45265</v>
      </c>
      <c r="N12" s="144" t="s">
        <v>1491</v>
      </c>
      <c r="O12" s="144" t="s">
        <v>1512</v>
      </c>
      <c r="P12" s="155"/>
      <c r="Q12" s="261"/>
      <c r="R12" s="155"/>
      <c r="S12" s="155"/>
      <c r="T12" s="155"/>
      <c r="U12" s="155"/>
      <c r="V12" s="155"/>
      <c r="W12" s="155"/>
      <c r="X12" s="155"/>
      <c r="Y12" s="155"/>
      <c r="Z12" s="155"/>
      <c r="AA12" s="155"/>
      <c r="AB12" s="155"/>
      <c r="AC12" s="155"/>
      <c r="AD12" s="155"/>
      <c r="AE12" s="155"/>
      <c r="AF12" s="155"/>
    </row>
    <row r="13" spans="1:32" ht="156.75" customHeight="1">
      <c r="A13" s="119" t="str">
        <f t="shared" si="0"/>
        <v>[Manage Orders-2]</v>
      </c>
      <c r="B13" s="265" t="s">
        <v>1513</v>
      </c>
      <c r="C13" s="118" t="s">
        <v>1514</v>
      </c>
      <c r="D13" s="264" t="s">
        <v>1515</v>
      </c>
      <c r="E13" s="264" t="s">
        <v>1516</v>
      </c>
      <c r="F13" s="118" t="s">
        <v>212</v>
      </c>
      <c r="G13" s="143">
        <v>45250</v>
      </c>
      <c r="H13" s="118" t="s">
        <v>34</v>
      </c>
      <c r="I13" s="144" t="s">
        <v>212</v>
      </c>
      <c r="J13" s="143">
        <v>45261</v>
      </c>
      <c r="K13" s="266" t="s">
        <v>46</v>
      </c>
      <c r="L13" s="144" t="s">
        <v>212</v>
      </c>
      <c r="M13" s="355">
        <v>45265</v>
      </c>
      <c r="N13" s="144" t="s">
        <v>1491</v>
      </c>
      <c r="O13" s="144"/>
      <c r="P13" s="155"/>
      <c r="Q13" s="261"/>
      <c r="R13" s="155"/>
      <c r="S13" s="155"/>
      <c r="T13" s="155"/>
      <c r="U13" s="155"/>
      <c r="V13" s="155"/>
      <c r="W13" s="155"/>
      <c r="X13" s="155"/>
      <c r="Y13" s="155"/>
      <c r="Z13" s="155"/>
      <c r="AA13" s="155"/>
      <c r="AB13" s="155"/>
      <c r="AC13" s="155"/>
      <c r="AD13" s="155"/>
      <c r="AE13" s="155"/>
      <c r="AF13" s="155"/>
    </row>
    <row r="14" spans="1:32" ht="152.25" customHeight="1">
      <c r="A14" s="119" t="str">
        <f t="shared" si="0"/>
        <v>[Manage Orders-3]</v>
      </c>
      <c r="B14" s="265" t="s">
        <v>1517</v>
      </c>
      <c r="C14" s="118" t="s">
        <v>1509</v>
      </c>
      <c r="D14" s="264" t="s">
        <v>1518</v>
      </c>
      <c r="E14" s="264" t="s">
        <v>1516</v>
      </c>
      <c r="F14" s="118" t="s">
        <v>212</v>
      </c>
      <c r="G14" s="143">
        <v>45250</v>
      </c>
      <c r="H14" s="118" t="s">
        <v>34</v>
      </c>
      <c r="I14" s="144" t="s">
        <v>212</v>
      </c>
      <c r="J14" s="143">
        <v>45261</v>
      </c>
      <c r="K14" s="266" t="s">
        <v>46</v>
      </c>
      <c r="L14" s="144" t="s">
        <v>212</v>
      </c>
      <c r="M14" s="355">
        <v>45265</v>
      </c>
      <c r="N14" s="144" t="s">
        <v>1491</v>
      </c>
      <c r="O14" s="313"/>
      <c r="P14" s="155"/>
      <c r="Q14" s="261"/>
      <c r="R14" s="155"/>
      <c r="S14" s="155"/>
      <c r="T14" s="155"/>
      <c r="U14" s="155"/>
      <c r="V14" s="155"/>
      <c r="W14" s="155"/>
      <c r="X14" s="155"/>
      <c r="Y14" s="155"/>
      <c r="Z14" s="155"/>
      <c r="AA14" s="155"/>
      <c r="AB14" s="155"/>
      <c r="AC14" s="155"/>
      <c r="AD14" s="155"/>
      <c r="AE14" s="155"/>
      <c r="AF14" s="155"/>
    </row>
    <row r="15" spans="1:32" ht="202.5" customHeight="1">
      <c r="A15" s="119" t="str">
        <f t="shared" si="0"/>
        <v>[Manage Orders-4]</v>
      </c>
      <c r="B15" s="265" t="s">
        <v>1519</v>
      </c>
      <c r="C15" s="118" t="s">
        <v>1509</v>
      </c>
      <c r="D15" s="264" t="s">
        <v>1520</v>
      </c>
      <c r="E15" s="264" t="s">
        <v>1516</v>
      </c>
      <c r="F15" s="118" t="s">
        <v>213</v>
      </c>
      <c r="G15" s="143">
        <v>45250</v>
      </c>
      <c r="H15" s="118" t="s">
        <v>34</v>
      </c>
      <c r="I15" s="144" t="s">
        <v>212</v>
      </c>
      <c r="J15" s="143">
        <v>45261</v>
      </c>
      <c r="K15" s="266" t="s">
        <v>46</v>
      </c>
      <c r="L15" s="144" t="s">
        <v>212</v>
      </c>
      <c r="M15" s="356">
        <v>45265</v>
      </c>
      <c r="N15" s="145" t="s">
        <v>1491</v>
      </c>
      <c r="O15" s="145" t="s">
        <v>1521</v>
      </c>
      <c r="P15" s="155"/>
      <c r="Q15" s="261"/>
      <c r="R15" s="155"/>
      <c r="S15" s="155"/>
      <c r="T15" s="155"/>
      <c r="U15" s="155"/>
      <c r="V15" s="155"/>
      <c r="W15" s="155"/>
      <c r="X15" s="155"/>
      <c r="Y15" s="155"/>
      <c r="Z15" s="155"/>
      <c r="AA15" s="155"/>
      <c r="AB15" s="155"/>
      <c r="AC15" s="155"/>
      <c r="AD15" s="155"/>
      <c r="AE15" s="155"/>
      <c r="AF15" s="155"/>
    </row>
    <row r="16" spans="1:32" ht="175.5" customHeight="1">
      <c r="A16" s="119" t="str">
        <f t="shared" si="0"/>
        <v>[Manage Orders-5]</v>
      </c>
      <c r="B16" s="265" t="s">
        <v>1522</v>
      </c>
      <c r="C16" s="118" t="s">
        <v>1509</v>
      </c>
      <c r="D16" s="264" t="s">
        <v>1523</v>
      </c>
      <c r="E16" s="264" t="s">
        <v>1516</v>
      </c>
      <c r="F16" s="118" t="s">
        <v>213</v>
      </c>
      <c r="G16" s="146">
        <v>45250</v>
      </c>
      <c r="H16" s="118" t="s">
        <v>34</v>
      </c>
      <c r="I16" s="144" t="s">
        <v>212</v>
      </c>
      <c r="J16" s="143">
        <v>45261</v>
      </c>
      <c r="K16" s="266" t="s">
        <v>46</v>
      </c>
      <c r="L16" s="144" t="s">
        <v>212</v>
      </c>
      <c r="M16" s="356">
        <v>45265</v>
      </c>
      <c r="N16" s="145" t="s">
        <v>1491</v>
      </c>
      <c r="O16" s="314" t="s">
        <v>1524</v>
      </c>
      <c r="P16" s="155"/>
      <c r="Q16" s="261"/>
      <c r="R16" s="155"/>
      <c r="S16" s="155"/>
      <c r="T16" s="155"/>
      <c r="U16" s="155"/>
      <c r="V16" s="155"/>
      <c r="W16" s="155"/>
      <c r="X16" s="155"/>
      <c r="Y16" s="155"/>
      <c r="Z16" s="155"/>
      <c r="AA16" s="155"/>
      <c r="AB16" s="155"/>
      <c r="AC16" s="155"/>
      <c r="AD16" s="155"/>
      <c r="AE16" s="155"/>
      <c r="AF16" s="155"/>
    </row>
    <row r="17" spans="1:32" ht="197.25" customHeight="1">
      <c r="A17" s="119" t="str">
        <f t="shared" si="0"/>
        <v>[Manage Orders-6]</v>
      </c>
      <c r="B17" s="265" t="s">
        <v>1525</v>
      </c>
      <c r="C17" s="118" t="s">
        <v>1509</v>
      </c>
      <c r="D17" s="264" t="s">
        <v>1526</v>
      </c>
      <c r="E17" s="264" t="s">
        <v>1516</v>
      </c>
      <c r="F17" s="118" t="s">
        <v>212</v>
      </c>
      <c r="G17" s="146">
        <v>45250</v>
      </c>
      <c r="H17" s="118" t="s">
        <v>34</v>
      </c>
      <c r="I17" s="144" t="s">
        <v>212</v>
      </c>
      <c r="J17" s="143">
        <v>45261</v>
      </c>
      <c r="K17" s="266" t="s">
        <v>46</v>
      </c>
      <c r="L17" s="144" t="s">
        <v>212</v>
      </c>
      <c r="M17" s="355">
        <v>45265</v>
      </c>
      <c r="N17" s="144" t="s">
        <v>1491</v>
      </c>
      <c r="O17" s="144"/>
      <c r="P17" s="155"/>
      <c r="Q17" s="261"/>
      <c r="R17" s="155"/>
      <c r="S17" s="155"/>
      <c r="T17" s="155"/>
      <c r="U17" s="155"/>
      <c r="V17" s="155"/>
      <c r="W17" s="155"/>
      <c r="X17" s="155"/>
      <c r="Y17" s="155"/>
      <c r="Z17" s="155"/>
      <c r="AA17" s="155"/>
      <c r="AB17" s="155"/>
      <c r="AC17" s="155"/>
      <c r="AD17" s="155"/>
      <c r="AE17" s="155"/>
      <c r="AF17" s="155"/>
    </row>
    <row r="18" spans="1:32" ht="185.25" customHeight="1">
      <c r="A18" s="119" t="str">
        <f t="shared" si="0"/>
        <v>[Manage Orders-7]</v>
      </c>
      <c r="B18" s="265" t="s">
        <v>1527</v>
      </c>
      <c r="C18" s="118" t="s">
        <v>1528</v>
      </c>
      <c r="D18" s="264" t="s">
        <v>1529</v>
      </c>
      <c r="E18" s="264" t="s">
        <v>1516</v>
      </c>
      <c r="F18" s="118" t="s">
        <v>212</v>
      </c>
      <c r="G18" s="146">
        <v>45250</v>
      </c>
      <c r="H18" s="118" t="s">
        <v>34</v>
      </c>
      <c r="I18" s="144" t="s">
        <v>212</v>
      </c>
      <c r="J18" s="143">
        <v>45261</v>
      </c>
      <c r="K18" s="266" t="s">
        <v>46</v>
      </c>
      <c r="L18" s="144" t="s">
        <v>212</v>
      </c>
      <c r="M18" s="355">
        <v>45265</v>
      </c>
      <c r="N18" s="144" t="s">
        <v>1491</v>
      </c>
      <c r="O18" s="144"/>
      <c r="P18" s="155"/>
      <c r="Q18" s="261"/>
      <c r="R18" s="155"/>
      <c r="S18" s="155"/>
      <c r="T18" s="155"/>
      <c r="U18" s="155"/>
      <c r="V18" s="155"/>
      <c r="W18" s="155"/>
      <c r="X18" s="155"/>
      <c r="Y18" s="155"/>
      <c r="Z18" s="155"/>
      <c r="AA18" s="155"/>
      <c r="AB18" s="155"/>
      <c r="AC18" s="155"/>
      <c r="AD18" s="155"/>
      <c r="AE18" s="155"/>
      <c r="AF18" s="155"/>
    </row>
    <row r="19" spans="1:32" ht="216" customHeight="1">
      <c r="A19" s="119" t="str">
        <f t="shared" si="0"/>
        <v>[Manage Orders-8]</v>
      </c>
      <c r="B19" s="265" t="s">
        <v>1530</v>
      </c>
      <c r="C19" s="118" t="s">
        <v>1509</v>
      </c>
      <c r="D19" s="264" t="s">
        <v>1531</v>
      </c>
      <c r="E19" s="264" t="s">
        <v>1516</v>
      </c>
      <c r="F19" s="118" t="s">
        <v>212</v>
      </c>
      <c r="G19" s="146">
        <v>45250</v>
      </c>
      <c r="H19" s="118" t="s">
        <v>34</v>
      </c>
      <c r="I19" s="144" t="s">
        <v>212</v>
      </c>
      <c r="J19" s="143">
        <v>45261</v>
      </c>
      <c r="K19" s="266" t="s">
        <v>46</v>
      </c>
      <c r="L19" s="144" t="s">
        <v>212</v>
      </c>
      <c r="M19" s="355">
        <v>45265</v>
      </c>
      <c r="N19" s="144" t="s">
        <v>1491</v>
      </c>
      <c r="O19" s="144"/>
      <c r="P19" s="155"/>
      <c r="Q19" s="261"/>
      <c r="R19" s="155"/>
      <c r="S19" s="155"/>
      <c r="T19" s="155"/>
      <c r="U19" s="155"/>
      <c r="V19" s="155"/>
      <c r="W19" s="155"/>
      <c r="X19" s="155"/>
      <c r="Y19" s="155"/>
      <c r="Z19" s="155"/>
      <c r="AA19" s="155"/>
      <c r="AB19" s="155"/>
      <c r="AC19" s="155"/>
      <c r="AD19" s="155"/>
      <c r="AE19" s="155"/>
      <c r="AF19" s="155"/>
    </row>
    <row r="20" spans="1:32" ht="201.75" customHeight="1">
      <c r="A20" s="119" t="str">
        <f t="shared" si="0"/>
        <v>[Manage Orders-9]</v>
      </c>
      <c r="B20" s="265" t="s">
        <v>1532</v>
      </c>
      <c r="C20" s="118" t="s">
        <v>1509</v>
      </c>
      <c r="D20" s="264" t="s">
        <v>1533</v>
      </c>
      <c r="E20" s="264" t="s">
        <v>1516</v>
      </c>
      <c r="F20" s="118" t="s">
        <v>212</v>
      </c>
      <c r="G20" s="146">
        <v>45250</v>
      </c>
      <c r="H20" s="118" t="s">
        <v>34</v>
      </c>
      <c r="I20" s="144" t="s">
        <v>212</v>
      </c>
      <c r="J20" s="143">
        <v>45261</v>
      </c>
      <c r="K20" s="266" t="s">
        <v>46</v>
      </c>
      <c r="L20" s="144" t="s">
        <v>212</v>
      </c>
      <c r="M20" s="355">
        <v>45265</v>
      </c>
      <c r="N20" s="144" t="s">
        <v>1491</v>
      </c>
      <c r="O20" s="144"/>
      <c r="P20" s="155"/>
      <c r="Q20" s="261"/>
      <c r="R20" s="155"/>
      <c r="S20" s="155"/>
      <c r="T20" s="155"/>
      <c r="U20" s="155"/>
      <c r="V20" s="155"/>
      <c r="W20" s="155"/>
      <c r="X20" s="155"/>
      <c r="Y20" s="155"/>
      <c r="Z20" s="155"/>
      <c r="AA20" s="155"/>
      <c r="AB20" s="155"/>
      <c r="AC20" s="155"/>
      <c r="AD20" s="155"/>
      <c r="AE20" s="155"/>
      <c r="AF20" s="155"/>
    </row>
    <row r="21" spans="1:32" ht="194.25" customHeight="1">
      <c r="A21" s="119" t="str">
        <f t="shared" si="0"/>
        <v>[Manage Orders-10]</v>
      </c>
      <c r="B21" s="265" t="s">
        <v>1534</v>
      </c>
      <c r="C21" s="118" t="s">
        <v>1509</v>
      </c>
      <c r="D21" s="264" t="s">
        <v>1535</v>
      </c>
      <c r="E21" s="264" t="s">
        <v>1516</v>
      </c>
      <c r="F21" s="118" t="s">
        <v>212</v>
      </c>
      <c r="G21" s="146">
        <v>45250</v>
      </c>
      <c r="H21" s="118" t="s">
        <v>34</v>
      </c>
      <c r="I21" s="144" t="s">
        <v>212</v>
      </c>
      <c r="J21" s="143">
        <v>45261</v>
      </c>
      <c r="K21" s="266" t="s">
        <v>46</v>
      </c>
      <c r="L21" s="144" t="s">
        <v>212</v>
      </c>
      <c r="M21" s="355">
        <v>45265</v>
      </c>
      <c r="N21" s="144" t="s">
        <v>1491</v>
      </c>
      <c r="O21" s="144"/>
      <c r="P21" s="155"/>
      <c r="Q21" s="261"/>
      <c r="R21" s="155"/>
      <c r="S21" s="155"/>
      <c r="T21" s="155"/>
      <c r="U21" s="155"/>
      <c r="V21" s="155"/>
      <c r="W21" s="155"/>
      <c r="X21" s="155"/>
      <c r="Y21" s="155"/>
      <c r="Z21" s="155"/>
      <c r="AA21" s="155"/>
      <c r="AB21" s="155"/>
      <c r="AC21" s="155"/>
      <c r="AD21" s="155"/>
      <c r="AE21" s="155"/>
      <c r="AF21" s="155"/>
    </row>
    <row r="22" spans="1:32" ht="196.5" customHeight="1">
      <c r="A22" s="119" t="str">
        <f t="shared" si="0"/>
        <v>[Manage Orders-11]</v>
      </c>
      <c r="B22" s="265" t="s">
        <v>1536</v>
      </c>
      <c r="C22" s="118" t="s">
        <v>1509</v>
      </c>
      <c r="D22" s="264" t="s">
        <v>1537</v>
      </c>
      <c r="E22" s="264" t="s">
        <v>1516</v>
      </c>
      <c r="F22" s="118" t="s">
        <v>212</v>
      </c>
      <c r="G22" s="146">
        <v>45250</v>
      </c>
      <c r="H22" s="118" t="s">
        <v>34</v>
      </c>
      <c r="I22" s="144" t="s">
        <v>212</v>
      </c>
      <c r="J22" s="143">
        <v>45261</v>
      </c>
      <c r="K22" s="266" t="s">
        <v>46</v>
      </c>
      <c r="L22" s="144" t="s">
        <v>212</v>
      </c>
      <c r="M22" s="355">
        <v>45265</v>
      </c>
      <c r="N22" s="144" t="s">
        <v>1491</v>
      </c>
      <c r="O22" s="144"/>
      <c r="P22" s="155"/>
      <c r="Q22" s="261"/>
      <c r="R22" s="155"/>
      <c r="S22" s="155"/>
      <c r="T22" s="155"/>
      <c r="U22" s="155"/>
      <c r="V22" s="155"/>
      <c r="W22" s="155"/>
      <c r="X22" s="155"/>
      <c r="Y22" s="155"/>
      <c r="Z22" s="155"/>
      <c r="AA22" s="155"/>
      <c r="AB22" s="155"/>
      <c r="AC22" s="155"/>
      <c r="AD22" s="155"/>
      <c r="AE22" s="155"/>
      <c r="AF22" s="155"/>
    </row>
    <row r="23" spans="1:32" ht="219.75" customHeight="1">
      <c r="A23" s="119" t="str">
        <f t="shared" si="0"/>
        <v>[Manage Orders-12]</v>
      </c>
      <c r="B23" s="265" t="s">
        <v>1538</v>
      </c>
      <c r="C23" s="118" t="s">
        <v>1509</v>
      </c>
      <c r="D23" s="264" t="s">
        <v>1539</v>
      </c>
      <c r="E23" s="264" t="s">
        <v>1516</v>
      </c>
      <c r="F23" s="118" t="s">
        <v>212</v>
      </c>
      <c r="G23" s="146">
        <v>45250</v>
      </c>
      <c r="H23" s="118" t="s">
        <v>34</v>
      </c>
      <c r="I23" s="144" t="s">
        <v>212</v>
      </c>
      <c r="J23" s="143">
        <v>45261</v>
      </c>
      <c r="K23" s="266" t="s">
        <v>46</v>
      </c>
      <c r="L23" s="144" t="s">
        <v>212</v>
      </c>
      <c r="M23" s="355">
        <v>45265</v>
      </c>
      <c r="N23" s="144" t="s">
        <v>1491</v>
      </c>
      <c r="O23" s="144"/>
      <c r="P23" s="155"/>
      <c r="Q23" s="261"/>
      <c r="R23" s="155"/>
      <c r="S23" s="155"/>
      <c r="T23" s="155"/>
      <c r="U23" s="155"/>
      <c r="V23" s="155"/>
      <c r="W23" s="155"/>
      <c r="X23" s="155"/>
      <c r="Y23" s="155"/>
      <c r="Z23" s="155"/>
      <c r="AA23" s="155"/>
      <c r="AB23" s="155"/>
      <c r="AC23" s="155"/>
      <c r="AD23" s="155"/>
      <c r="AE23" s="155"/>
      <c r="AF23" s="155"/>
    </row>
    <row r="24" spans="1:32" ht="210.75" customHeight="1">
      <c r="A24" s="119" t="str">
        <f t="shared" si="0"/>
        <v>[Manage Orders-13]</v>
      </c>
      <c r="B24" s="265" t="s">
        <v>1540</v>
      </c>
      <c r="C24" s="118" t="s">
        <v>1509</v>
      </c>
      <c r="D24" s="264" t="s">
        <v>1541</v>
      </c>
      <c r="E24" s="264" t="s">
        <v>1516</v>
      </c>
      <c r="F24" s="118" t="s">
        <v>212</v>
      </c>
      <c r="G24" s="146">
        <v>45250</v>
      </c>
      <c r="H24" s="118" t="s">
        <v>34</v>
      </c>
      <c r="I24" s="144" t="s">
        <v>212</v>
      </c>
      <c r="J24" s="143">
        <v>45261</v>
      </c>
      <c r="K24" s="266" t="s">
        <v>46</v>
      </c>
      <c r="L24" s="144" t="s">
        <v>212</v>
      </c>
      <c r="M24" s="355">
        <v>45265</v>
      </c>
      <c r="N24" s="144" t="s">
        <v>1491</v>
      </c>
      <c r="O24" s="144"/>
      <c r="P24" s="155"/>
      <c r="Q24" s="261"/>
      <c r="R24" s="155"/>
      <c r="S24" s="155"/>
      <c r="T24" s="155"/>
      <c r="U24" s="155"/>
      <c r="V24" s="155"/>
      <c r="W24" s="155"/>
      <c r="X24" s="155"/>
      <c r="Y24" s="155"/>
      <c r="Z24" s="155"/>
      <c r="AA24" s="155"/>
      <c r="AB24" s="155"/>
      <c r="AC24" s="155"/>
      <c r="AD24" s="155"/>
      <c r="AE24" s="155"/>
      <c r="AF24" s="155"/>
    </row>
    <row r="25" spans="1:32" ht="24" customHeight="1">
      <c r="A25" s="147" t="s">
        <v>1542</v>
      </c>
      <c r="B25" s="267"/>
      <c r="C25" s="148"/>
      <c r="D25" s="268"/>
      <c r="E25" s="268"/>
      <c r="F25" s="148"/>
      <c r="G25" s="149"/>
      <c r="H25" s="148"/>
      <c r="I25" s="150"/>
      <c r="J25" s="150"/>
      <c r="K25" s="150"/>
      <c r="L25" s="150"/>
      <c r="M25" s="150"/>
      <c r="N25" s="150"/>
      <c r="O25" s="150"/>
      <c r="P25" s="155"/>
      <c r="Q25" s="261"/>
      <c r="R25" s="155"/>
      <c r="S25" s="155"/>
      <c r="T25" s="155"/>
      <c r="U25" s="155"/>
      <c r="V25" s="155"/>
      <c r="W25" s="155"/>
      <c r="X25" s="155"/>
      <c r="Y25" s="155"/>
      <c r="Z25" s="155"/>
      <c r="AA25" s="155"/>
      <c r="AB25" s="155"/>
      <c r="AC25" s="155"/>
      <c r="AD25" s="155"/>
      <c r="AE25" s="155"/>
      <c r="AF25" s="155"/>
    </row>
    <row r="26" spans="1:32" ht="170.25" customHeight="1">
      <c r="A26" s="119" t="str">
        <f t="shared" ref="A26:A33" si="1">IF(OR(B12&lt;&gt;"",D12&lt;&gt;""),"["&amp;TEXT($B$2,"##")&amp;"-"&amp;TEXT(ROW()-12,"##")&amp;"]","")</f>
        <v>[Manage Orders-14]</v>
      </c>
      <c r="B26" s="265" t="s">
        <v>1542</v>
      </c>
      <c r="C26" s="118" t="s">
        <v>1543</v>
      </c>
      <c r="D26" s="264" t="s">
        <v>1510</v>
      </c>
      <c r="E26" s="264" t="s">
        <v>1544</v>
      </c>
      <c r="F26" s="118" t="s">
        <v>212</v>
      </c>
      <c r="G26" s="143">
        <v>45250</v>
      </c>
      <c r="H26" s="118" t="s">
        <v>34</v>
      </c>
      <c r="I26" s="144" t="s">
        <v>212</v>
      </c>
      <c r="J26" s="143">
        <v>45261</v>
      </c>
      <c r="K26" s="266" t="s">
        <v>46</v>
      </c>
      <c r="L26" s="144" t="s">
        <v>212</v>
      </c>
      <c r="M26" s="355">
        <v>45265</v>
      </c>
      <c r="N26" s="144" t="s">
        <v>1491</v>
      </c>
      <c r="O26" s="144"/>
      <c r="P26" s="155"/>
      <c r="Q26" s="261"/>
      <c r="R26" s="155"/>
      <c r="S26" s="155"/>
      <c r="T26" s="155"/>
      <c r="U26" s="155"/>
      <c r="V26" s="155"/>
      <c r="W26" s="155"/>
      <c r="X26" s="155"/>
      <c r="Y26" s="155"/>
      <c r="Z26" s="155"/>
      <c r="AA26" s="155"/>
      <c r="AB26" s="155"/>
      <c r="AC26" s="155"/>
      <c r="AD26" s="155"/>
      <c r="AE26" s="155"/>
      <c r="AF26" s="155"/>
    </row>
    <row r="27" spans="1:32" ht="166.5" customHeight="1">
      <c r="A27" s="119" t="str">
        <f t="shared" si="1"/>
        <v>[Manage Orders-15]</v>
      </c>
      <c r="B27" s="265" t="s">
        <v>1545</v>
      </c>
      <c r="C27" s="118" t="s">
        <v>1546</v>
      </c>
      <c r="D27" s="264" t="s">
        <v>1547</v>
      </c>
      <c r="E27" s="264" t="s">
        <v>1516</v>
      </c>
      <c r="F27" s="118" t="s">
        <v>212</v>
      </c>
      <c r="G27" s="143">
        <v>45250</v>
      </c>
      <c r="H27" s="118" t="s">
        <v>34</v>
      </c>
      <c r="I27" s="144" t="s">
        <v>212</v>
      </c>
      <c r="J27" s="143">
        <v>45261</v>
      </c>
      <c r="K27" s="266" t="s">
        <v>46</v>
      </c>
      <c r="L27" s="144" t="s">
        <v>212</v>
      </c>
      <c r="M27" s="355">
        <v>45265</v>
      </c>
      <c r="N27" s="144" t="s">
        <v>1491</v>
      </c>
      <c r="O27" s="144"/>
      <c r="P27" s="155"/>
      <c r="Q27" s="261"/>
      <c r="R27" s="155"/>
      <c r="S27" s="155"/>
      <c r="T27" s="155"/>
      <c r="U27" s="155"/>
      <c r="V27" s="155"/>
      <c r="W27" s="155"/>
      <c r="X27" s="155"/>
      <c r="Y27" s="155"/>
      <c r="Z27" s="155"/>
      <c r="AA27" s="155"/>
      <c r="AB27" s="155"/>
      <c r="AC27" s="155"/>
      <c r="AD27" s="155"/>
      <c r="AE27" s="155"/>
      <c r="AF27" s="155"/>
    </row>
    <row r="28" spans="1:32" ht="195.75" customHeight="1">
      <c r="A28" s="119" t="str">
        <f t="shared" si="1"/>
        <v>[Manage Orders-16]</v>
      </c>
      <c r="B28" s="265" t="s">
        <v>1548</v>
      </c>
      <c r="C28" s="118" t="s">
        <v>1549</v>
      </c>
      <c r="D28" s="264" t="s">
        <v>1550</v>
      </c>
      <c r="E28" s="264" t="s">
        <v>1516</v>
      </c>
      <c r="F28" s="118" t="s">
        <v>212</v>
      </c>
      <c r="G28" s="143">
        <v>45250</v>
      </c>
      <c r="H28" s="118" t="s">
        <v>34</v>
      </c>
      <c r="I28" s="144" t="s">
        <v>212</v>
      </c>
      <c r="J28" s="143">
        <v>45261</v>
      </c>
      <c r="K28" s="266" t="s">
        <v>46</v>
      </c>
      <c r="L28" s="144" t="s">
        <v>212</v>
      </c>
      <c r="M28" s="355">
        <v>45265</v>
      </c>
      <c r="N28" s="144" t="s">
        <v>1491</v>
      </c>
      <c r="O28" s="144"/>
      <c r="P28" s="155"/>
      <c r="Q28" s="261"/>
      <c r="R28" s="155"/>
      <c r="S28" s="155"/>
      <c r="T28" s="155"/>
      <c r="U28" s="155"/>
      <c r="V28" s="155"/>
      <c r="W28" s="155"/>
      <c r="X28" s="155"/>
      <c r="Y28" s="155"/>
      <c r="Z28" s="155"/>
      <c r="AA28" s="155"/>
      <c r="AB28" s="155"/>
      <c r="AC28" s="155"/>
      <c r="AD28" s="155"/>
      <c r="AE28" s="155"/>
      <c r="AF28" s="155"/>
    </row>
    <row r="29" spans="1:32" ht="205.5" customHeight="1">
      <c r="A29" s="119" t="str">
        <f t="shared" si="1"/>
        <v>[Manage Orders-17]</v>
      </c>
      <c r="B29" s="265" t="s">
        <v>1551</v>
      </c>
      <c r="C29" s="118" t="s">
        <v>1549</v>
      </c>
      <c r="D29" s="264" t="s">
        <v>1552</v>
      </c>
      <c r="E29" s="264" t="s">
        <v>1516</v>
      </c>
      <c r="F29" s="118" t="s">
        <v>213</v>
      </c>
      <c r="G29" s="143">
        <v>45250</v>
      </c>
      <c r="H29" s="118" t="s">
        <v>34</v>
      </c>
      <c r="I29" s="144" t="s">
        <v>212</v>
      </c>
      <c r="J29" s="143">
        <v>45261</v>
      </c>
      <c r="K29" s="266" t="s">
        <v>46</v>
      </c>
      <c r="L29" s="144" t="s">
        <v>212</v>
      </c>
      <c r="M29" s="356">
        <v>45265</v>
      </c>
      <c r="N29" s="145" t="s">
        <v>1491</v>
      </c>
      <c r="O29" s="145" t="s">
        <v>1521</v>
      </c>
      <c r="P29" s="155"/>
      <c r="Q29" s="261"/>
      <c r="R29" s="155"/>
      <c r="S29" s="155"/>
      <c r="T29" s="155"/>
      <c r="U29" s="155"/>
      <c r="V29" s="155"/>
      <c r="W29" s="155"/>
      <c r="X29" s="155"/>
      <c r="Y29" s="155"/>
      <c r="Z29" s="155"/>
      <c r="AA29" s="155"/>
      <c r="AB29" s="155"/>
      <c r="AC29" s="155"/>
      <c r="AD29" s="155"/>
      <c r="AE29" s="155"/>
      <c r="AF29" s="155"/>
    </row>
    <row r="30" spans="1:32" ht="210.75" customHeight="1">
      <c r="A30" s="119" t="str">
        <f t="shared" si="1"/>
        <v>[Manage Orders-18]</v>
      </c>
      <c r="B30" s="265" t="s">
        <v>1553</v>
      </c>
      <c r="C30" s="118" t="s">
        <v>1549</v>
      </c>
      <c r="D30" s="264" t="s">
        <v>1554</v>
      </c>
      <c r="E30" s="264" t="s">
        <v>1516</v>
      </c>
      <c r="F30" s="118" t="s">
        <v>212</v>
      </c>
      <c r="G30" s="143">
        <v>45250</v>
      </c>
      <c r="H30" s="118" t="s">
        <v>34</v>
      </c>
      <c r="I30" s="144" t="s">
        <v>212</v>
      </c>
      <c r="J30" s="143">
        <v>45261</v>
      </c>
      <c r="K30" s="266" t="s">
        <v>46</v>
      </c>
      <c r="L30" s="144" t="s">
        <v>212</v>
      </c>
      <c r="M30" s="355">
        <v>45265</v>
      </c>
      <c r="N30" s="144" t="s">
        <v>1491</v>
      </c>
      <c r="O30" s="144"/>
      <c r="P30" s="155"/>
      <c r="Q30" s="261"/>
      <c r="R30" s="155"/>
      <c r="S30" s="155"/>
      <c r="T30" s="155"/>
      <c r="U30" s="155"/>
      <c r="V30" s="155"/>
      <c r="W30" s="155"/>
      <c r="X30" s="155"/>
      <c r="Y30" s="155"/>
      <c r="Z30" s="155"/>
      <c r="AA30" s="155"/>
      <c r="AB30" s="155"/>
      <c r="AC30" s="155"/>
      <c r="AD30" s="155"/>
      <c r="AE30" s="155"/>
      <c r="AF30" s="155"/>
    </row>
    <row r="31" spans="1:32" ht="185.25" customHeight="1">
      <c r="A31" s="119" t="str">
        <f t="shared" si="1"/>
        <v>[Manage Orders-19]</v>
      </c>
      <c r="B31" s="265" t="s">
        <v>1555</v>
      </c>
      <c r="C31" s="118" t="s">
        <v>1549</v>
      </c>
      <c r="D31" s="264" t="s">
        <v>1556</v>
      </c>
      <c r="E31" s="264" t="s">
        <v>1516</v>
      </c>
      <c r="F31" s="118" t="s">
        <v>212</v>
      </c>
      <c r="G31" s="143">
        <v>45250</v>
      </c>
      <c r="H31" s="118" t="s">
        <v>34</v>
      </c>
      <c r="I31" s="144" t="s">
        <v>212</v>
      </c>
      <c r="J31" s="143">
        <v>45261</v>
      </c>
      <c r="K31" s="266" t="s">
        <v>46</v>
      </c>
      <c r="L31" s="144" t="s">
        <v>212</v>
      </c>
      <c r="M31" s="355">
        <v>45265</v>
      </c>
      <c r="N31" s="144" t="s">
        <v>1491</v>
      </c>
      <c r="O31" s="144"/>
      <c r="P31" s="155"/>
      <c r="Q31" s="261"/>
      <c r="R31" s="155"/>
      <c r="S31" s="155"/>
      <c r="T31" s="155"/>
      <c r="U31" s="155"/>
      <c r="V31" s="155"/>
      <c r="W31" s="155"/>
      <c r="X31" s="155"/>
      <c r="Y31" s="155"/>
      <c r="Z31" s="155"/>
      <c r="AA31" s="155"/>
      <c r="AB31" s="155"/>
      <c r="AC31" s="155"/>
      <c r="AD31" s="155"/>
      <c r="AE31" s="155"/>
      <c r="AF31" s="155"/>
    </row>
    <row r="32" spans="1:32" ht="219" customHeight="1">
      <c r="A32" s="119" t="str">
        <f t="shared" si="1"/>
        <v>[Manage Orders-20]</v>
      </c>
      <c r="B32" s="265" t="s">
        <v>1557</v>
      </c>
      <c r="C32" s="118" t="s">
        <v>1549</v>
      </c>
      <c r="D32" s="264" t="s">
        <v>1558</v>
      </c>
      <c r="E32" s="264" t="s">
        <v>1516</v>
      </c>
      <c r="F32" s="118" t="s">
        <v>212</v>
      </c>
      <c r="G32" s="143">
        <v>45250</v>
      </c>
      <c r="H32" s="118" t="s">
        <v>34</v>
      </c>
      <c r="I32" s="144" t="s">
        <v>212</v>
      </c>
      <c r="J32" s="143">
        <v>45261</v>
      </c>
      <c r="K32" s="266" t="s">
        <v>46</v>
      </c>
      <c r="L32" s="144" t="s">
        <v>212</v>
      </c>
      <c r="M32" s="355">
        <v>45265</v>
      </c>
      <c r="N32" s="144" t="s">
        <v>1491</v>
      </c>
      <c r="O32" s="144"/>
      <c r="P32" s="155"/>
      <c r="Q32" s="261"/>
      <c r="R32" s="155"/>
      <c r="S32" s="155"/>
      <c r="T32" s="155"/>
      <c r="U32" s="155"/>
      <c r="V32" s="155"/>
      <c r="W32" s="155"/>
      <c r="X32" s="155"/>
      <c r="Y32" s="155"/>
      <c r="Z32" s="155"/>
      <c r="AA32" s="155"/>
      <c r="AB32" s="155"/>
      <c r="AC32" s="155"/>
      <c r="AD32" s="155"/>
      <c r="AE32" s="155"/>
      <c r="AF32" s="155"/>
    </row>
    <row r="33" spans="1:32" ht="234" customHeight="1">
      <c r="A33" s="119" t="str">
        <f t="shared" si="1"/>
        <v>[Manage Orders-21]</v>
      </c>
      <c r="B33" s="265" t="s">
        <v>1559</v>
      </c>
      <c r="C33" s="118" t="s">
        <v>1549</v>
      </c>
      <c r="D33" s="264" t="s">
        <v>1560</v>
      </c>
      <c r="E33" s="264" t="s">
        <v>1516</v>
      </c>
      <c r="F33" s="118" t="s">
        <v>212</v>
      </c>
      <c r="G33" s="143">
        <v>45250</v>
      </c>
      <c r="H33" s="118" t="s">
        <v>34</v>
      </c>
      <c r="I33" s="144" t="s">
        <v>212</v>
      </c>
      <c r="J33" s="143">
        <v>45261</v>
      </c>
      <c r="K33" s="266" t="s">
        <v>46</v>
      </c>
      <c r="L33" s="144" t="s">
        <v>212</v>
      </c>
      <c r="M33" s="355">
        <v>45265</v>
      </c>
      <c r="N33" s="144" t="s">
        <v>1491</v>
      </c>
      <c r="O33" s="144"/>
      <c r="P33" s="155"/>
      <c r="Q33" s="261"/>
      <c r="R33" s="155"/>
      <c r="S33" s="155"/>
      <c r="T33" s="155"/>
      <c r="U33" s="155"/>
      <c r="V33" s="155"/>
      <c r="W33" s="155"/>
      <c r="X33" s="155"/>
      <c r="Y33" s="155"/>
      <c r="Z33" s="155"/>
      <c r="AA33" s="155"/>
      <c r="AB33" s="155"/>
      <c r="AC33" s="155"/>
      <c r="AD33" s="155"/>
      <c r="AE33" s="155"/>
      <c r="AF33" s="155"/>
    </row>
    <row r="34" spans="1:32" ht="24" customHeight="1">
      <c r="A34" s="147" t="s">
        <v>1561</v>
      </c>
      <c r="B34" s="267"/>
      <c r="C34" s="148"/>
      <c r="D34" s="268"/>
      <c r="E34" s="268"/>
      <c r="F34" s="148"/>
      <c r="G34" s="149"/>
      <c r="H34" s="148"/>
      <c r="I34" s="150"/>
      <c r="J34" s="150"/>
      <c r="K34" s="150"/>
      <c r="L34" s="150"/>
      <c r="M34" s="150"/>
      <c r="N34" s="150"/>
      <c r="O34" s="150"/>
      <c r="P34" s="155"/>
      <c r="Q34" s="251"/>
      <c r="R34" s="155"/>
      <c r="S34" s="155"/>
      <c r="T34" s="155"/>
      <c r="U34" s="155"/>
      <c r="V34" s="155"/>
      <c r="W34" s="155"/>
      <c r="X34" s="155"/>
      <c r="Y34" s="155"/>
      <c r="Z34" s="155"/>
      <c r="AA34" s="155"/>
      <c r="AB34" s="155"/>
      <c r="AC34" s="155"/>
      <c r="AD34" s="155"/>
      <c r="AE34" s="155"/>
      <c r="AF34" s="155"/>
    </row>
    <row r="35" spans="1:32" ht="205.5" customHeight="1">
      <c r="A35" s="119" t="str">
        <f t="shared" ref="A35:A36" si="2">IF(OR(B12&lt;&gt;"",D12&lt;&gt;""),"["&amp;TEXT($B$2,"##")&amp;"-"&amp;TEXT(ROW()-13,"##")&amp;"]","")</f>
        <v>[Manage Orders-22]</v>
      </c>
      <c r="B35" s="265" t="s">
        <v>1561</v>
      </c>
      <c r="C35" s="118" t="s">
        <v>1549</v>
      </c>
      <c r="D35" s="264" t="s">
        <v>1510</v>
      </c>
      <c r="E35" s="264" t="s">
        <v>1562</v>
      </c>
      <c r="F35" s="118" t="s">
        <v>212</v>
      </c>
      <c r="G35" s="143">
        <v>45250</v>
      </c>
      <c r="H35" s="118" t="s">
        <v>34</v>
      </c>
      <c r="I35" s="144" t="s">
        <v>212</v>
      </c>
      <c r="J35" s="143">
        <v>45261</v>
      </c>
      <c r="K35" s="266" t="s">
        <v>46</v>
      </c>
      <c r="L35" s="144" t="s">
        <v>212</v>
      </c>
      <c r="M35" s="355">
        <v>45265</v>
      </c>
      <c r="N35" s="144" t="s">
        <v>1491</v>
      </c>
      <c r="O35" s="144"/>
      <c r="P35" s="155"/>
      <c r="Q35" s="251"/>
      <c r="R35" s="155"/>
      <c r="S35" s="155"/>
      <c r="T35" s="155"/>
      <c r="U35" s="155"/>
      <c r="V35" s="155"/>
      <c r="W35" s="155"/>
      <c r="X35" s="155"/>
      <c r="Y35" s="155"/>
      <c r="Z35" s="155"/>
      <c r="AA35" s="155"/>
      <c r="AB35" s="155"/>
      <c r="AC35" s="155"/>
      <c r="AD35" s="155"/>
      <c r="AE35" s="155"/>
      <c r="AF35" s="155"/>
    </row>
    <row r="36" spans="1:32" ht="188.25" customHeight="1">
      <c r="A36" s="119" t="str">
        <f t="shared" si="2"/>
        <v>[Manage Orders-23]</v>
      </c>
      <c r="B36" s="265" t="s">
        <v>1563</v>
      </c>
      <c r="C36" s="118" t="s">
        <v>1549</v>
      </c>
      <c r="D36" s="264" t="s">
        <v>1550</v>
      </c>
      <c r="E36" s="264" t="s">
        <v>1516</v>
      </c>
      <c r="F36" s="118" t="s">
        <v>212</v>
      </c>
      <c r="G36" s="143">
        <v>45250</v>
      </c>
      <c r="H36" s="118" t="s">
        <v>34</v>
      </c>
      <c r="I36" s="144" t="s">
        <v>212</v>
      </c>
      <c r="J36" s="143">
        <v>45261</v>
      </c>
      <c r="K36" s="266" t="s">
        <v>46</v>
      </c>
      <c r="L36" s="144" t="s">
        <v>212</v>
      </c>
      <c r="M36" s="355">
        <v>45265</v>
      </c>
      <c r="N36" s="144" t="s">
        <v>1491</v>
      </c>
      <c r="O36" s="144"/>
      <c r="P36" s="155"/>
      <c r="Q36" s="251"/>
      <c r="R36" s="155"/>
      <c r="S36" s="155"/>
      <c r="T36" s="155"/>
      <c r="U36" s="155"/>
      <c r="V36" s="155"/>
      <c r="W36" s="155"/>
      <c r="X36" s="155"/>
      <c r="Y36" s="155"/>
      <c r="Z36" s="155"/>
      <c r="AA36" s="155"/>
      <c r="AB36" s="155"/>
      <c r="AC36" s="155"/>
      <c r="AD36" s="155"/>
      <c r="AE36" s="155"/>
      <c r="AF36" s="155"/>
    </row>
    <row r="37" spans="1:32" ht="198" customHeight="1">
      <c r="A37" s="119" t="str">
        <f t="shared" ref="A37:A40" si="3">IF(OR(B15&lt;&gt;"",D15&lt;&gt;""),"["&amp;TEXT($B$2,"##")&amp;"-"&amp;TEXT(ROW()-13,"##")&amp;"]","")</f>
        <v>[Manage Orders-24]</v>
      </c>
      <c r="B37" s="265" t="s">
        <v>1564</v>
      </c>
      <c r="C37" s="118" t="s">
        <v>1549</v>
      </c>
      <c r="D37" s="264" t="s">
        <v>1552</v>
      </c>
      <c r="E37" s="264" t="s">
        <v>1516</v>
      </c>
      <c r="F37" s="118" t="s">
        <v>213</v>
      </c>
      <c r="G37" s="146">
        <v>45250</v>
      </c>
      <c r="H37" s="118" t="s">
        <v>34</v>
      </c>
      <c r="I37" s="144" t="s">
        <v>212</v>
      </c>
      <c r="J37" s="143">
        <v>45261</v>
      </c>
      <c r="K37" s="266" t="s">
        <v>46</v>
      </c>
      <c r="L37" s="144" t="s">
        <v>212</v>
      </c>
      <c r="M37" s="355">
        <v>45265</v>
      </c>
      <c r="N37" s="144" t="s">
        <v>1491</v>
      </c>
      <c r="O37" s="145" t="s">
        <v>1521</v>
      </c>
      <c r="P37" s="155"/>
      <c r="Q37" s="251"/>
      <c r="R37" s="155"/>
      <c r="S37" s="155"/>
      <c r="T37" s="155"/>
      <c r="U37" s="155"/>
      <c r="V37" s="155"/>
      <c r="W37" s="155"/>
      <c r="X37" s="155"/>
      <c r="Y37" s="155"/>
      <c r="Z37" s="155"/>
      <c r="AA37" s="155"/>
      <c r="AB37" s="155"/>
      <c r="AC37" s="155"/>
      <c r="AD37" s="155"/>
      <c r="AE37" s="155"/>
      <c r="AF37" s="155"/>
    </row>
    <row r="38" spans="1:32" ht="180.75" customHeight="1">
      <c r="A38" s="119" t="str">
        <f t="shared" si="3"/>
        <v>[Manage Orders-25]</v>
      </c>
      <c r="B38" s="265" t="s">
        <v>1565</v>
      </c>
      <c r="C38" s="118" t="s">
        <v>1549</v>
      </c>
      <c r="D38" s="264" t="s">
        <v>1566</v>
      </c>
      <c r="E38" s="264" t="s">
        <v>1516</v>
      </c>
      <c r="F38" s="118" t="s">
        <v>212</v>
      </c>
      <c r="G38" s="146">
        <v>45250</v>
      </c>
      <c r="H38" s="118" t="s">
        <v>34</v>
      </c>
      <c r="I38" s="144" t="s">
        <v>212</v>
      </c>
      <c r="J38" s="143">
        <v>45261</v>
      </c>
      <c r="K38" s="266" t="s">
        <v>46</v>
      </c>
      <c r="L38" s="144" t="s">
        <v>212</v>
      </c>
      <c r="M38" s="355">
        <v>45265</v>
      </c>
      <c r="N38" s="144" t="s">
        <v>1491</v>
      </c>
      <c r="O38" s="144"/>
      <c r="P38" s="155"/>
      <c r="Q38" s="251"/>
      <c r="R38" s="155"/>
      <c r="S38" s="155"/>
      <c r="T38" s="155"/>
      <c r="U38" s="155"/>
      <c r="V38" s="155"/>
      <c r="W38" s="155"/>
      <c r="X38" s="155"/>
      <c r="Y38" s="155"/>
      <c r="Z38" s="155"/>
      <c r="AA38" s="155"/>
      <c r="AB38" s="155"/>
      <c r="AC38" s="155"/>
      <c r="AD38" s="155"/>
      <c r="AE38" s="155"/>
      <c r="AF38" s="155"/>
    </row>
    <row r="39" spans="1:32" ht="190.5" customHeight="1">
      <c r="A39" s="119" t="str">
        <f t="shared" si="3"/>
        <v>[Manage Orders-26]</v>
      </c>
      <c r="B39" s="265" t="s">
        <v>1567</v>
      </c>
      <c r="C39" s="118" t="s">
        <v>1549</v>
      </c>
      <c r="D39" s="264" t="s">
        <v>1568</v>
      </c>
      <c r="E39" s="264" t="s">
        <v>1516</v>
      </c>
      <c r="F39" s="118" t="s">
        <v>212</v>
      </c>
      <c r="G39" s="146">
        <v>45250</v>
      </c>
      <c r="H39" s="118" t="s">
        <v>34</v>
      </c>
      <c r="I39" s="144" t="s">
        <v>212</v>
      </c>
      <c r="J39" s="143">
        <v>45261</v>
      </c>
      <c r="K39" s="266" t="s">
        <v>46</v>
      </c>
      <c r="L39" s="144" t="s">
        <v>212</v>
      </c>
      <c r="M39" s="355">
        <v>45265</v>
      </c>
      <c r="N39" s="144" t="s">
        <v>1491</v>
      </c>
      <c r="O39" s="144"/>
      <c r="P39" s="155"/>
      <c r="Q39" s="251"/>
      <c r="R39" s="155"/>
      <c r="S39" s="155"/>
      <c r="T39" s="155"/>
      <c r="U39" s="155"/>
      <c r="V39" s="155"/>
      <c r="W39" s="155"/>
      <c r="X39" s="155"/>
      <c r="Y39" s="155"/>
      <c r="Z39" s="155"/>
      <c r="AA39" s="155"/>
      <c r="AB39" s="155"/>
      <c r="AC39" s="155"/>
      <c r="AD39" s="155"/>
      <c r="AE39" s="155"/>
      <c r="AF39" s="155"/>
    </row>
    <row r="40" spans="1:32" ht="199.5" customHeight="1">
      <c r="A40" s="119" t="str">
        <f t="shared" si="3"/>
        <v>[Manage Orders-27]</v>
      </c>
      <c r="B40" s="265" t="s">
        <v>1569</v>
      </c>
      <c r="C40" s="118" t="s">
        <v>1549</v>
      </c>
      <c r="D40" s="264" t="s">
        <v>1570</v>
      </c>
      <c r="E40" s="264" t="s">
        <v>1516</v>
      </c>
      <c r="F40" s="118" t="s">
        <v>212</v>
      </c>
      <c r="G40" s="146">
        <v>45250</v>
      </c>
      <c r="H40" s="118" t="s">
        <v>34</v>
      </c>
      <c r="I40" s="144" t="s">
        <v>212</v>
      </c>
      <c r="J40" s="143">
        <v>45261</v>
      </c>
      <c r="K40" s="266" t="s">
        <v>46</v>
      </c>
      <c r="L40" s="144" t="s">
        <v>212</v>
      </c>
      <c r="M40" s="355">
        <v>45265</v>
      </c>
      <c r="N40" s="144" t="s">
        <v>1491</v>
      </c>
      <c r="O40" s="144"/>
      <c r="P40" s="155"/>
      <c r="Q40" s="251"/>
      <c r="R40" s="155"/>
      <c r="S40" s="155"/>
      <c r="T40" s="155"/>
      <c r="U40" s="155"/>
      <c r="V40" s="155"/>
      <c r="W40" s="155"/>
      <c r="X40" s="155"/>
      <c r="Y40" s="155"/>
      <c r="Z40" s="155"/>
      <c r="AA40" s="155"/>
      <c r="AB40" s="155"/>
      <c r="AC40" s="155"/>
      <c r="AD40" s="155"/>
      <c r="AE40" s="155"/>
      <c r="AF40" s="155"/>
    </row>
    <row r="41" spans="1:32" ht="27.75" customHeight="1">
      <c r="A41" s="147" t="s">
        <v>1571</v>
      </c>
      <c r="B41" s="267"/>
      <c r="C41" s="148"/>
      <c r="D41" s="268"/>
      <c r="E41" s="268"/>
      <c r="F41" s="148"/>
      <c r="G41" s="151"/>
      <c r="H41" s="148"/>
      <c r="I41" s="150"/>
      <c r="J41" s="150"/>
      <c r="K41" s="150"/>
      <c r="L41" s="150"/>
      <c r="M41" s="150"/>
      <c r="N41" s="150"/>
      <c r="O41" s="150"/>
      <c r="P41" s="155"/>
      <c r="Q41" s="251"/>
      <c r="R41" s="155"/>
      <c r="S41" s="155"/>
      <c r="T41" s="155"/>
      <c r="U41" s="155"/>
      <c r="V41" s="155"/>
      <c r="W41" s="155"/>
      <c r="X41" s="155"/>
      <c r="Y41" s="155"/>
      <c r="Z41" s="155"/>
      <c r="AA41" s="155"/>
      <c r="AB41" s="155"/>
      <c r="AC41" s="155"/>
      <c r="AD41" s="155"/>
      <c r="AE41" s="155"/>
      <c r="AF41" s="155"/>
    </row>
    <row r="42" spans="1:32" ht="213.75" customHeight="1">
      <c r="A42" s="119" t="str">
        <f t="shared" ref="A42:A44" si="4">IF(OR(B12&lt;&gt;"",D12&lt;&gt;""),"["&amp;TEXT($B$2,"##")&amp;"-"&amp;TEXT(ROW()-14,"##")&amp;"]","")</f>
        <v>[Manage Orders-28]</v>
      </c>
      <c r="B42" s="265" t="s">
        <v>1571</v>
      </c>
      <c r="C42" s="118" t="s">
        <v>1572</v>
      </c>
      <c r="D42" s="264" t="s">
        <v>1573</v>
      </c>
      <c r="E42" s="264"/>
      <c r="F42" s="118" t="s">
        <v>212</v>
      </c>
      <c r="G42" s="146">
        <v>45250</v>
      </c>
      <c r="H42" s="118" t="s">
        <v>34</v>
      </c>
      <c r="I42" s="144" t="s">
        <v>212</v>
      </c>
      <c r="J42" s="143">
        <v>45261</v>
      </c>
      <c r="K42" s="266" t="s">
        <v>46</v>
      </c>
      <c r="L42" s="144" t="s">
        <v>212</v>
      </c>
      <c r="M42" s="355">
        <v>45265</v>
      </c>
      <c r="N42" s="144" t="s">
        <v>1491</v>
      </c>
      <c r="O42" s="144"/>
      <c r="P42" s="155"/>
      <c r="Q42" s="251"/>
      <c r="R42" s="155"/>
      <c r="S42" s="155"/>
      <c r="T42" s="155"/>
      <c r="U42" s="155"/>
      <c r="V42" s="155"/>
      <c r="W42" s="155"/>
      <c r="X42" s="155"/>
      <c r="Y42" s="155"/>
      <c r="Z42" s="155"/>
      <c r="AA42" s="155"/>
      <c r="AB42" s="155"/>
      <c r="AC42" s="155"/>
      <c r="AD42" s="155"/>
      <c r="AE42" s="155"/>
      <c r="AF42" s="155"/>
    </row>
    <row r="43" spans="1:32" ht="216" customHeight="1">
      <c r="A43" s="119" t="str">
        <f t="shared" si="4"/>
        <v>[Manage Orders-29]</v>
      </c>
      <c r="B43" s="265" t="s">
        <v>1574</v>
      </c>
      <c r="C43" s="118" t="s">
        <v>1575</v>
      </c>
      <c r="D43" s="264" t="s">
        <v>1573</v>
      </c>
      <c r="E43" s="264"/>
      <c r="F43" s="118" t="s">
        <v>213</v>
      </c>
      <c r="G43" s="146">
        <v>45250</v>
      </c>
      <c r="H43" s="118" t="s">
        <v>34</v>
      </c>
      <c r="I43" s="144" t="s">
        <v>212</v>
      </c>
      <c r="J43" s="143">
        <v>45261</v>
      </c>
      <c r="K43" s="266" t="s">
        <v>46</v>
      </c>
      <c r="L43" s="144" t="s">
        <v>212</v>
      </c>
      <c r="M43" s="355">
        <v>45265</v>
      </c>
      <c r="N43" s="144" t="s">
        <v>1491</v>
      </c>
      <c r="O43" s="145" t="s">
        <v>1576</v>
      </c>
      <c r="P43" s="155"/>
      <c r="Q43" s="251"/>
      <c r="R43" s="155"/>
      <c r="S43" s="155"/>
      <c r="T43" s="155"/>
      <c r="U43" s="155"/>
      <c r="V43" s="155"/>
      <c r="W43" s="155"/>
      <c r="X43" s="155"/>
      <c r="Y43" s="155"/>
      <c r="Z43" s="155"/>
      <c r="AA43" s="155"/>
      <c r="AB43" s="155"/>
      <c r="AC43" s="155"/>
      <c r="AD43" s="155"/>
      <c r="AE43" s="155"/>
      <c r="AF43" s="155"/>
    </row>
    <row r="44" spans="1:32" ht="252.75" customHeight="1">
      <c r="A44" s="119" t="str">
        <f t="shared" si="4"/>
        <v>[Manage Orders-30]</v>
      </c>
      <c r="B44" s="265" t="s">
        <v>1577</v>
      </c>
      <c r="C44" s="118" t="s">
        <v>1578</v>
      </c>
      <c r="D44" s="264" t="s">
        <v>1573</v>
      </c>
      <c r="E44" s="264"/>
      <c r="F44" s="118" t="s">
        <v>213</v>
      </c>
      <c r="G44" s="146">
        <v>45250</v>
      </c>
      <c r="H44" s="118" t="s">
        <v>34</v>
      </c>
      <c r="I44" s="144" t="s">
        <v>212</v>
      </c>
      <c r="J44" s="143">
        <v>45261</v>
      </c>
      <c r="K44" s="266" t="s">
        <v>46</v>
      </c>
      <c r="L44" s="144" t="s">
        <v>212</v>
      </c>
      <c r="M44" s="355">
        <v>45265</v>
      </c>
      <c r="N44" s="144" t="s">
        <v>1491</v>
      </c>
      <c r="O44" s="145"/>
      <c r="P44" s="155"/>
      <c r="Q44" s="251"/>
      <c r="R44" s="155"/>
      <c r="S44" s="155"/>
      <c r="T44" s="155"/>
      <c r="U44" s="155"/>
      <c r="V44" s="155"/>
      <c r="W44" s="155"/>
      <c r="X44" s="155"/>
      <c r="Y44" s="155"/>
      <c r="Z44" s="155"/>
      <c r="AA44" s="155"/>
      <c r="AB44" s="155"/>
      <c r="AC44" s="155"/>
      <c r="AD44" s="155"/>
      <c r="AE44" s="155"/>
      <c r="AF44" s="155"/>
    </row>
    <row r="45" spans="1:32" ht="24.75" customHeight="1">
      <c r="A45" s="147" t="s">
        <v>1579</v>
      </c>
      <c r="B45" s="267"/>
      <c r="C45" s="148"/>
      <c r="D45" s="268"/>
      <c r="E45" s="268"/>
      <c r="F45" s="148"/>
      <c r="G45" s="149"/>
      <c r="H45" s="148"/>
      <c r="I45" s="150"/>
      <c r="J45" s="150"/>
      <c r="K45" s="150"/>
      <c r="L45" s="150"/>
      <c r="M45" s="150"/>
      <c r="N45" s="150"/>
      <c r="O45" s="150"/>
      <c r="P45" s="155"/>
      <c r="Q45" s="251"/>
      <c r="R45" s="155"/>
      <c r="S45" s="155"/>
      <c r="T45" s="155"/>
      <c r="U45" s="155"/>
      <c r="V45" s="155"/>
      <c r="W45" s="155"/>
      <c r="X45" s="155"/>
      <c r="Y45" s="155"/>
      <c r="Z45" s="155"/>
      <c r="AA45" s="155"/>
      <c r="AB45" s="155"/>
      <c r="AC45" s="155"/>
      <c r="AD45" s="155"/>
      <c r="AE45" s="155"/>
      <c r="AF45" s="155"/>
    </row>
    <row r="46" spans="1:32" ht="182.25" customHeight="1">
      <c r="A46" s="119" t="str">
        <f t="shared" ref="A46:A49" si="5">IF(OR(B12&lt;&gt;"",D12&lt;&gt;""),"["&amp;TEXT($B$2,"##")&amp;"-"&amp;TEXT(ROW()-15,"##")&amp;"]","")</f>
        <v>[Manage Orders-31]</v>
      </c>
      <c r="B46" s="265" t="s">
        <v>1579</v>
      </c>
      <c r="C46" s="118" t="s">
        <v>1580</v>
      </c>
      <c r="D46" s="264" t="s">
        <v>1581</v>
      </c>
      <c r="E46" s="264"/>
      <c r="F46" s="118" t="s">
        <v>212</v>
      </c>
      <c r="G46" s="143">
        <v>45250</v>
      </c>
      <c r="H46" s="118" t="s">
        <v>34</v>
      </c>
      <c r="I46" s="145" t="s">
        <v>212</v>
      </c>
      <c r="J46" s="143">
        <v>45261</v>
      </c>
      <c r="K46" s="266" t="s">
        <v>46</v>
      </c>
      <c r="L46" s="144" t="s">
        <v>212</v>
      </c>
      <c r="M46" s="355">
        <v>45265</v>
      </c>
      <c r="N46" s="144" t="s">
        <v>1491</v>
      </c>
      <c r="O46" s="144"/>
      <c r="P46" s="155"/>
      <c r="Q46" s="251"/>
      <c r="R46" s="155"/>
      <c r="S46" s="155"/>
      <c r="T46" s="155"/>
      <c r="U46" s="155"/>
      <c r="V46" s="155"/>
      <c r="W46" s="155"/>
      <c r="X46" s="155"/>
      <c r="Y46" s="155"/>
      <c r="Z46" s="155"/>
      <c r="AA46" s="155"/>
      <c r="AB46" s="155"/>
      <c r="AC46" s="155"/>
      <c r="AD46" s="155"/>
      <c r="AE46" s="155"/>
      <c r="AF46" s="155"/>
    </row>
    <row r="47" spans="1:32" ht="193.5" customHeight="1">
      <c r="A47" s="119" t="str">
        <f t="shared" si="5"/>
        <v>[Manage Orders-32]</v>
      </c>
      <c r="B47" s="265" t="s">
        <v>1582</v>
      </c>
      <c r="C47" s="118" t="s">
        <v>1583</v>
      </c>
      <c r="D47" s="264" t="s">
        <v>1547</v>
      </c>
      <c r="E47" s="264"/>
      <c r="F47" s="118" t="s">
        <v>212</v>
      </c>
      <c r="G47" s="143">
        <v>45250</v>
      </c>
      <c r="H47" s="118" t="s">
        <v>34</v>
      </c>
      <c r="I47" s="145" t="s">
        <v>212</v>
      </c>
      <c r="J47" s="143">
        <v>45261</v>
      </c>
      <c r="K47" s="266" t="s">
        <v>46</v>
      </c>
      <c r="L47" s="144" t="s">
        <v>212</v>
      </c>
      <c r="M47" s="355">
        <v>45265</v>
      </c>
      <c r="N47" s="144" t="s">
        <v>1491</v>
      </c>
      <c r="O47" s="144"/>
      <c r="P47" s="155"/>
      <c r="Q47" s="251"/>
      <c r="R47" s="155"/>
      <c r="S47" s="155"/>
      <c r="T47" s="155"/>
      <c r="U47" s="155"/>
      <c r="V47" s="155"/>
      <c r="W47" s="155"/>
      <c r="X47" s="155"/>
      <c r="Y47" s="155"/>
      <c r="Z47" s="155"/>
      <c r="AA47" s="155"/>
      <c r="AB47" s="155"/>
      <c r="AC47" s="155"/>
      <c r="AD47" s="155"/>
      <c r="AE47" s="155"/>
      <c r="AF47" s="155"/>
    </row>
    <row r="48" spans="1:32" ht="201.75" customHeight="1">
      <c r="A48" s="119" t="str">
        <f t="shared" si="5"/>
        <v>[Manage Orders-33]</v>
      </c>
      <c r="B48" s="265" t="s">
        <v>1584</v>
      </c>
      <c r="C48" s="118" t="s">
        <v>1580</v>
      </c>
      <c r="D48" s="264" t="s">
        <v>1550</v>
      </c>
      <c r="E48" s="264"/>
      <c r="F48" s="118" t="s">
        <v>212</v>
      </c>
      <c r="G48" s="143">
        <v>45250</v>
      </c>
      <c r="H48" s="118" t="s">
        <v>34</v>
      </c>
      <c r="I48" s="145" t="s">
        <v>212</v>
      </c>
      <c r="J48" s="143">
        <v>45261</v>
      </c>
      <c r="K48" s="266" t="s">
        <v>46</v>
      </c>
      <c r="L48" s="144" t="s">
        <v>212</v>
      </c>
      <c r="M48" s="355">
        <v>45265</v>
      </c>
      <c r="N48" s="144" t="s">
        <v>1491</v>
      </c>
      <c r="O48" s="144"/>
      <c r="P48" s="155"/>
      <c r="Q48" s="251"/>
      <c r="R48" s="155"/>
      <c r="S48" s="155"/>
      <c r="T48" s="155"/>
      <c r="U48" s="155"/>
      <c r="V48" s="155"/>
      <c r="W48" s="155"/>
      <c r="X48" s="155"/>
      <c r="Y48" s="155"/>
      <c r="Z48" s="155"/>
      <c r="AA48" s="155"/>
      <c r="AB48" s="155"/>
      <c r="AC48" s="155"/>
      <c r="AD48" s="155"/>
      <c r="AE48" s="155"/>
      <c r="AF48" s="155"/>
    </row>
    <row r="49" spans="1:32" ht="196.5" customHeight="1">
      <c r="A49" s="119" t="str">
        <f t="shared" si="5"/>
        <v>[Manage Orders-34]</v>
      </c>
      <c r="B49" s="265" t="s">
        <v>1585</v>
      </c>
      <c r="C49" s="118" t="s">
        <v>1580</v>
      </c>
      <c r="D49" s="264" t="s">
        <v>1550</v>
      </c>
      <c r="E49" s="264"/>
      <c r="F49" s="118" t="s">
        <v>212</v>
      </c>
      <c r="G49" s="143">
        <v>45250</v>
      </c>
      <c r="H49" s="118" t="s">
        <v>34</v>
      </c>
      <c r="I49" s="145" t="s">
        <v>212</v>
      </c>
      <c r="J49" s="143">
        <v>45261</v>
      </c>
      <c r="K49" s="266" t="s">
        <v>46</v>
      </c>
      <c r="L49" s="144" t="s">
        <v>212</v>
      </c>
      <c r="M49" s="355">
        <v>45265</v>
      </c>
      <c r="N49" s="144" t="s">
        <v>1491</v>
      </c>
      <c r="O49" s="144"/>
      <c r="P49" s="155"/>
      <c r="Q49" s="251"/>
      <c r="R49" s="155"/>
      <c r="S49" s="155"/>
      <c r="T49" s="155"/>
      <c r="U49" s="155"/>
      <c r="V49" s="155"/>
      <c r="W49" s="155"/>
      <c r="X49" s="155"/>
      <c r="Y49" s="155"/>
      <c r="Z49" s="155"/>
      <c r="AA49" s="155"/>
      <c r="AB49" s="155"/>
      <c r="AC49" s="155"/>
      <c r="AD49" s="155"/>
      <c r="AE49" s="155"/>
      <c r="AF49" s="155"/>
    </row>
    <row r="50" spans="1:32" ht="24.75" customHeight="1">
      <c r="A50" s="147" t="s">
        <v>1586</v>
      </c>
      <c r="B50" s="267"/>
      <c r="C50" s="148"/>
      <c r="D50" s="268"/>
      <c r="E50" s="268"/>
      <c r="F50" s="148"/>
      <c r="G50" s="149"/>
      <c r="H50" s="148"/>
      <c r="I50" s="150"/>
      <c r="J50" s="150"/>
      <c r="K50" s="150"/>
      <c r="L50" s="150"/>
      <c r="M50" s="150"/>
      <c r="N50" s="150"/>
      <c r="O50" s="150"/>
      <c r="P50" s="155"/>
      <c r="Q50" s="251"/>
      <c r="R50" s="155"/>
      <c r="S50" s="155"/>
      <c r="T50" s="155"/>
      <c r="U50" s="155"/>
      <c r="V50" s="155"/>
      <c r="W50" s="155"/>
      <c r="X50" s="155"/>
      <c r="Y50" s="155"/>
      <c r="Z50" s="155"/>
      <c r="AA50" s="155"/>
      <c r="AB50" s="155"/>
      <c r="AC50" s="155"/>
      <c r="AD50" s="155"/>
      <c r="AE50" s="155"/>
      <c r="AF50" s="155"/>
    </row>
    <row r="51" spans="1:32" ht="220.5" customHeight="1">
      <c r="A51" s="119" t="str">
        <f>IF(OR(B12&lt;&gt;"",D12&lt;&gt;""),"["&amp;TEXT($B$2,"##")&amp;"-"&amp;TEXT(ROW()-16,"##")&amp;"]","")</f>
        <v>[Manage Orders-35]</v>
      </c>
      <c r="B51" s="265" t="s">
        <v>1586</v>
      </c>
      <c r="C51" s="118" t="s">
        <v>1587</v>
      </c>
      <c r="D51" s="264" t="s">
        <v>1510</v>
      </c>
      <c r="E51" s="264" t="s">
        <v>1588</v>
      </c>
      <c r="F51" s="118" t="s">
        <v>212</v>
      </c>
      <c r="G51" s="143">
        <v>45250</v>
      </c>
      <c r="H51" s="118" t="s">
        <v>34</v>
      </c>
      <c r="I51" s="145" t="s">
        <v>212</v>
      </c>
      <c r="J51" s="143">
        <v>45261</v>
      </c>
      <c r="K51" s="266" t="s">
        <v>46</v>
      </c>
      <c r="L51" s="144" t="s">
        <v>212</v>
      </c>
      <c r="M51" s="355">
        <v>45265</v>
      </c>
      <c r="N51" s="144" t="s">
        <v>1491</v>
      </c>
      <c r="O51" s="144"/>
      <c r="P51" s="155"/>
      <c r="Q51" s="251"/>
      <c r="R51" s="155"/>
      <c r="S51" s="155"/>
      <c r="T51" s="155"/>
      <c r="U51" s="155"/>
      <c r="V51" s="155"/>
      <c r="W51" s="155"/>
      <c r="X51" s="155"/>
      <c r="Y51" s="155"/>
      <c r="Z51" s="155"/>
      <c r="AA51" s="155"/>
      <c r="AB51" s="155"/>
      <c r="AC51" s="155"/>
      <c r="AD51" s="155"/>
      <c r="AE51" s="155"/>
      <c r="AF51" s="155"/>
    </row>
    <row r="52" spans="1:32" ht="224.25" customHeight="1">
      <c r="A52" s="119" t="str">
        <f t="shared" ref="A52:A53" si="6">IF(OR(B14&lt;&gt;"",D14&lt;&gt;""),"["&amp;TEXT($B$2,"##")&amp;"-"&amp;TEXT(ROW()-16,"##")&amp;"]","")</f>
        <v>[Manage Orders-36]</v>
      </c>
      <c r="B52" s="265" t="s">
        <v>1589</v>
      </c>
      <c r="C52" s="118" t="s">
        <v>1590</v>
      </c>
      <c r="D52" s="264" t="s">
        <v>1547</v>
      </c>
      <c r="E52" s="264" t="s">
        <v>1516</v>
      </c>
      <c r="F52" s="118" t="s">
        <v>212</v>
      </c>
      <c r="G52" s="143">
        <v>45250</v>
      </c>
      <c r="H52" s="118" t="s">
        <v>34</v>
      </c>
      <c r="I52" s="145" t="s">
        <v>212</v>
      </c>
      <c r="J52" s="143">
        <v>45261</v>
      </c>
      <c r="K52" s="266" t="s">
        <v>46</v>
      </c>
      <c r="L52" s="144" t="s">
        <v>212</v>
      </c>
      <c r="M52" s="355">
        <v>45265</v>
      </c>
      <c r="N52" s="144" t="s">
        <v>1491</v>
      </c>
      <c r="O52" s="144"/>
      <c r="P52" s="155"/>
      <c r="Q52" s="251"/>
      <c r="R52" s="155"/>
      <c r="S52" s="155"/>
      <c r="T52" s="155"/>
      <c r="U52" s="155"/>
      <c r="V52" s="155"/>
      <c r="W52" s="155"/>
      <c r="X52" s="155"/>
      <c r="Y52" s="155"/>
      <c r="Z52" s="155"/>
      <c r="AA52" s="155"/>
      <c r="AB52" s="155"/>
      <c r="AC52" s="155"/>
      <c r="AD52" s="155"/>
      <c r="AE52" s="155"/>
      <c r="AF52" s="155"/>
    </row>
    <row r="53" spans="1:32" ht="258.75" customHeight="1">
      <c r="A53" s="119" t="str">
        <f t="shared" si="6"/>
        <v>[Manage Orders-37]</v>
      </c>
      <c r="B53" s="265" t="s">
        <v>1591</v>
      </c>
      <c r="C53" s="118" t="s">
        <v>1592</v>
      </c>
      <c r="D53" s="264" t="s">
        <v>1523</v>
      </c>
      <c r="E53" s="264" t="s">
        <v>1516</v>
      </c>
      <c r="F53" s="118" t="s">
        <v>212</v>
      </c>
      <c r="G53" s="143">
        <v>45250</v>
      </c>
      <c r="H53" s="118" t="s">
        <v>34</v>
      </c>
      <c r="I53" s="145" t="s">
        <v>212</v>
      </c>
      <c r="J53" s="143">
        <v>45261</v>
      </c>
      <c r="K53" s="266" t="s">
        <v>46</v>
      </c>
      <c r="L53" s="144" t="s">
        <v>212</v>
      </c>
      <c r="M53" s="355">
        <v>45265</v>
      </c>
      <c r="N53" s="144" t="s">
        <v>1491</v>
      </c>
      <c r="O53" s="144"/>
      <c r="P53" s="155"/>
      <c r="Q53" s="251"/>
      <c r="R53" s="155"/>
      <c r="S53" s="155"/>
      <c r="T53" s="155"/>
      <c r="U53" s="155"/>
      <c r="V53" s="155"/>
      <c r="W53" s="155"/>
      <c r="X53" s="155"/>
      <c r="Y53" s="155"/>
      <c r="Z53" s="155"/>
      <c r="AA53" s="155"/>
      <c r="AB53" s="155"/>
      <c r="AC53" s="155"/>
      <c r="AD53" s="155"/>
      <c r="AE53" s="155"/>
      <c r="AF53" s="155"/>
    </row>
    <row r="54" spans="1:32" ht="195.75" customHeight="1">
      <c r="A54" s="119" t="str">
        <f t="shared" ref="A54:A59" si="7">IF(OR(B17&lt;&gt;"",D17&lt;&gt;""),"["&amp;TEXT($B$2,"##")&amp;"-"&amp;TEXT(ROW()-16,"##")&amp;"]","")</f>
        <v>[Manage Orders-38]</v>
      </c>
      <c r="B54" s="265" t="s">
        <v>1593</v>
      </c>
      <c r="C54" s="118" t="s">
        <v>1590</v>
      </c>
      <c r="D54" s="264" t="s">
        <v>1594</v>
      </c>
      <c r="E54" s="264" t="s">
        <v>1516</v>
      </c>
      <c r="F54" s="118" t="s">
        <v>212</v>
      </c>
      <c r="G54" s="143">
        <v>45250</v>
      </c>
      <c r="H54" s="118" t="s">
        <v>34</v>
      </c>
      <c r="I54" s="145" t="s">
        <v>212</v>
      </c>
      <c r="J54" s="143">
        <v>45261</v>
      </c>
      <c r="K54" s="266" t="s">
        <v>46</v>
      </c>
      <c r="L54" s="144" t="s">
        <v>212</v>
      </c>
      <c r="M54" s="355">
        <v>45265</v>
      </c>
      <c r="N54" s="144" t="s">
        <v>1491</v>
      </c>
      <c r="O54" s="144"/>
      <c r="P54" s="155"/>
      <c r="Q54" s="251"/>
      <c r="R54" s="155"/>
      <c r="S54" s="155"/>
      <c r="T54" s="155"/>
      <c r="U54" s="155"/>
      <c r="V54" s="155"/>
      <c r="W54" s="155"/>
      <c r="X54" s="155"/>
      <c r="Y54" s="155"/>
      <c r="Z54" s="155"/>
      <c r="AA54" s="155"/>
      <c r="AB54" s="155"/>
      <c r="AC54" s="155"/>
      <c r="AD54" s="155"/>
      <c r="AE54" s="155"/>
      <c r="AF54" s="155"/>
    </row>
    <row r="55" spans="1:32" ht="237.75" customHeight="1">
      <c r="A55" s="119" t="str">
        <f t="shared" si="7"/>
        <v>[Manage Orders-39]</v>
      </c>
      <c r="B55" s="265" t="s">
        <v>1595</v>
      </c>
      <c r="C55" s="118" t="s">
        <v>1596</v>
      </c>
      <c r="D55" s="264" t="s">
        <v>1552</v>
      </c>
      <c r="E55" s="264" t="s">
        <v>1516</v>
      </c>
      <c r="F55" s="118" t="s">
        <v>212</v>
      </c>
      <c r="G55" s="143">
        <v>45250</v>
      </c>
      <c r="H55" s="118" t="s">
        <v>34</v>
      </c>
      <c r="I55" s="145" t="s">
        <v>212</v>
      </c>
      <c r="J55" s="143">
        <v>45261</v>
      </c>
      <c r="K55" s="266" t="s">
        <v>46</v>
      </c>
      <c r="L55" s="144" t="s">
        <v>212</v>
      </c>
      <c r="M55" s="355">
        <v>45265</v>
      </c>
      <c r="N55" s="144" t="s">
        <v>1491</v>
      </c>
      <c r="O55" s="144"/>
      <c r="P55" s="155"/>
      <c r="Q55" s="251"/>
      <c r="R55" s="155"/>
      <c r="S55" s="155"/>
      <c r="T55" s="155"/>
      <c r="U55" s="155"/>
      <c r="V55" s="155"/>
      <c r="W55" s="155"/>
      <c r="X55" s="155"/>
      <c r="Y55" s="155"/>
      <c r="Z55" s="155"/>
      <c r="AA55" s="155"/>
      <c r="AB55" s="155"/>
      <c r="AC55" s="155"/>
      <c r="AD55" s="155"/>
      <c r="AE55" s="155"/>
      <c r="AF55" s="155"/>
    </row>
    <row r="56" spans="1:32" ht="208.5" customHeight="1">
      <c r="A56" s="119" t="str">
        <f t="shared" si="7"/>
        <v>[Manage Orders-40]</v>
      </c>
      <c r="B56" s="265" t="s">
        <v>1597</v>
      </c>
      <c r="C56" s="118" t="s">
        <v>1596</v>
      </c>
      <c r="D56" s="264" t="s">
        <v>1598</v>
      </c>
      <c r="E56" s="264" t="s">
        <v>1516</v>
      </c>
      <c r="F56" s="118" t="s">
        <v>212</v>
      </c>
      <c r="G56" s="143">
        <v>45250</v>
      </c>
      <c r="H56" s="118" t="s">
        <v>34</v>
      </c>
      <c r="I56" s="145" t="s">
        <v>212</v>
      </c>
      <c r="J56" s="143">
        <v>45261</v>
      </c>
      <c r="K56" s="266" t="s">
        <v>46</v>
      </c>
      <c r="L56" s="144" t="s">
        <v>212</v>
      </c>
      <c r="M56" s="355">
        <v>45265</v>
      </c>
      <c r="N56" s="144" t="s">
        <v>1491</v>
      </c>
      <c r="O56" s="144"/>
      <c r="P56" s="155"/>
      <c r="Q56" s="251"/>
      <c r="R56" s="155"/>
      <c r="S56" s="155"/>
      <c r="T56" s="155"/>
      <c r="U56" s="155"/>
      <c r="V56" s="155"/>
      <c r="W56" s="155"/>
      <c r="X56" s="155"/>
      <c r="Y56" s="155"/>
      <c r="Z56" s="155"/>
      <c r="AA56" s="155"/>
      <c r="AB56" s="155"/>
      <c r="AC56" s="155"/>
      <c r="AD56" s="155"/>
      <c r="AE56" s="155"/>
      <c r="AF56" s="155"/>
    </row>
    <row r="57" spans="1:32" ht="170.25" customHeight="1">
      <c r="A57" s="119" t="str">
        <f t="shared" si="7"/>
        <v>[Manage Orders-41]</v>
      </c>
      <c r="B57" s="265" t="s">
        <v>1599</v>
      </c>
      <c r="C57" s="118" t="s">
        <v>1596</v>
      </c>
      <c r="D57" s="264" t="s">
        <v>1600</v>
      </c>
      <c r="E57" s="264" t="s">
        <v>1516</v>
      </c>
      <c r="F57" s="118" t="s">
        <v>212</v>
      </c>
      <c r="G57" s="143">
        <v>45250</v>
      </c>
      <c r="H57" s="118" t="s">
        <v>34</v>
      </c>
      <c r="I57" s="145" t="s">
        <v>212</v>
      </c>
      <c r="J57" s="143">
        <v>45261</v>
      </c>
      <c r="K57" s="266" t="s">
        <v>46</v>
      </c>
      <c r="L57" s="144" t="s">
        <v>212</v>
      </c>
      <c r="M57" s="355">
        <v>45265</v>
      </c>
      <c r="N57" s="144" t="s">
        <v>1491</v>
      </c>
      <c r="O57" s="144"/>
      <c r="P57" s="155"/>
      <c r="Q57" s="251"/>
      <c r="R57" s="155"/>
      <c r="S57" s="155"/>
      <c r="T57" s="155"/>
      <c r="U57" s="155"/>
      <c r="V57" s="155"/>
      <c r="W57" s="155"/>
      <c r="X57" s="155"/>
      <c r="Y57" s="155"/>
      <c r="Z57" s="155"/>
      <c r="AA57" s="155"/>
      <c r="AB57" s="155"/>
      <c r="AC57" s="155"/>
      <c r="AD57" s="155"/>
      <c r="AE57" s="155"/>
      <c r="AF57" s="155"/>
    </row>
    <row r="58" spans="1:32" ht="164.25" customHeight="1">
      <c r="A58" s="119" t="str">
        <f t="shared" si="7"/>
        <v>[Manage Orders-42]</v>
      </c>
      <c r="B58" s="265" t="s">
        <v>1601</v>
      </c>
      <c r="C58" s="118" t="s">
        <v>1596</v>
      </c>
      <c r="D58" s="264" t="s">
        <v>1602</v>
      </c>
      <c r="E58" s="264" t="s">
        <v>1516</v>
      </c>
      <c r="F58" s="118" t="s">
        <v>212</v>
      </c>
      <c r="G58" s="143">
        <v>45250</v>
      </c>
      <c r="H58" s="118" t="s">
        <v>34</v>
      </c>
      <c r="I58" s="145" t="s">
        <v>212</v>
      </c>
      <c r="J58" s="143">
        <v>45261</v>
      </c>
      <c r="K58" s="266" t="s">
        <v>46</v>
      </c>
      <c r="L58" s="144" t="s">
        <v>212</v>
      </c>
      <c r="M58" s="355">
        <v>45265</v>
      </c>
      <c r="N58" s="144" t="s">
        <v>1491</v>
      </c>
      <c r="O58" s="144"/>
      <c r="P58" s="155"/>
      <c r="Q58" s="251"/>
      <c r="R58" s="155"/>
      <c r="S58" s="155"/>
      <c r="T58" s="155"/>
      <c r="U58" s="155"/>
      <c r="V58" s="155"/>
      <c r="W58" s="155"/>
      <c r="X58" s="155"/>
      <c r="Y58" s="155"/>
      <c r="Z58" s="155"/>
      <c r="AA58" s="155"/>
      <c r="AB58" s="155"/>
      <c r="AC58" s="155"/>
      <c r="AD58" s="155"/>
      <c r="AE58" s="155"/>
      <c r="AF58" s="155"/>
    </row>
    <row r="59" spans="1:32" ht="168.75" customHeight="1">
      <c r="A59" s="119" t="str">
        <f t="shared" si="7"/>
        <v>[Manage Orders-43]</v>
      </c>
      <c r="B59" s="265" t="s">
        <v>1603</v>
      </c>
      <c r="C59" s="118" t="s">
        <v>1596</v>
      </c>
      <c r="D59" s="264" t="s">
        <v>1604</v>
      </c>
      <c r="E59" s="264" t="s">
        <v>1516</v>
      </c>
      <c r="F59" s="118" t="s">
        <v>212</v>
      </c>
      <c r="G59" s="143">
        <v>45250</v>
      </c>
      <c r="H59" s="118" t="s">
        <v>34</v>
      </c>
      <c r="I59" s="145" t="s">
        <v>212</v>
      </c>
      <c r="J59" s="143">
        <v>45261</v>
      </c>
      <c r="K59" s="266" t="s">
        <v>46</v>
      </c>
      <c r="L59" s="144" t="s">
        <v>212</v>
      </c>
      <c r="M59" s="355">
        <v>45265</v>
      </c>
      <c r="N59" s="144" t="s">
        <v>1491</v>
      </c>
      <c r="O59" s="144"/>
      <c r="P59" s="155"/>
      <c r="Q59" s="251"/>
      <c r="R59" s="155"/>
      <c r="S59" s="155"/>
      <c r="T59" s="155"/>
      <c r="U59" s="155"/>
      <c r="V59" s="155"/>
      <c r="W59" s="155"/>
      <c r="X59" s="155"/>
      <c r="Y59" s="155"/>
      <c r="Z59" s="155"/>
      <c r="AA59" s="155"/>
      <c r="AB59" s="155"/>
      <c r="AC59" s="155"/>
      <c r="AD59" s="155"/>
      <c r="AE59" s="155"/>
      <c r="AF59" s="155"/>
    </row>
    <row r="60" spans="1:32" ht="24.75" customHeight="1">
      <c r="A60" s="152" t="s">
        <v>1605</v>
      </c>
      <c r="B60" s="269"/>
      <c r="C60" s="270"/>
      <c r="D60" s="270"/>
      <c r="E60" s="270"/>
      <c r="F60" s="270"/>
      <c r="G60" s="271"/>
      <c r="H60" s="270"/>
      <c r="I60" s="153"/>
      <c r="J60" s="153"/>
      <c r="K60" s="153"/>
      <c r="L60" s="153"/>
      <c r="M60" s="153"/>
      <c r="N60" s="153"/>
      <c r="O60" s="153"/>
      <c r="P60" s="155"/>
      <c r="Q60" s="251"/>
      <c r="R60" s="155"/>
      <c r="S60" s="155"/>
      <c r="T60" s="155"/>
      <c r="U60" s="155"/>
      <c r="V60" s="155"/>
      <c r="W60" s="155"/>
      <c r="X60" s="155"/>
      <c r="Y60" s="155"/>
      <c r="Z60" s="155"/>
      <c r="AA60" s="155"/>
      <c r="AB60" s="155"/>
      <c r="AC60" s="155"/>
      <c r="AD60" s="155"/>
      <c r="AE60" s="155"/>
      <c r="AF60" s="155"/>
    </row>
    <row r="61" spans="1:32" ht="131.25" customHeight="1">
      <c r="A61" s="119" t="str">
        <f>IF(OR(B24&lt;&gt;"",D24&lt;&gt;""),"["&amp;TEXT($B$2,"##")&amp;"-"&amp;TEXT(ROW()-17,"##")&amp;"]","")</f>
        <v>[Manage Orders-44]</v>
      </c>
      <c r="B61" s="265" t="s">
        <v>1606</v>
      </c>
      <c r="C61" s="118" t="s">
        <v>1607</v>
      </c>
      <c r="D61" s="264" t="s">
        <v>1608</v>
      </c>
      <c r="E61" s="264"/>
      <c r="F61" s="118" t="s">
        <v>212</v>
      </c>
      <c r="G61" s="143">
        <v>45250</v>
      </c>
      <c r="H61" s="118" t="s">
        <v>34</v>
      </c>
      <c r="I61" s="145" t="s">
        <v>212</v>
      </c>
      <c r="J61" s="143">
        <v>45261</v>
      </c>
      <c r="K61" s="266" t="s">
        <v>46</v>
      </c>
      <c r="L61" s="144" t="s">
        <v>212</v>
      </c>
      <c r="M61" s="355">
        <v>45265</v>
      </c>
      <c r="N61" s="144" t="s">
        <v>1491</v>
      </c>
      <c r="O61" s="144"/>
      <c r="P61" s="155"/>
      <c r="Q61" s="251"/>
      <c r="R61" s="155"/>
      <c r="S61" s="155"/>
      <c r="T61" s="155"/>
      <c r="U61" s="155"/>
      <c r="V61" s="155"/>
      <c r="W61" s="155"/>
      <c r="X61" s="155"/>
      <c r="Y61" s="155"/>
      <c r="Z61" s="155"/>
      <c r="AA61" s="155"/>
      <c r="AB61" s="155"/>
      <c r="AC61" s="155"/>
      <c r="AD61" s="155"/>
      <c r="AE61" s="155"/>
      <c r="AF61" s="155"/>
    </row>
    <row r="62" spans="1:32" ht="171.75" customHeight="1">
      <c r="A62" s="119" t="str">
        <f>IF(OR(B24&lt;&gt;"",D24&lt;&gt;""),"["&amp;TEXT($B$2,"##")&amp;"-"&amp;TEXT(ROW()-17,"##")&amp;"]","")</f>
        <v>[Manage Orders-45]</v>
      </c>
      <c r="B62" s="265" t="s">
        <v>1609</v>
      </c>
      <c r="C62" s="118" t="s">
        <v>1610</v>
      </c>
      <c r="D62" s="264" t="s">
        <v>1611</v>
      </c>
      <c r="E62" s="264"/>
      <c r="F62" s="118" t="s">
        <v>212</v>
      </c>
      <c r="G62" s="143">
        <v>45250</v>
      </c>
      <c r="H62" s="118" t="s">
        <v>34</v>
      </c>
      <c r="I62" s="145" t="s">
        <v>212</v>
      </c>
      <c r="J62" s="143">
        <v>45261</v>
      </c>
      <c r="K62" s="266" t="s">
        <v>46</v>
      </c>
      <c r="L62" s="144" t="s">
        <v>212</v>
      </c>
      <c r="M62" s="355">
        <v>45265</v>
      </c>
      <c r="N62" s="144" t="s">
        <v>1491</v>
      </c>
      <c r="O62" s="144"/>
      <c r="P62" s="155"/>
      <c r="Q62" s="251"/>
      <c r="R62" s="155"/>
      <c r="S62" s="155"/>
      <c r="T62" s="155"/>
      <c r="U62" s="155"/>
      <c r="V62" s="155"/>
      <c r="W62" s="155"/>
      <c r="X62" s="155"/>
      <c r="Y62" s="155"/>
      <c r="Z62" s="155"/>
      <c r="AA62" s="155"/>
      <c r="AB62" s="155"/>
      <c r="AC62" s="155"/>
      <c r="AD62" s="155"/>
      <c r="AE62" s="155"/>
      <c r="AF62" s="155"/>
    </row>
    <row r="63" spans="1:32" ht="195.75" customHeight="1">
      <c r="A63" s="119" t="str">
        <f t="shared" ref="A63:A70" si="8">IF(OR(B26&lt;&gt;"",D26&lt;&gt;""),"["&amp;TEXT($B$2,"##")&amp;"-"&amp;TEXT(ROW()-17,"##")&amp;"]","")</f>
        <v>[Manage Orders-46]</v>
      </c>
      <c r="B63" s="265" t="s">
        <v>1612</v>
      </c>
      <c r="C63" s="118" t="s">
        <v>1613</v>
      </c>
      <c r="D63" s="264" t="s">
        <v>1614</v>
      </c>
      <c r="E63" s="264"/>
      <c r="F63" s="118" t="s">
        <v>212</v>
      </c>
      <c r="G63" s="143">
        <v>45250</v>
      </c>
      <c r="H63" s="118" t="s">
        <v>34</v>
      </c>
      <c r="I63" s="145" t="s">
        <v>212</v>
      </c>
      <c r="J63" s="143">
        <v>45261</v>
      </c>
      <c r="K63" s="266" t="s">
        <v>46</v>
      </c>
      <c r="L63" s="144" t="s">
        <v>212</v>
      </c>
      <c r="M63" s="355">
        <v>45265</v>
      </c>
      <c r="N63" s="144" t="s">
        <v>1491</v>
      </c>
      <c r="O63" s="144"/>
      <c r="P63" s="155"/>
      <c r="Q63" s="251"/>
      <c r="R63" s="155"/>
      <c r="S63" s="155"/>
      <c r="T63" s="155"/>
      <c r="U63" s="155"/>
      <c r="V63" s="155"/>
      <c r="W63" s="155"/>
      <c r="X63" s="155"/>
      <c r="Y63" s="155"/>
      <c r="Z63" s="155"/>
      <c r="AA63" s="155"/>
      <c r="AB63" s="155"/>
      <c r="AC63" s="155"/>
      <c r="AD63" s="155"/>
      <c r="AE63" s="155"/>
      <c r="AF63" s="155"/>
    </row>
    <row r="64" spans="1:32" ht="165" customHeight="1">
      <c r="A64" s="119" t="str">
        <f t="shared" si="8"/>
        <v>[Manage Orders-47]</v>
      </c>
      <c r="B64" s="265" t="s">
        <v>1615</v>
      </c>
      <c r="C64" s="118" t="s">
        <v>1616</v>
      </c>
      <c r="D64" s="264" t="s">
        <v>1617</v>
      </c>
      <c r="E64" s="264"/>
      <c r="F64" s="118" t="s">
        <v>212</v>
      </c>
      <c r="G64" s="143">
        <v>45250</v>
      </c>
      <c r="H64" s="118" t="s">
        <v>34</v>
      </c>
      <c r="I64" s="145" t="s">
        <v>212</v>
      </c>
      <c r="J64" s="143">
        <v>45261</v>
      </c>
      <c r="K64" s="266" t="s">
        <v>46</v>
      </c>
      <c r="L64" s="144" t="s">
        <v>212</v>
      </c>
      <c r="M64" s="355">
        <v>45265</v>
      </c>
      <c r="N64" s="144" t="s">
        <v>1491</v>
      </c>
      <c r="O64" s="144"/>
      <c r="P64" s="155"/>
      <c r="Q64" s="251"/>
      <c r="R64" s="155"/>
      <c r="S64" s="155"/>
      <c r="T64" s="155"/>
      <c r="U64" s="155"/>
      <c r="V64" s="155"/>
      <c r="W64" s="155"/>
      <c r="X64" s="155"/>
      <c r="Y64" s="155"/>
      <c r="Z64" s="155"/>
      <c r="AA64" s="155"/>
      <c r="AB64" s="155"/>
      <c r="AC64" s="155"/>
      <c r="AD64" s="155"/>
      <c r="AE64" s="155"/>
      <c r="AF64" s="155"/>
    </row>
    <row r="65" spans="1:32" ht="168.75" customHeight="1">
      <c r="A65" s="119" t="str">
        <f t="shared" si="8"/>
        <v>[Manage Orders-48]</v>
      </c>
      <c r="B65" s="265" t="s">
        <v>1618</v>
      </c>
      <c r="C65" s="118" t="s">
        <v>1619</v>
      </c>
      <c r="D65" s="264" t="s">
        <v>1620</v>
      </c>
      <c r="E65" s="264"/>
      <c r="F65" s="118" t="s">
        <v>212</v>
      </c>
      <c r="G65" s="143">
        <v>45250</v>
      </c>
      <c r="H65" s="118" t="s">
        <v>34</v>
      </c>
      <c r="I65" s="145" t="s">
        <v>212</v>
      </c>
      <c r="J65" s="143">
        <v>45261</v>
      </c>
      <c r="K65" s="266" t="s">
        <v>46</v>
      </c>
      <c r="L65" s="144" t="s">
        <v>212</v>
      </c>
      <c r="M65" s="355">
        <v>45265</v>
      </c>
      <c r="N65" s="144" t="s">
        <v>1491</v>
      </c>
      <c r="O65" s="144"/>
      <c r="P65" s="155"/>
      <c r="Q65" s="251"/>
      <c r="R65" s="155"/>
      <c r="S65" s="155"/>
      <c r="T65" s="155"/>
      <c r="U65" s="155"/>
      <c r="V65" s="155"/>
      <c r="W65" s="155"/>
      <c r="X65" s="155"/>
      <c r="Y65" s="155"/>
      <c r="Z65" s="155"/>
      <c r="AA65" s="155"/>
      <c r="AB65" s="155"/>
      <c r="AC65" s="155"/>
      <c r="AD65" s="155"/>
      <c r="AE65" s="155"/>
      <c r="AF65" s="155"/>
    </row>
    <row r="66" spans="1:32" ht="192" customHeight="1">
      <c r="A66" s="119" t="str">
        <f t="shared" si="8"/>
        <v>[Manage Orders-49]</v>
      </c>
      <c r="B66" s="265" t="s">
        <v>1621</v>
      </c>
      <c r="C66" s="118" t="s">
        <v>1622</v>
      </c>
      <c r="D66" s="264" t="s">
        <v>1623</v>
      </c>
      <c r="E66" s="264"/>
      <c r="F66" s="118" t="s">
        <v>212</v>
      </c>
      <c r="G66" s="143">
        <v>45250</v>
      </c>
      <c r="H66" s="118" t="s">
        <v>34</v>
      </c>
      <c r="I66" s="145" t="s">
        <v>212</v>
      </c>
      <c r="J66" s="143">
        <v>45261</v>
      </c>
      <c r="K66" s="266" t="s">
        <v>46</v>
      </c>
      <c r="L66" s="144" t="s">
        <v>212</v>
      </c>
      <c r="M66" s="355">
        <v>45265</v>
      </c>
      <c r="N66" s="144" t="s">
        <v>1491</v>
      </c>
      <c r="O66" s="144"/>
      <c r="P66" s="155"/>
      <c r="Q66" s="251"/>
      <c r="R66" s="155"/>
      <c r="S66" s="155"/>
      <c r="T66" s="155"/>
      <c r="U66" s="155"/>
      <c r="V66" s="155"/>
      <c r="W66" s="155"/>
      <c r="X66" s="155"/>
      <c r="Y66" s="155"/>
      <c r="Z66" s="155"/>
      <c r="AA66" s="155"/>
      <c r="AB66" s="155"/>
      <c r="AC66" s="155"/>
      <c r="AD66" s="155"/>
      <c r="AE66" s="155"/>
      <c r="AF66" s="155"/>
    </row>
    <row r="67" spans="1:32" ht="187.5" customHeight="1">
      <c r="A67" s="119" t="str">
        <f t="shared" si="8"/>
        <v>[Manage Orders-50]</v>
      </c>
      <c r="B67" s="265" t="s">
        <v>1624</v>
      </c>
      <c r="C67" s="118" t="s">
        <v>1625</v>
      </c>
      <c r="D67" s="264" t="s">
        <v>1626</v>
      </c>
      <c r="E67" s="264"/>
      <c r="F67" s="118" t="s">
        <v>212</v>
      </c>
      <c r="G67" s="143">
        <v>45250</v>
      </c>
      <c r="H67" s="118" t="s">
        <v>34</v>
      </c>
      <c r="I67" s="145" t="s">
        <v>212</v>
      </c>
      <c r="J67" s="143">
        <v>45261</v>
      </c>
      <c r="K67" s="266" t="s">
        <v>46</v>
      </c>
      <c r="L67" s="144" t="s">
        <v>212</v>
      </c>
      <c r="M67" s="355">
        <v>45265</v>
      </c>
      <c r="N67" s="144" t="s">
        <v>1491</v>
      </c>
      <c r="O67" s="144"/>
      <c r="P67" s="155"/>
      <c r="Q67" s="251"/>
      <c r="R67" s="155"/>
      <c r="S67" s="155"/>
      <c r="T67" s="155"/>
      <c r="U67" s="155"/>
      <c r="V67" s="155"/>
      <c r="W67" s="155"/>
      <c r="X67" s="155"/>
      <c r="Y67" s="155"/>
      <c r="Z67" s="155"/>
      <c r="AA67" s="155"/>
      <c r="AB67" s="155"/>
      <c r="AC67" s="155"/>
      <c r="AD67" s="155"/>
      <c r="AE67" s="155"/>
      <c r="AF67" s="155"/>
    </row>
    <row r="68" spans="1:32" ht="196.5" customHeight="1">
      <c r="A68" s="119" t="str">
        <f t="shared" si="8"/>
        <v>[Manage Orders-51]</v>
      </c>
      <c r="B68" s="265" t="s">
        <v>1627</v>
      </c>
      <c r="C68" s="118" t="s">
        <v>1628</v>
      </c>
      <c r="D68" s="264" t="s">
        <v>1629</v>
      </c>
      <c r="E68" s="264"/>
      <c r="F68" s="118" t="s">
        <v>212</v>
      </c>
      <c r="G68" s="143">
        <v>45250</v>
      </c>
      <c r="H68" s="118" t="s">
        <v>34</v>
      </c>
      <c r="I68" s="145" t="s">
        <v>212</v>
      </c>
      <c r="J68" s="143">
        <v>45261</v>
      </c>
      <c r="K68" s="266" t="s">
        <v>46</v>
      </c>
      <c r="L68" s="144" t="s">
        <v>212</v>
      </c>
      <c r="M68" s="355">
        <v>45265</v>
      </c>
      <c r="N68" s="144" t="s">
        <v>1491</v>
      </c>
      <c r="O68" s="144"/>
      <c r="P68" s="155"/>
      <c r="Q68" s="251"/>
      <c r="R68" s="155"/>
      <c r="S68" s="155"/>
      <c r="T68" s="155"/>
      <c r="U68" s="155"/>
      <c r="V68" s="155"/>
      <c r="W68" s="155"/>
      <c r="X68" s="155"/>
      <c r="Y68" s="155"/>
      <c r="Z68" s="155"/>
      <c r="AA68" s="155"/>
      <c r="AB68" s="155"/>
      <c r="AC68" s="155"/>
      <c r="AD68" s="155"/>
      <c r="AE68" s="155"/>
      <c r="AF68" s="155"/>
    </row>
    <row r="69" spans="1:32" ht="174.75" customHeight="1">
      <c r="A69" s="119" t="str">
        <f t="shared" si="8"/>
        <v>[Manage Orders-52]</v>
      </c>
      <c r="B69" s="265" t="s">
        <v>1630</v>
      </c>
      <c r="C69" s="118" t="s">
        <v>1631</v>
      </c>
      <c r="D69" s="264" t="s">
        <v>1632</v>
      </c>
      <c r="E69" s="264"/>
      <c r="F69" s="118" t="s">
        <v>212</v>
      </c>
      <c r="G69" s="143">
        <v>45250</v>
      </c>
      <c r="H69" s="118" t="s">
        <v>34</v>
      </c>
      <c r="I69" s="145" t="s">
        <v>212</v>
      </c>
      <c r="J69" s="143">
        <v>45261</v>
      </c>
      <c r="K69" s="266" t="s">
        <v>46</v>
      </c>
      <c r="L69" s="144" t="s">
        <v>212</v>
      </c>
      <c r="M69" s="355">
        <v>45265</v>
      </c>
      <c r="N69" s="144" t="s">
        <v>1491</v>
      </c>
      <c r="O69" s="144"/>
      <c r="P69" s="155"/>
      <c r="Q69" s="251"/>
      <c r="R69" s="155"/>
      <c r="S69" s="155"/>
      <c r="T69" s="155"/>
      <c r="U69" s="155"/>
      <c r="V69" s="155"/>
      <c r="W69" s="155"/>
      <c r="X69" s="155"/>
      <c r="Y69" s="155"/>
      <c r="Z69" s="155"/>
      <c r="AA69" s="155"/>
      <c r="AB69" s="155"/>
      <c r="AC69" s="155"/>
      <c r="AD69" s="155"/>
      <c r="AE69" s="155"/>
      <c r="AF69" s="155"/>
    </row>
    <row r="70" spans="1:32" ht="181.5" customHeight="1">
      <c r="A70" s="119" t="str">
        <f t="shared" si="8"/>
        <v>[Manage Orders-53]</v>
      </c>
      <c r="B70" s="265" t="s">
        <v>1633</v>
      </c>
      <c r="C70" s="118" t="s">
        <v>1631</v>
      </c>
      <c r="D70" s="264" t="s">
        <v>1634</v>
      </c>
      <c r="E70" s="264"/>
      <c r="F70" s="118" t="s">
        <v>212</v>
      </c>
      <c r="G70" s="143">
        <v>45250</v>
      </c>
      <c r="H70" s="118" t="s">
        <v>34</v>
      </c>
      <c r="I70" s="145" t="s">
        <v>212</v>
      </c>
      <c r="J70" s="143">
        <v>45261</v>
      </c>
      <c r="K70" s="266" t="s">
        <v>46</v>
      </c>
      <c r="L70" s="144" t="s">
        <v>212</v>
      </c>
      <c r="M70" s="355">
        <v>45265</v>
      </c>
      <c r="N70" s="144" t="s">
        <v>1491</v>
      </c>
      <c r="O70" s="144"/>
      <c r="P70" s="155"/>
      <c r="Q70" s="251"/>
      <c r="R70" s="155"/>
      <c r="S70" s="155"/>
      <c r="T70" s="155"/>
      <c r="U70" s="155"/>
      <c r="V70" s="155"/>
      <c r="W70" s="155"/>
      <c r="X70" s="155"/>
      <c r="Y70" s="155"/>
      <c r="Z70" s="155"/>
      <c r="AA70" s="155"/>
      <c r="AB70" s="155"/>
      <c r="AC70" s="155"/>
      <c r="AD70" s="155"/>
      <c r="AE70" s="155"/>
      <c r="AF70" s="155"/>
    </row>
    <row r="71" spans="1:32" ht="75" customHeight="1">
      <c r="A71" s="119" t="str">
        <f>IF(OR(B33&lt;&gt;"",D33&lt;&gt;""),"["&amp;TEXT($B$2,"##")&amp;"-"&amp;TEXT(ROW()-17,"##")&amp;"]","")</f>
        <v>[Manage Orders-54]</v>
      </c>
      <c r="B71" s="265" t="s">
        <v>1635</v>
      </c>
      <c r="C71" s="118" t="s">
        <v>1631</v>
      </c>
      <c r="D71" s="264" t="s">
        <v>1636</v>
      </c>
      <c r="E71" s="264"/>
      <c r="F71" s="118" t="s">
        <v>212</v>
      </c>
      <c r="G71" s="143">
        <v>45250</v>
      </c>
      <c r="H71" s="118" t="s">
        <v>34</v>
      </c>
      <c r="I71" s="145" t="s">
        <v>212</v>
      </c>
      <c r="J71" s="143">
        <v>45261</v>
      </c>
      <c r="K71" s="266" t="s">
        <v>46</v>
      </c>
      <c r="L71" s="144" t="s">
        <v>212</v>
      </c>
      <c r="M71" s="355">
        <v>45265</v>
      </c>
      <c r="N71" s="144" t="s">
        <v>1491</v>
      </c>
      <c r="O71" s="144"/>
      <c r="P71" s="155"/>
      <c r="Q71" s="251"/>
      <c r="R71" s="155"/>
      <c r="S71" s="155"/>
      <c r="T71" s="155"/>
      <c r="U71" s="155"/>
      <c r="V71" s="155"/>
      <c r="W71" s="155"/>
      <c r="X71" s="155"/>
      <c r="Y71" s="155"/>
      <c r="Z71" s="155"/>
      <c r="AA71" s="155"/>
      <c r="AB71" s="155"/>
      <c r="AC71" s="155"/>
      <c r="AD71" s="155"/>
      <c r="AE71" s="155"/>
      <c r="AF71" s="155"/>
    </row>
    <row r="72" spans="1:32" ht="27.75" customHeight="1">
      <c r="A72" s="147" t="s">
        <v>1637</v>
      </c>
      <c r="B72" s="267"/>
      <c r="C72" s="148"/>
      <c r="D72" s="268"/>
      <c r="E72" s="268"/>
      <c r="F72" s="148"/>
      <c r="G72" s="149"/>
      <c r="H72" s="148"/>
      <c r="I72" s="150"/>
      <c r="J72" s="154"/>
      <c r="K72" s="154"/>
      <c r="L72" s="150"/>
      <c r="M72" s="150"/>
      <c r="N72" s="150"/>
      <c r="O72" s="150"/>
      <c r="P72" s="155"/>
      <c r="Q72" s="251"/>
      <c r="R72" s="155"/>
      <c r="S72" s="155"/>
      <c r="T72" s="155"/>
      <c r="U72" s="155"/>
      <c r="V72" s="155"/>
      <c r="W72" s="155"/>
      <c r="X72" s="155"/>
      <c r="Y72" s="155"/>
      <c r="Z72" s="155"/>
      <c r="AA72" s="155"/>
      <c r="AB72" s="155"/>
      <c r="AC72" s="155"/>
      <c r="AD72" s="155"/>
      <c r="AE72" s="155"/>
      <c r="AF72" s="155"/>
    </row>
    <row r="73" spans="1:32" ht="190.5" customHeight="1">
      <c r="A73" s="119" t="str">
        <f t="shared" ref="A73:A74" si="9">IF(OR(B27&lt;&gt;"",D27&lt;&gt;""),"["&amp;TEXT($B$2,"##")&amp;"-"&amp;TEXT(ROW()-18,"##")&amp;"]","")</f>
        <v>[Manage Orders-55]</v>
      </c>
      <c r="B73" s="265" t="s">
        <v>1637</v>
      </c>
      <c r="C73" s="118" t="s">
        <v>1638</v>
      </c>
      <c r="D73" s="264" t="s">
        <v>1639</v>
      </c>
      <c r="E73" s="264"/>
      <c r="F73" s="118" t="s">
        <v>212</v>
      </c>
      <c r="G73" s="143">
        <v>45250</v>
      </c>
      <c r="H73" s="118" t="s">
        <v>34</v>
      </c>
      <c r="I73" s="145" t="s">
        <v>212</v>
      </c>
      <c r="J73" s="143">
        <v>45261</v>
      </c>
      <c r="K73" s="266" t="s">
        <v>46</v>
      </c>
      <c r="L73" s="144" t="s">
        <v>212</v>
      </c>
      <c r="M73" s="355">
        <v>45265</v>
      </c>
      <c r="N73" s="144" t="s">
        <v>1491</v>
      </c>
      <c r="O73" s="144"/>
      <c r="P73" s="155"/>
      <c r="Q73" s="251"/>
      <c r="R73" s="155"/>
      <c r="S73" s="155"/>
      <c r="T73" s="155"/>
      <c r="U73" s="155"/>
      <c r="V73" s="155"/>
      <c r="W73" s="155"/>
      <c r="X73" s="155"/>
      <c r="Y73" s="155"/>
      <c r="Z73" s="155"/>
      <c r="AA73" s="155"/>
      <c r="AB73" s="155"/>
      <c r="AC73" s="155"/>
      <c r="AD73" s="155"/>
      <c r="AE73" s="155"/>
      <c r="AF73" s="155"/>
    </row>
    <row r="74" spans="1:32" ht="176.25" customHeight="1">
      <c r="A74" s="119" t="str">
        <f t="shared" si="9"/>
        <v>[Manage Orders-56]</v>
      </c>
      <c r="B74" s="265" t="s">
        <v>1640</v>
      </c>
      <c r="C74" s="118" t="s">
        <v>1641</v>
      </c>
      <c r="D74" s="264" t="s">
        <v>1642</v>
      </c>
      <c r="E74" s="264"/>
      <c r="F74" s="118" t="s">
        <v>212</v>
      </c>
      <c r="G74" s="143">
        <v>45250</v>
      </c>
      <c r="H74" s="118" t="s">
        <v>34</v>
      </c>
      <c r="I74" s="145" t="s">
        <v>212</v>
      </c>
      <c r="J74" s="143">
        <v>45261</v>
      </c>
      <c r="K74" s="266" t="s">
        <v>46</v>
      </c>
      <c r="L74" s="144" t="s">
        <v>212</v>
      </c>
      <c r="M74" s="355">
        <v>45265</v>
      </c>
      <c r="N74" s="144" t="s">
        <v>1491</v>
      </c>
      <c r="O74" s="144"/>
      <c r="P74" s="155"/>
      <c r="Q74" s="251"/>
      <c r="R74" s="155"/>
      <c r="S74" s="155"/>
      <c r="T74" s="155"/>
      <c r="U74" s="155"/>
      <c r="V74" s="155"/>
      <c r="W74" s="155"/>
      <c r="X74" s="155"/>
      <c r="Y74" s="155"/>
      <c r="Z74" s="155"/>
      <c r="AA74" s="155"/>
      <c r="AB74" s="155"/>
      <c r="AC74" s="155"/>
      <c r="AD74" s="155"/>
      <c r="AE74" s="155"/>
      <c r="AF74" s="155"/>
    </row>
    <row r="75" spans="1:32" ht="12.75" customHeight="1">
      <c r="A75" s="155"/>
      <c r="B75" s="155"/>
      <c r="C75" s="155"/>
      <c r="D75" s="155"/>
      <c r="E75" s="155"/>
      <c r="F75" s="155"/>
      <c r="G75" s="155"/>
      <c r="H75" s="155"/>
      <c r="I75" s="155"/>
      <c r="J75" s="155"/>
      <c r="K75" s="155"/>
      <c r="L75" s="155"/>
      <c r="M75" s="155"/>
      <c r="N75" s="155"/>
      <c r="O75" s="155"/>
      <c r="P75" s="155"/>
      <c r="Q75" s="251"/>
      <c r="R75" s="155"/>
      <c r="S75" s="155"/>
      <c r="T75" s="155"/>
      <c r="U75" s="155"/>
      <c r="V75" s="155"/>
      <c r="W75" s="155"/>
      <c r="X75" s="155"/>
      <c r="Y75" s="155"/>
      <c r="Z75" s="155"/>
      <c r="AA75" s="155"/>
      <c r="AB75" s="155"/>
      <c r="AC75" s="155"/>
      <c r="AD75" s="155"/>
      <c r="AE75" s="155"/>
      <c r="AF75" s="155"/>
    </row>
    <row r="76" spans="1:32" ht="12.75" customHeight="1">
      <c r="A76" s="155"/>
      <c r="B76" s="155"/>
      <c r="C76" s="155"/>
      <c r="D76" s="155"/>
      <c r="E76" s="155"/>
      <c r="F76" s="155"/>
      <c r="G76" s="155"/>
      <c r="H76" s="155"/>
      <c r="I76" s="155"/>
      <c r="J76" s="155"/>
      <c r="K76" s="155"/>
      <c r="L76" s="155"/>
      <c r="M76" s="155"/>
      <c r="N76" s="155"/>
      <c r="O76" s="155"/>
      <c r="P76" s="155"/>
      <c r="Q76" s="251"/>
      <c r="R76" s="155"/>
      <c r="S76" s="155"/>
      <c r="T76" s="155"/>
      <c r="U76" s="155"/>
      <c r="V76" s="155"/>
      <c r="W76" s="155"/>
      <c r="X76" s="155"/>
      <c r="Y76" s="155"/>
      <c r="Z76" s="155"/>
      <c r="AA76" s="155"/>
      <c r="AB76" s="155"/>
      <c r="AC76" s="155"/>
      <c r="AD76" s="155"/>
      <c r="AE76" s="155"/>
      <c r="AF76" s="155"/>
    </row>
    <row r="77" spans="1:32" ht="12.75" customHeight="1">
      <c r="A77" s="155"/>
      <c r="B77" s="155"/>
      <c r="C77" s="155"/>
      <c r="D77" s="155"/>
      <c r="E77" s="155"/>
      <c r="F77" s="155"/>
      <c r="G77" s="155"/>
      <c r="H77" s="155"/>
      <c r="I77" s="155"/>
      <c r="J77" s="155"/>
      <c r="K77" s="155"/>
      <c r="L77" s="155"/>
      <c r="M77" s="155"/>
      <c r="N77" s="155"/>
      <c r="O77" s="155"/>
      <c r="P77" s="155"/>
      <c r="Q77" s="251"/>
      <c r="R77" s="155"/>
      <c r="S77" s="155"/>
      <c r="T77" s="155"/>
      <c r="U77" s="155"/>
      <c r="V77" s="155"/>
      <c r="W77" s="155"/>
      <c r="X77" s="155"/>
      <c r="Y77" s="155"/>
      <c r="Z77" s="155"/>
      <c r="AA77" s="155"/>
      <c r="AB77" s="155"/>
      <c r="AC77" s="155"/>
      <c r="AD77" s="155"/>
      <c r="AE77" s="155"/>
      <c r="AF77" s="155"/>
    </row>
    <row r="78" spans="1:32" ht="12.75" customHeight="1">
      <c r="A78" s="155"/>
      <c r="B78" s="155"/>
      <c r="C78" s="155"/>
      <c r="D78" s="155"/>
      <c r="E78" s="155"/>
      <c r="F78" s="155"/>
      <c r="G78" s="155"/>
      <c r="H78" s="155"/>
      <c r="I78" s="155"/>
      <c r="J78" s="155"/>
      <c r="K78" s="155"/>
      <c r="L78" s="155"/>
      <c r="M78" s="155"/>
      <c r="N78" s="155"/>
      <c r="O78" s="155"/>
      <c r="P78" s="155"/>
      <c r="Q78" s="251"/>
      <c r="R78" s="155"/>
      <c r="S78" s="155"/>
      <c r="T78" s="155"/>
      <c r="U78" s="155"/>
      <c r="V78" s="155"/>
      <c r="W78" s="155"/>
      <c r="X78" s="155"/>
      <c r="Y78" s="155"/>
      <c r="Z78" s="155"/>
      <c r="AA78" s="155"/>
      <c r="AB78" s="155"/>
      <c r="AC78" s="155"/>
      <c r="AD78" s="155"/>
      <c r="AE78" s="155"/>
      <c r="AF78" s="155"/>
    </row>
    <row r="79" spans="1:32" ht="12.75" customHeight="1">
      <c r="A79" s="155"/>
      <c r="B79" s="155"/>
      <c r="C79" s="155"/>
      <c r="D79" s="155"/>
      <c r="E79" s="155"/>
      <c r="F79" s="155"/>
      <c r="G79" s="155"/>
      <c r="H79" s="155"/>
      <c r="I79" s="155"/>
      <c r="J79" s="155"/>
      <c r="K79" s="155"/>
      <c r="L79" s="155"/>
      <c r="M79" s="155"/>
      <c r="N79" s="155"/>
      <c r="O79" s="155"/>
      <c r="P79" s="155"/>
      <c r="Q79" s="251"/>
      <c r="R79" s="155"/>
      <c r="S79" s="155"/>
      <c r="T79" s="155"/>
      <c r="U79" s="155"/>
      <c r="V79" s="155"/>
      <c r="W79" s="155"/>
      <c r="X79" s="155"/>
      <c r="Y79" s="155"/>
      <c r="Z79" s="155"/>
      <c r="AA79" s="155"/>
      <c r="AB79" s="155"/>
      <c r="AC79" s="155"/>
      <c r="AD79" s="155"/>
      <c r="AE79" s="155"/>
      <c r="AF79" s="155"/>
    </row>
    <row r="80" spans="1:32" ht="12.75" customHeight="1">
      <c r="A80" s="155"/>
      <c r="B80" s="155"/>
      <c r="C80" s="155"/>
      <c r="D80" s="155"/>
      <c r="E80" s="155"/>
      <c r="F80" s="155"/>
      <c r="G80" s="155"/>
      <c r="H80" s="155"/>
      <c r="I80" s="155"/>
      <c r="J80" s="155"/>
      <c r="K80" s="155"/>
      <c r="L80" s="155"/>
      <c r="M80" s="155"/>
      <c r="N80" s="155"/>
      <c r="O80" s="155"/>
      <c r="P80" s="155"/>
      <c r="Q80" s="251"/>
      <c r="R80" s="155"/>
      <c r="S80" s="155"/>
      <c r="T80" s="155"/>
      <c r="U80" s="155"/>
      <c r="V80" s="155"/>
      <c r="W80" s="155"/>
      <c r="X80" s="155"/>
      <c r="Y80" s="155"/>
      <c r="Z80" s="155"/>
      <c r="AA80" s="155"/>
      <c r="AB80" s="155"/>
      <c r="AC80" s="155"/>
      <c r="AD80" s="155"/>
      <c r="AE80" s="155"/>
      <c r="AF80" s="155"/>
    </row>
    <row r="81" spans="1:32" ht="12.75" customHeight="1">
      <c r="A81" s="155"/>
      <c r="B81" s="155"/>
      <c r="C81" s="155"/>
      <c r="D81" s="155"/>
      <c r="E81" s="155"/>
      <c r="F81" s="155"/>
      <c r="G81" s="155"/>
      <c r="H81" s="155"/>
      <c r="I81" s="155"/>
      <c r="J81" s="155"/>
      <c r="K81" s="155"/>
      <c r="L81" s="155"/>
      <c r="M81" s="155"/>
      <c r="N81" s="155"/>
      <c r="O81" s="155"/>
      <c r="P81" s="155"/>
      <c r="Q81" s="251"/>
      <c r="R81" s="155"/>
      <c r="S81" s="155"/>
      <c r="T81" s="155"/>
      <c r="U81" s="155"/>
      <c r="V81" s="155"/>
      <c r="W81" s="155"/>
      <c r="X81" s="155"/>
      <c r="Y81" s="155"/>
      <c r="Z81" s="155"/>
      <c r="AA81" s="155"/>
      <c r="AB81" s="155"/>
      <c r="AC81" s="155"/>
      <c r="AD81" s="155"/>
      <c r="AE81" s="155"/>
      <c r="AF81" s="155"/>
    </row>
    <row r="82" spans="1:32" ht="12.75" customHeight="1">
      <c r="A82" s="155"/>
      <c r="B82" s="155"/>
      <c r="C82" s="155"/>
      <c r="D82" s="155"/>
      <c r="E82" s="155"/>
      <c r="F82" s="155"/>
      <c r="G82" s="155"/>
      <c r="H82" s="155"/>
      <c r="I82" s="155"/>
      <c r="J82" s="155"/>
      <c r="K82" s="155"/>
      <c r="L82" s="155"/>
      <c r="M82" s="155"/>
      <c r="N82" s="155"/>
      <c r="O82" s="155"/>
      <c r="P82" s="155"/>
      <c r="Q82" s="251"/>
      <c r="R82" s="155"/>
      <c r="S82" s="155"/>
      <c r="T82" s="155"/>
      <c r="U82" s="155"/>
      <c r="V82" s="155"/>
      <c r="W82" s="155"/>
      <c r="X82" s="155"/>
      <c r="Y82" s="155"/>
      <c r="Z82" s="155"/>
      <c r="AA82" s="155"/>
      <c r="AB82" s="155"/>
      <c r="AC82" s="155"/>
      <c r="AD82" s="155"/>
      <c r="AE82" s="155"/>
      <c r="AF82" s="155"/>
    </row>
    <row r="83" spans="1:32" ht="12.75" customHeight="1">
      <c r="A83" s="155"/>
      <c r="B83" s="155"/>
      <c r="C83" s="155"/>
      <c r="D83" s="155"/>
      <c r="E83" s="155"/>
      <c r="F83" s="155"/>
      <c r="G83" s="155"/>
      <c r="H83" s="155"/>
      <c r="I83" s="155"/>
      <c r="J83" s="155"/>
      <c r="K83" s="155"/>
      <c r="L83" s="155"/>
      <c r="M83" s="155"/>
      <c r="N83" s="155"/>
      <c r="O83" s="155"/>
      <c r="P83" s="155"/>
      <c r="Q83" s="251"/>
      <c r="R83" s="155"/>
      <c r="S83" s="155"/>
      <c r="T83" s="155"/>
      <c r="U83" s="155"/>
      <c r="V83" s="155"/>
      <c r="W83" s="155"/>
      <c r="X83" s="155"/>
      <c r="Y83" s="155"/>
      <c r="Z83" s="155"/>
      <c r="AA83" s="155"/>
      <c r="AB83" s="155"/>
      <c r="AC83" s="155"/>
      <c r="AD83" s="155"/>
      <c r="AE83" s="155"/>
      <c r="AF83" s="155"/>
    </row>
    <row r="84" spans="1:32" ht="12.75" customHeight="1">
      <c r="A84" s="155"/>
      <c r="B84" s="155"/>
      <c r="C84" s="155"/>
      <c r="D84" s="155"/>
      <c r="E84" s="155"/>
      <c r="F84" s="155"/>
      <c r="G84" s="155"/>
      <c r="H84" s="155"/>
      <c r="I84" s="155"/>
      <c r="J84" s="155"/>
      <c r="K84" s="155"/>
      <c r="L84" s="155"/>
      <c r="M84" s="155"/>
      <c r="N84" s="155"/>
      <c r="O84" s="155"/>
      <c r="P84" s="155"/>
      <c r="Q84" s="251"/>
      <c r="R84" s="155"/>
      <c r="S84" s="155"/>
      <c r="T84" s="155"/>
      <c r="U84" s="155"/>
      <c r="V84" s="155"/>
      <c r="W84" s="155"/>
      <c r="X84" s="155"/>
      <c r="Y84" s="155"/>
      <c r="Z84" s="155"/>
      <c r="AA84" s="155"/>
      <c r="AB84" s="155"/>
      <c r="AC84" s="155"/>
      <c r="AD84" s="155"/>
      <c r="AE84" s="155"/>
      <c r="AF84" s="155"/>
    </row>
    <row r="85" spans="1:32" ht="12.75" customHeight="1">
      <c r="A85" s="155"/>
      <c r="B85" s="155"/>
      <c r="C85" s="155"/>
      <c r="D85" s="155"/>
      <c r="E85" s="155"/>
      <c r="F85" s="155"/>
      <c r="G85" s="155"/>
      <c r="H85" s="155"/>
      <c r="I85" s="155"/>
      <c r="J85" s="155"/>
      <c r="K85" s="155"/>
      <c r="L85" s="155"/>
      <c r="M85" s="155"/>
      <c r="N85" s="155"/>
      <c r="O85" s="155"/>
      <c r="P85" s="155"/>
      <c r="Q85" s="251"/>
      <c r="R85" s="155"/>
      <c r="S85" s="155"/>
      <c r="T85" s="155"/>
      <c r="U85" s="155"/>
      <c r="V85" s="155"/>
      <c r="W85" s="155"/>
      <c r="X85" s="155"/>
      <c r="Y85" s="155"/>
      <c r="Z85" s="155"/>
      <c r="AA85" s="155"/>
      <c r="AB85" s="155"/>
      <c r="AC85" s="155"/>
      <c r="AD85" s="155"/>
      <c r="AE85" s="155"/>
      <c r="AF85" s="155"/>
    </row>
    <row r="86" spans="1:32" ht="12.75" customHeight="1">
      <c r="A86" s="155"/>
      <c r="B86" s="155"/>
      <c r="C86" s="155"/>
      <c r="D86" s="155"/>
      <c r="E86" s="155"/>
      <c r="F86" s="155"/>
      <c r="G86" s="155"/>
      <c r="H86" s="155"/>
      <c r="I86" s="155"/>
      <c r="J86" s="155"/>
      <c r="K86" s="155"/>
      <c r="L86" s="155"/>
      <c r="M86" s="155"/>
      <c r="N86" s="155"/>
      <c r="O86" s="155"/>
      <c r="P86" s="155"/>
      <c r="Q86" s="251"/>
      <c r="R86" s="155"/>
      <c r="S86" s="155"/>
      <c r="T86" s="155"/>
      <c r="U86" s="155"/>
      <c r="V86" s="155"/>
      <c r="W86" s="155"/>
      <c r="X86" s="155"/>
      <c r="Y86" s="155"/>
      <c r="Z86" s="155"/>
      <c r="AA86" s="155"/>
      <c r="AB86" s="155"/>
      <c r="AC86" s="155"/>
      <c r="AD86" s="155"/>
      <c r="AE86" s="155"/>
      <c r="AF86" s="155"/>
    </row>
    <row r="87" spans="1:32" ht="12.75" customHeight="1">
      <c r="A87" s="155"/>
      <c r="B87" s="155"/>
      <c r="C87" s="155"/>
      <c r="D87" s="155"/>
      <c r="E87" s="155"/>
      <c r="F87" s="155"/>
      <c r="G87" s="155"/>
      <c r="H87" s="155"/>
      <c r="I87" s="155"/>
      <c r="J87" s="155"/>
      <c r="K87" s="155"/>
      <c r="L87" s="155"/>
      <c r="M87" s="155"/>
      <c r="N87" s="155"/>
      <c r="O87" s="155"/>
      <c r="P87" s="155"/>
      <c r="Q87" s="251"/>
      <c r="R87" s="155"/>
      <c r="S87" s="155"/>
      <c r="T87" s="155"/>
      <c r="U87" s="155"/>
      <c r="V87" s="155"/>
      <c r="W87" s="155"/>
      <c r="X87" s="155"/>
      <c r="Y87" s="155"/>
      <c r="Z87" s="155"/>
      <c r="AA87" s="155"/>
      <c r="AB87" s="155"/>
      <c r="AC87" s="155"/>
      <c r="AD87" s="155"/>
      <c r="AE87" s="155"/>
      <c r="AF87" s="155"/>
    </row>
    <row r="88" spans="1:32" ht="12.75" customHeight="1">
      <c r="A88" s="155"/>
      <c r="B88" s="155"/>
      <c r="C88" s="155"/>
      <c r="D88" s="155"/>
      <c r="E88" s="155"/>
      <c r="F88" s="155"/>
      <c r="G88" s="155"/>
      <c r="H88" s="155"/>
      <c r="I88" s="155"/>
      <c r="J88" s="155"/>
      <c r="K88" s="155"/>
      <c r="L88" s="155"/>
      <c r="M88" s="155"/>
      <c r="N88" s="155"/>
      <c r="O88" s="155"/>
      <c r="P88" s="155"/>
      <c r="Q88" s="251"/>
      <c r="R88" s="155"/>
      <c r="S88" s="155"/>
      <c r="T88" s="155"/>
      <c r="U88" s="155"/>
      <c r="V88" s="155"/>
      <c r="W88" s="155"/>
      <c r="X88" s="155"/>
      <c r="Y88" s="155"/>
      <c r="Z88" s="155"/>
      <c r="AA88" s="155"/>
      <c r="AB88" s="155"/>
      <c r="AC88" s="155"/>
      <c r="AD88" s="155"/>
      <c r="AE88" s="155"/>
      <c r="AF88" s="155"/>
    </row>
    <row r="89" spans="1:32" ht="12.75" customHeight="1">
      <c r="A89" s="155"/>
      <c r="B89" s="155"/>
      <c r="C89" s="155"/>
      <c r="D89" s="155"/>
      <c r="E89" s="155"/>
      <c r="F89" s="155"/>
      <c r="G89" s="155"/>
      <c r="H89" s="155"/>
      <c r="I89" s="155"/>
      <c r="J89" s="155"/>
      <c r="K89" s="155"/>
      <c r="L89" s="155"/>
      <c r="M89" s="155"/>
      <c r="N89" s="155"/>
      <c r="O89" s="155"/>
      <c r="P89" s="155"/>
      <c r="Q89" s="251"/>
      <c r="R89" s="155"/>
      <c r="S89" s="155"/>
      <c r="T89" s="155"/>
      <c r="U89" s="155"/>
      <c r="V89" s="155"/>
      <c r="W89" s="155"/>
      <c r="X89" s="155"/>
      <c r="Y89" s="155"/>
      <c r="Z89" s="155"/>
      <c r="AA89" s="155"/>
      <c r="AB89" s="155"/>
      <c r="AC89" s="155"/>
      <c r="AD89" s="155"/>
      <c r="AE89" s="155"/>
      <c r="AF89" s="155"/>
    </row>
    <row r="90" spans="1:32" ht="12.75" customHeight="1">
      <c r="A90" s="155"/>
      <c r="B90" s="155"/>
      <c r="C90" s="155"/>
      <c r="D90" s="155"/>
      <c r="E90" s="155"/>
      <c r="F90" s="155"/>
      <c r="G90" s="155"/>
      <c r="H90" s="155"/>
      <c r="I90" s="155"/>
      <c r="J90" s="155"/>
      <c r="K90" s="155"/>
      <c r="L90" s="155"/>
      <c r="M90" s="155"/>
      <c r="N90" s="155"/>
      <c r="O90" s="155"/>
      <c r="P90" s="155"/>
      <c r="Q90" s="251"/>
      <c r="R90" s="155"/>
      <c r="S90" s="155"/>
      <c r="T90" s="155"/>
      <c r="U90" s="155"/>
      <c r="V90" s="155"/>
      <c r="W90" s="155"/>
      <c r="X90" s="155"/>
      <c r="Y90" s="155"/>
      <c r="Z90" s="155"/>
      <c r="AA90" s="155"/>
      <c r="AB90" s="155"/>
      <c r="AC90" s="155"/>
      <c r="AD90" s="155"/>
      <c r="AE90" s="155"/>
      <c r="AF90" s="155"/>
    </row>
    <row r="91" spans="1:32" ht="12.75" customHeight="1">
      <c r="A91" s="155"/>
      <c r="B91" s="155"/>
      <c r="C91" s="155"/>
      <c r="D91" s="155"/>
      <c r="E91" s="155"/>
      <c r="F91" s="155"/>
      <c r="G91" s="155"/>
      <c r="H91" s="155"/>
      <c r="I91" s="155"/>
      <c r="J91" s="155"/>
      <c r="K91" s="155"/>
      <c r="L91" s="155"/>
      <c r="M91" s="155"/>
      <c r="N91" s="155"/>
      <c r="O91" s="155"/>
      <c r="P91" s="155"/>
      <c r="Q91" s="251"/>
      <c r="R91" s="155"/>
      <c r="S91" s="155"/>
      <c r="T91" s="155"/>
      <c r="U91" s="155"/>
      <c r="V91" s="155"/>
      <c r="W91" s="155"/>
      <c r="X91" s="155"/>
      <c r="Y91" s="155"/>
      <c r="Z91" s="155"/>
      <c r="AA91" s="155"/>
      <c r="AB91" s="155"/>
      <c r="AC91" s="155"/>
      <c r="AD91" s="155"/>
      <c r="AE91" s="155"/>
      <c r="AF91" s="155"/>
    </row>
    <row r="92" spans="1:32" ht="12.75" customHeight="1">
      <c r="A92" s="155"/>
      <c r="B92" s="155"/>
      <c r="C92" s="155"/>
      <c r="D92" s="155"/>
      <c r="E92" s="155"/>
      <c r="F92" s="155"/>
      <c r="G92" s="155"/>
      <c r="H92" s="155"/>
      <c r="I92" s="155"/>
      <c r="J92" s="155"/>
      <c r="K92" s="155"/>
      <c r="L92" s="155"/>
      <c r="M92" s="155"/>
      <c r="N92" s="155"/>
      <c r="O92" s="155"/>
      <c r="P92" s="155"/>
      <c r="Q92" s="251"/>
      <c r="R92" s="155"/>
      <c r="S92" s="155"/>
      <c r="T92" s="155"/>
      <c r="U92" s="155"/>
      <c r="V92" s="155"/>
      <c r="W92" s="155"/>
      <c r="X92" s="155"/>
      <c r="Y92" s="155"/>
      <c r="Z92" s="155"/>
      <c r="AA92" s="155"/>
      <c r="AB92" s="155"/>
      <c r="AC92" s="155"/>
      <c r="AD92" s="155"/>
      <c r="AE92" s="155"/>
      <c r="AF92" s="155"/>
    </row>
    <row r="93" spans="1:32" ht="12.75" customHeight="1">
      <c r="A93" s="155"/>
      <c r="B93" s="155"/>
      <c r="C93" s="155"/>
      <c r="D93" s="155"/>
      <c r="E93" s="155"/>
      <c r="F93" s="155"/>
      <c r="G93" s="155"/>
      <c r="H93" s="155"/>
      <c r="I93" s="155"/>
      <c r="J93" s="155"/>
      <c r="K93" s="155"/>
      <c r="L93" s="155"/>
      <c r="M93" s="155"/>
      <c r="N93" s="155"/>
      <c r="O93" s="155"/>
      <c r="P93" s="155"/>
      <c r="Q93" s="251"/>
      <c r="R93" s="155"/>
      <c r="S93" s="155"/>
      <c r="T93" s="155"/>
      <c r="U93" s="155"/>
      <c r="V93" s="155"/>
      <c r="W93" s="155"/>
      <c r="X93" s="155"/>
      <c r="Y93" s="155"/>
      <c r="Z93" s="155"/>
      <c r="AA93" s="155"/>
      <c r="AB93" s="155"/>
      <c r="AC93" s="155"/>
      <c r="AD93" s="155"/>
      <c r="AE93" s="155"/>
      <c r="AF93" s="155"/>
    </row>
    <row r="94" spans="1:32" ht="12.75" customHeight="1">
      <c r="A94" s="155"/>
      <c r="B94" s="155"/>
      <c r="C94" s="155"/>
      <c r="D94" s="155"/>
      <c r="E94" s="155"/>
      <c r="F94" s="155"/>
      <c r="G94" s="155"/>
      <c r="H94" s="155"/>
      <c r="I94" s="155"/>
      <c r="J94" s="155"/>
      <c r="K94" s="155"/>
      <c r="L94" s="155"/>
      <c r="M94" s="155"/>
      <c r="N94" s="155"/>
      <c r="O94" s="155"/>
      <c r="P94" s="155"/>
      <c r="Q94" s="251"/>
      <c r="R94" s="155"/>
      <c r="S94" s="155"/>
      <c r="T94" s="155"/>
      <c r="U94" s="155"/>
      <c r="V94" s="155"/>
      <c r="W94" s="155"/>
      <c r="X94" s="155"/>
      <c r="Y94" s="155"/>
      <c r="Z94" s="155"/>
      <c r="AA94" s="155"/>
      <c r="AB94" s="155"/>
      <c r="AC94" s="155"/>
      <c r="AD94" s="155"/>
      <c r="AE94" s="155"/>
      <c r="AF94" s="155"/>
    </row>
    <row r="95" spans="1:32" ht="12.75" customHeight="1">
      <c r="A95" s="155"/>
      <c r="B95" s="155"/>
      <c r="C95" s="155"/>
      <c r="D95" s="155"/>
      <c r="E95" s="155"/>
      <c r="F95" s="155"/>
      <c r="G95" s="155"/>
      <c r="H95" s="155"/>
      <c r="I95" s="155"/>
      <c r="J95" s="155"/>
      <c r="K95" s="155"/>
      <c r="L95" s="155"/>
      <c r="M95" s="155"/>
      <c r="N95" s="155"/>
      <c r="O95" s="155"/>
      <c r="P95" s="155"/>
      <c r="Q95" s="251"/>
      <c r="R95" s="155"/>
      <c r="S95" s="155"/>
      <c r="T95" s="155"/>
      <c r="U95" s="155"/>
      <c r="V95" s="155"/>
      <c r="W95" s="155"/>
      <c r="X95" s="155"/>
      <c r="Y95" s="155"/>
      <c r="Z95" s="155"/>
      <c r="AA95" s="155"/>
      <c r="AB95" s="155"/>
      <c r="AC95" s="155"/>
      <c r="AD95" s="155"/>
      <c r="AE95" s="155"/>
      <c r="AF95" s="155"/>
    </row>
    <row r="96" spans="1:32" ht="12.75" customHeight="1">
      <c r="A96" s="155"/>
      <c r="B96" s="155"/>
      <c r="C96" s="155"/>
      <c r="D96" s="155"/>
      <c r="E96" s="155"/>
      <c r="F96" s="155"/>
      <c r="G96" s="155"/>
      <c r="H96" s="155"/>
      <c r="I96" s="155"/>
      <c r="J96" s="155"/>
      <c r="K96" s="155"/>
      <c r="L96" s="155"/>
      <c r="M96" s="155"/>
      <c r="N96" s="155"/>
      <c r="O96" s="155"/>
      <c r="P96" s="155"/>
      <c r="Q96" s="251"/>
      <c r="R96" s="155"/>
      <c r="S96" s="155"/>
      <c r="T96" s="155"/>
      <c r="U96" s="155"/>
      <c r="V96" s="155"/>
      <c r="W96" s="155"/>
      <c r="X96" s="155"/>
      <c r="Y96" s="155"/>
      <c r="Z96" s="155"/>
      <c r="AA96" s="155"/>
      <c r="AB96" s="155"/>
      <c r="AC96" s="155"/>
      <c r="AD96" s="155"/>
      <c r="AE96" s="155"/>
      <c r="AF96" s="155"/>
    </row>
    <row r="97" spans="1:32" ht="12.75" customHeight="1">
      <c r="A97" s="155"/>
      <c r="B97" s="155"/>
      <c r="C97" s="155"/>
      <c r="D97" s="155"/>
      <c r="E97" s="155"/>
      <c r="F97" s="155"/>
      <c r="G97" s="155"/>
      <c r="H97" s="155"/>
      <c r="I97" s="155"/>
      <c r="J97" s="155"/>
      <c r="K97" s="155"/>
      <c r="L97" s="155"/>
      <c r="M97" s="155"/>
      <c r="N97" s="155"/>
      <c r="O97" s="155"/>
      <c r="P97" s="155"/>
      <c r="Q97" s="251"/>
      <c r="R97" s="155"/>
      <c r="S97" s="155"/>
      <c r="T97" s="155"/>
      <c r="U97" s="155"/>
      <c r="V97" s="155"/>
      <c r="W97" s="155"/>
      <c r="X97" s="155"/>
      <c r="Y97" s="155"/>
      <c r="Z97" s="155"/>
      <c r="AA97" s="155"/>
      <c r="AB97" s="155"/>
      <c r="AC97" s="155"/>
      <c r="AD97" s="155"/>
      <c r="AE97" s="155"/>
      <c r="AF97" s="155"/>
    </row>
    <row r="98" spans="1:32" ht="12.75" customHeight="1">
      <c r="A98" s="155"/>
      <c r="B98" s="155"/>
      <c r="C98" s="155"/>
      <c r="D98" s="155"/>
      <c r="E98" s="155"/>
      <c r="F98" s="155"/>
      <c r="G98" s="155"/>
      <c r="H98" s="155"/>
      <c r="I98" s="155"/>
      <c r="J98" s="155"/>
      <c r="K98" s="155"/>
      <c r="L98" s="155"/>
      <c r="M98" s="155"/>
      <c r="N98" s="155"/>
      <c r="O98" s="155"/>
      <c r="P98" s="155"/>
      <c r="Q98" s="251"/>
      <c r="R98" s="155"/>
      <c r="S98" s="155"/>
      <c r="T98" s="155"/>
      <c r="U98" s="155"/>
      <c r="V98" s="155"/>
      <c r="W98" s="155"/>
      <c r="X98" s="155"/>
      <c r="Y98" s="155"/>
      <c r="Z98" s="155"/>
      <c r="AA98" s="155"/>
      <c r="AB98" s="155"/>
      <c r="AC98" s="155"/>
      <c r="AD98" s="155"/>
      <c r="AE98" s="155"/>
      <c r="AF98" s="155"/>
    </row>
    <row r="99" spans="1:32" ht="12.75" customHeight="1">
      <c r="A99" s="155"/>
      <c r="B99" s="155"/>
      <c r="C99" s="155"/>
      <c r="D99" s="155"/>
      <c r="E99" s="155"/>
      <c r="F99" s="155"/>
      <c r="G99" s="155"/>
      <c r="H99" s="155"/>
      <c r="I99" s="155"/>
      <c r="J99" s="155"/>
      <c r="K99" s="155"/>
      <c r="L99" s="155"/>
      <c r="M99" s="155"/>
      <c r="N99" s="155"/>
      <c r="O99" s="155"/>
      <c r="P99" s="155"/>
      <c r="Q99" s="251"/>
      <c r="R99" s="155"/>
      <c r="S99" s="155"/>
      <c r="T99" s="155"/>
      <c r="U99" s="155"/>
      <c r="V99" s="155"/>
      <c r="W99" s="155"/>
      <c r="X99" s="155"/>
      <c r="Y99" s="155"/>
      <c r="Z99" s="155"/>
      <c r="AA99" s="155"/>
      <c r="AB99" s="155"/>
      <c r="AC99" s="155"/>
      <c r="AD99" s="155"/>
      <c r="AE99" s="155"/>
      <c r="AF99" s="155"/>
    </row>
    <row r="100" spans="1:32" ht="12.75" customHeight="1">
      <c r="A100" s="155"/>
      <c r="B100" s="155"/>
      <c r="C100" s="155"/>
      <c r="D100" s="155"/>
      <c r="E100" s="155"/>
      <c r="F100" s="155"/>
      <c r="G100" s="155"/>
      <c r="H100" s="155"/>
      <c r="I100" s="155"/>
      <c r="J100" s="155"/>
      <c r="K100" s="155"/>
      <c r="L100" s="155"/>
      <c r="M100" s="155"/>
      <c r="N100" s="155"/>
      <c r="O100" s="155"/>
      <c r="P100" s="155"/>
      <c r="Q100" s="251"/>
      <c r="R100" s="155"/>
      <c r="S100" s="155"/>
      <c r="T100" s="155"/>
      <c r="U100" s="155"/>
      <c r="V100" s="155"/>
      <c r="W100" s="155"/>
      <c r="X100" s="155"/>
      <c r="Y100" s="155"/>
      <c r="Z100" s="155"/>
      <c r="AA100" s="155"/>
      <c r="AB100" s="155"/>
      <c r="AC100" s="155"/>
      <c r="AD100" s="155"/>
      <c r="AE100" s="155"/>
      <c r="AF100" s="155"/>
    </row>
    <row r="101" spans="1:32" ht="12.75" customHeight="1">
      <c r="A101" s="155"/>
      <c r="B101" s="155"/>
      <c r="C101" s="155"/>
      <c r="D101" s="155"/>
      <c r="E101" s="155"/>
      <c r="F101" s="155"/>
      <c r="G101" s="155"/>
      <c r="H101" s="155"/>
      <c r="I101" s="155"/>
      <c r="J101" s="155"/>
      <c r="K101" s="155"/>
      <c r="L101" s="155"/>
      <c r="M101" s="155"/>
      <c r="N101" s="155"/>
      <c r="O101" s="155"/>
      <c r="P101" s="155"/>
      <c r="Q101" s="251"/>
      <c r="R101" s="155"/>
      <c r="S101" s="155"/>
      <c r="T101" s="155"/>
      <c r="U101" s="155"/>
      <c r="V101" s="155"/>
      <c r="W101" s="155"/>
      <c r="X101" s="155"/>
      <c r="Y101" s="155"/>
      <c r="Z101" s="155"/>
      <c r="AA101" s="155"/>
      <c r="AB101" s="155"/>
      <c r="AC101" s="155"/>
      <c r="AD101" s="155"/>
      <c r="AE101" s="155"/>
      <c r="AF101" s="155"/>
    </row>
    <row r="102" spans="1:32" ht="12.75" customHeight="1">
      <c r="A102" s="155"/>
      <c r="B102" s="155"/>
      <c r="C102" s="155"/>
      <c r="D102" s="155"/>
      <c r="E102" s="155"/>
      <c r="F102" s="155"/>
      <c r="G102" s="155"/>
      <c r="H102" s="155"/>
      <c r="I102" s="155"/>
      <c r="J102" s="155"/>
      <c r="K102" s="155"/>
      <c r="L102" s="155"/>
      <c r="M102" s="155"/>
      <c r="N102" s="155"/>
      <c r="O102" s="155"/>
      <c r="P102" s="155"/>
      <c r="Q102" s="251"/>
      <c r="R102" s="155"/>
      <c r="S102" s="155"/>
      <c r="T102" s="155"/>
      <c r="U102" s="155"/>
      <c r="V102" s="155"/>
      <c r="W102" s="155"/>
      <c r="X102" s="155"/>
      <c r="Y102" s="155"/>
      <c r="Z102" s="155"/>
      <c r="AA102" s="155"/>
      <c r="AB102" s="155"/>
      <c r="AC102" s="155"/>
      <c r="AD102" s="155"/>
      <c r="AE102" s="155"/>
      <c r="AF102" s="155"/>
    </row>
    <row r="103" spans="1:32" ht="12.75" customHeight="1">
      <c r="A103" s="155"/>
      <c r="B103" s="155"/>
      <c r="C103" s="155"/>
      <c r="D103" s="155"/>
      <c r="E103" s="155"/>
      <c r="F103" s="155"/>
      <c r="G103" s="155"/>
      <c r="H103" s="155"/>
      <c r="I103" s="155"/>
      <c r="J103" s="155"/>
      <c r="K103" s="155"/>
      <c r="L103" s="155"/>
      <c r="M103" s="155"/>
      <c r="N103" s="155"/>
      <c r="O103" s="155"/>
      <c r="P103" s="155"/>
      <c r="Q103" s="251"/>
      <c r="R103" s="155"/>
      <c r="S103" s="155"/>
      <c r="T103" s="155"/>
      <c r="U103" s="155"/>
      <c r="V103" s="155"/>
      <c r="W103" s="155"/>
      <c r="X103" s="155"/>
      <c r="Y103" s="155"/>
      <c r="Z103" s="155"/>
      <c r="AA103" s="155"/>
      <c r="AB103" s="155"/>
      <c r="AC103" s="155"/>
      <c r="AD103" s="155"/>
      <c r="AE103" s="155"/>
      <c r="AF103" s="155"/>
    </row>
    <row r="104" spans="1:32" ht="12.75" customHeight="1">
      <c r="A104" s="155"/>
      <c r="B104" s="155"/>
      <c r="C104" s="155"/>
      <c r="D104" s="155"/>
      <c r="E104" s="155"/>
      <c r="F104" s="155"/>
      <c r="G104" s="155"/>
      <c r="H104" s="155"/>
      <c r="I104" s="155"/>
      <c r="J104" s="155"/>
      <c r="K104" s="155"/>
      <c r="L104" s="155"/>
      <c r="M104" s="155"/>
      <c r="N104" s="155"/>
      <c r="O104" s="155"/>
      <c r="P104" s="155"/>
      <c r="Q104" s="251"/>
      <c r="R104" s="155"/>
      <c r="S104" s="155"/>
      <c r="T104" s="155"/>
      <c r="U104" s="155"/>
      <c r="V104" s="155"/>
      <c r="W104" s="155"/>
      <c r="X104" s="155"/>
      <c r="Y104" s="155"/>
      <c r="Z104" s="155"/>
      <c r="AA104" s="155"/>
      <c r="AB104" s="155"/>
      <c r="AC104" s="155"/>
      <c r="AD104" s="155"/>
      <c r="AE104" s="155"/>
      <c r="AF104" s="155"/>
    </row>
    <row r="105" spans="1:32" ht="12.75" customHeight="1">
      <c r="A105" s="155"/>
      <c r="B105" s="155"/>
      <c r="C105" s="155"/>
      <c r="D105" s="155"/>
      <c r="E105" s="155"/>
      <c r="F105" s="155"/>
      <c r="G105" s="155"/>
      <c r="H105" s="155"/>
      <c r="I105" s="155"/>
      <c r="J105" s="155"/>
      <c r="K105" s="155"/>
      <c r="L105" s="155"/>
      <c r="M105" s="155"/>
      <c r="N105" s="155"/>
      <c r="O105" s="155"/>
      <c r="P105" s="155"/>
      <c r="Q105" s="251"/>
      <c r="R105" s="155"/>
      <c r="S105" s="155"/>
      <c r="T105" s="155"/>
      <c r="U105" s="155"/>
      <c r="V105" s="155"/>
      <c r="W105" s="155"/>
      <c r="X105" s="155"/>
      <c r="Y105" s="155"/>
      <c r="Z105" s="155"/>
      <c r="AA105" s="155"/>
      <c r="AB105" s="155"/>
      <c r="AC105" s="155"/>
      <c r="AD105" s="155"/>
      <c r="AE105" s="155"/>
      <c r="AF105" s="155"/>
    </row>
    <row r="106" spans="1:32" ht="12.75" customHeight="1">
      <c r="A106" s="155"/>
      <c r="B106" s="155"/>
      <c r="C106" s="155"/>
      <c r="D106" s="155"/>
      <c r="E106" s="155"/>
      <c r="F106" s="155"/>
      <c r="G106" s="155"/>
      <c r="H106" s="155"/>
      <c r="I106" s="155"/>
      <c r="J106" s="155"/>
      <c r="K106" s="155"/>
      <c r="L106" s="155"/>
      <c r="M106" s="155"/>
      <c r="N106" s="155"/>
      <c r="O106" s="155"/>
      <c r="P106" s="155"/>
      <c r="Q106" s="251"/>
      <c r="R106" s="155"/>
      <c r="S106" s="155"/>
      <c r="T106" s="155"/>
      <c r="U106" s="155"/>
      <c r="V106" s="155"/>
      <c r="W106" s="155"/>
      <c r="X106" s="155"/>
      <c r="Y106" s="155"/>
      <c r="Z106" s="155"/>
      <c r="AA106" s="155"/>
      <c r="AB106" s="155"/>
      <c r="AC106" s="155"/>
      <c r="AD106" s="155"/>
      <c r="AE106" s="155"/>
      <c r="AF106" s="155"/>
    </row>
    <row r="107" spans="1:32" ht="12.75" customHeight="1">
      <c r="A107" s="155"/>
      <c r="B107" s="155"/>
      <c r="C107" s="155"/>
      <c r="D107" s="155"/>
      <c r="E107" s="155"/>
      <c r="F107" s="155"/>
      <c r="G107" s="155"/>
      <c r="H107" s="155"/>
      <c r="I107" s="155"/>
      <c r="J107" s="155"/>
      <c r="K107" s="155"/>
      <c r="L107" s="155"/>
      <c r="M107" s="155"/>
      <c r="N107" s="155"/>
      <c r="O107" s="155"/>
      <c r="P107" s="155"/>
      <c r="Q107" s="251"/>
      <c r="R107" s="155"/>
      <c r="S107" s="155"/>
      <c r="T107" s="155"/>
      <c r="U107" s="155"/>
      <c r="V107" s="155"/>
      <c r="W107" s="155"/>
      <c r="X107" s="155"/>
      <c r="Y107" s="155"/>
      <c r="Z107" s="155"/>
      <c r="AA107" s="155"/>
      <c r="AB107" s="155"/>
      <c r="AC107" s="155"/>
      <c r="AD107" s="155"/>
      <c r="AE107" s="155"/>
      <c r="AF107" s="155"/>
    </row>
    <row r="108" spans="1:32" ht="12.75" customHeight="1">
      <c r="A108" s="155"/>
      <c r="B108" s="155"/>
      <c r="C108" s="155"/>
      <c r="D108" s="155"/>
      <c r="E108" s="155"/>
      <c r="F108" s="155"/>
      <c r="G108" s="155"/>
      <c r="H108" s="155"/>
      <c r="I108" s="155"/>
      <c r="J108" s="155"/>
      <c r="K108" s="155"/>
      <c r="L108" s="155"/>
      <c r="M108" s="155"/>
      <c r="N108" s="155"/>
      <c r="O108" s="155"/>
      <c r="P108" s="155"/>
      <c r="Q108" s="251"/>
      <c r="R108" s="155"/>
      <c r="S108" s="155"/>
      <c r="T108" s="155"/>
      <c r="U108" s="155"/>
      <c r="V108" s="155"/>
      <c r="W108" s="155"/>
      <c r="X108" s="155"/>
      <c r="Y108" s="155"/>
      <c r="Z108" s="155"/>
      <c r="AA108" s="155"/>
      <c r="AB108" s="155"/>
      <c r="AC108" s="155"/>
      <c r="AD108" s="155"/>
      <c r="AE108" s="155"/>
      <c r="AF108" s="155"/>
    </row>
    <row r="109" spans="1:32" ht="12.75" customHeight="1">
      <c r="A109" s="155"/>
      <c r="B109" s="155"/>
      <c r="C109" s="155"/>
      <c r="D109" s="155"/>
      <c r="E109" s="155"/>
      <c r="F109" s="155"/>
      <c r="G109" s="155"/>
      <c r="H109" s="155"/>
      <c r="I109" s="155"/>
      <c r="J109" s="155"/>
      <c r="K109" s="155"/>
      <c r="L109" s="155"/>
      <c r="M109" s="155"/>
      <c r="N109" s="155"/>
      <c r="O109" s="155"/>
      <c r="P109" s="155"/>
      <c r="Q109" s="251"/>
      <c r="R109" s="155"/>
      <c r="S109" s="155"/>
      <c r="T109" s="155"/>
      <c r="U109" s="155"/>
      <c r="V109" s="155"/>
      <c r="W109" s="155"/>
      <c r="X109" s="155"/>
      <c r="Y109" s="155"/>
      <c r="Z109" s="155"/>
      <c r="AA109" s="155"/>
      <c r="AB109" s="155"/>
      <c r="AC109" s="155"/>
      <c r="AD109" s="155"/>
      <c r="AE109" s="155"/>
      <c r="AF109" s="155"/>
    </row>
    <row r="110" spans="1:32" ht="12.75" customHeight="1">
      <c r="A110" s="155"/>
      <c r="B110" s="155"/>
      <c r="C110" s="155"/>
      <c r="D110" s="155"/>
      <c r="E110" s="155"/>
      <c r="F110" s="155"/>
      <c r="G110" s="155"/>
      <c r="H110" s="155"/>
      <c r="I110" s="155"/>
      <c r="J110" s="155"/>
      <c r="K110" s="155"/>
      <c r="L110" s="155"/>
      <c r="M110" s="155"/>
      <c r="N110" s="155"/>
      <c r="O110" s="155"/>
      <c r="P110" s="155"/>
      <c r="Q110" s="251"/>
      <c r="R110" s="155"/>
      <c r="S110" s="155"/>
      <c r="T110" s="155"/>
      <c r="U110" s="155"/>
      <c r="V110" s="155"/>
      <c r="W110" s="155"/>
      <c r="X110" s="155"/>
      <c r="Y110" s="155"/>
      <c r="Z110" s="155"/>
      <c r="AA110" s="155"/>
      <c r="AB110" s="155"/>
      <c r="AC110" s="155"/>
      <c r="AD110" s="155"/>
      <c r="AE110" s="155"/>
      <c r="AF110" s="155"/>
    </row>
    <row r="111" spans="1:32" ht="12.75" customHeight="1">
      <c r="A111" s="155"/>
      <c r="B111" s="155"/>
      <c r="C111" s="155"/>
      <c r="D111" s="155"/>
      <c r="E111" s="155"/>
      <c r="F111" s="155"/>
      <c r="G111" s="155"/>
      <c r="H111" s="155"/>
      <c r="I111" s="155"/>
      <c r="J111" s="155"/>
      <c r="K111" s="155"/>
      <c r="L111" s="155"/>
      <c r="M111" s="155"/>
      <c r="N111" s="155"/>
      <c r="O111" s="155"/>
      <c r="P111" s="155"/>
      <c r="Q111" s="251"/>
      <c r="R111" s="155"/>
      <c r="S111" s="155"/>
      <c r="T111" s="155"/>
      <c r="U111" s="155"/>
      <c r="V111" s="155"/>
      <c r="W111" s="155"/>
      <c r="X111" s="155"/>
      <c r="Y111" s="155"/>
      <c r="Z111" s="155"/>
      <c r="AA111" s="155"/>
      <c r="AB111" s="155"/>
      <c r="AC111" s="155"/>
      <c r="AD111" s="155"/>
      <c r="AE111" s="155"/>
      <c r="AF111" s="155"/>
    </row>
    <row r="112" spans="1:32" ht="12.75" customHeight="1">
      <c r="A112" s="155"/>
      <c r="B112" s="155"/>
      <c r="C112" s="155"/>
      <c r="D112" s="155"/>
      <c r="E112" s="155"/>
      <c r="F112" s="155"/>
      <c r="G112" s="155"/>
      <c r="H112" s="155"/>
      <c r="I112" s="155"/>
      <c r="J112" s="155"/>
      <c r="K112" s="155"/>
      <c r="L112" s="155"/>
      <c r="M112" s="155"/>
      <c r="N112" s="155"/>
      <c r="O112" s="155"/>
      <c r="P112" s="155"/>
      <c r="Q112" s="251"/>
      <c r="R112" s="155"/>
      <c r="S112" s="155"/>
      <c r="T112" s="155"/>
      <c r="U112" s="155"/>
      <c r="V112" s="155"/>
      <c r="W112" s="155"/>
      <c r="X112" s="155"/>
      <c r="Y112" s="155"/>
      <c r="Z112" s="155"/>
      <c r="AA112" s="155"/>
      <c r="AB112" s="155"/>
      <c r="AC112" s="155"/>
      <c r="AD112" s="155"/>
      <c r="AE112" s="155"/>
      <c r="AF112" s="155"/>
    </row>
    <row r="113" spans="1:32" ht="12.75" customHeight="1">
      <c r="A113" s="155"/>
      <c r="B113" s="155"/>
      <c r="C113" s="155"/>
      <c r="D113" s="155"/>
      <c r="E113" s="155"/>
      <c r="F113" s="155"/>
      <c r="G113" s="155"/>
      <c r="H113" s="155"/>
      <c r="I113" s="155"/>
      <c r="J113" s="155"/>
      <c r="K113" s="155"/>
      <c r="L113" s="155"/>
      <c r="M113" s="155"/>
      <c r="N113" s="155"/>
      <c r="O113" s="155"/>
      <c r="P113" s="155"/>
      <c r="Q113" s="251"/>
      <c r="R113" s="155"/>
      <c r="S113" s="155"/>
      <c r="T113" s="155"/>
      <c r="U113" s="155"/>
      <c r="V113" s="155"/>
      <c r="W113" s="155"/>
      <c r="X113" s="155"/>
      <c r="Y113" s="155"/>
      <c r="Z113" s="155"/>
      <c r="AA113" s="155"/>
      <c r="AB113" s="155"/>
      <c r="AC113" s="155"/>
      <c r="AD113" s="155"/>
      <c r="AE113" s="155"/>
      <c r="AF113" s="155"/>
    </row>
    <row r="114" spans="1:32" ht="12.75" customHeight="1">
      <c r="A114" s="155"/>
      <c r="B114" s="155"/>
      <c r="C114" s="155"/>
      <c r="D114" s="155"/>
      <c r="E114" s="155"/>
      <c r="F114" s="155"/>
      <c r="G114" s="155"/>
      <c r="H114" s="155"/>
      <c r="I114" s="155"/>
      <c r="J114" s="155"/>
      <c r="K114" s="155"/>
      <c r="L114" s="155"/>
      <c r="M114" s="155"/>
      <c r="N114" s="155"/>
      <c r="O114" s="155"/>
      <c r="P114" s="155"/>
      <c r="Q114" s="251"/>
      <c r="R114" s="155"/>
      <c r="S114" s="155"/>
      <c r="T114" s="155"/>
      <c r="U114" s="155"/>
      <c r="V114" s="155"/>
      <c r="W114" s="155"/>
      <c r="X114" s="155"/>
      <c r="Y114" s="155"/>
      <c r="Z114" s="155"/>
      <c r="AA114" s="155"/>
      <c r="AB114" s="155"/>
      <c r="AC114" s="155"/>
      <c r="AD114" s="155"/>
      <c r="AE114" s="155"/>
      <c r="AF114" s="155"/>
    </row>
    <row r="115" spans="1:32" ht="12.75" customHeight="1">
      <c r="A115" s="155"/>
      <c r="B115" s="155"/>
      <c r="C115" s="155"/>
      <c r="D115" s="155"/>
      <c r="E115" s="155"/>
      <c r="F115" s="155"/>
      <c r="G115" s="155"/>
      <c r="H115" s="155"/>
      <c r="I115" s="155"/>
      <c r="J115" s="155"/>
      <c r="K115" s="155"/>
      <c r="L115" s="155"/>
      <c r="M115" s="155"/>
      <c r="N115" s="155"/>
      <c r="O115" s="155"/>
      <c r="P115" s="155"/>
      <c r="Q115" s="251"/>
      <c r="R115" s="155"/>
      <c r="S115" s="155"/>
      <c r="T115" s="155"/>
      <c r="U115" s="155"/>
      <c r="V115" s="155"/>
      <c r="W115" s="155"/>
      <c r="X115" s="155"/>
      <c r="Y115" s="155"/>
      <c r="Z115" s="155"/>
      <c r="AA115" s="155"/>
      <c r="AB115" s="155"/>
      <c r="AC115" s="155"/>
      <c r="AD115" s="155"/>
      <c r="AE115" s="155"/>
      <c r="AF115" s="155"/>
    </row>
    <row r="116" spans="1:32" ht="12.75" customHeight="1">
      <c r="A116" s="155"/>
      <c r="B116" s="155"/>
      <c r="C116" s="155"/>
      <c r="D116" s="155"/>
      <c r="E116" s="155"/>
      <c r="F116" s="155"/>
      <c r="G116" s="155"/>
      <c r="H116" s="155"/>
      <c r="I116" s="155"/>
      <c r="J116" s="155"/>
      <c r="K116" s="155"/>
      <c r="L116" s="155"/>
      <c r="M116" s="155"/>
      <c r="N116" s="155"/>
      <c r="O116" s="155"/>
      <c r="P116" s="155"/>
      <c r="Q116" s="251"/>
      <c r="R116" s="155"/>
      <c r="S116" s="155"/>
      <c r="T116" s="155"/>
      <c r="U116" s="155"/>
      <c r="V116" s="155"/>
      <c r="W116" s="155"/>
      <c r="X116" s="155"/>
      <c r="Y116" s="155"/>
      <c r="Z116" s="155"/>
      <c r="AA116" s="155"/>
      <c r="AB116" s="155"/>
      <c r="AC116" s="155"/>
      <c r="AD116" s="155"/>
      <c r="AE116" s="155"/>
      <c r="AF116" s="155"/>
    </row>
    <row r="117" spans="1:32" ht="12.75" customHeight="1">
      <c r="A117" s="155"/>
      <c r="B117" s="155"/>
      <c r="C117" s="155"/>
      <c r="D117" s="155"/>
      <c r="E117" s="155"/>
      <c r="F117" s="155"/>
      <c r="G117" s="155"/>
      <c r="H117" s="155"/>
      <c r="I117" s="155"/>
      <c r="J117" s="155"/>
      <c r="K117" s="155"/>
      <c r="L117" s="155"/>
      <c r="M117" s="155"/>
      <c r="N117" s="155"/>
      <c r="O117" s="155"/>
      <c r="P117" s="155"/>
      <c r="Q117" s="251"/>
      <c r="R117" s="155"/>
      <c r="S117" s="155"/>
      <c r="T117" s="155"/>
      <c r="U117" s="155"/>
      <c r="V117" s="155"/>
      <c r="W117" s="155"/>
      <c r="X117" s="155"/>
      <c r="Y117" s="155"/>
      <c r="Z117" s="155"/>
      <c r="AA117" s="155"/>
      <c r="AB117" s="155"/>
      <c r="AC117" s="155"/>
      <c r="AD117" s="155"/>
      <c r="AE117" s="155"/>
      <c r="AF117" s="155"/>
    </row>
    <row r="118" spans="1:32" ht="12.75" customHeight="1">
      <c r="A118" s="155"/>
      <c r="B118" s="155"/>
      <c r="C118" s="155"/>
      <c r="D118" s="155"/>
      <c r="E118" s="155"/>
      <c r="F118" s="155"/>
      <c r="G118" s="155"/>
      <c r="H118" s="155"/>
      <c r="I118" s="155"/>
      <c r="J118" s="155"/>
      <c r="K118" s="155"/>
      <c r="L118" s="155"/>
      <c r="M118" s="155"/>
      <c r="N118" s="155"/>
      <c r="O118" s="155"/>
      <c r="P118" s="155"/>
      <c r="Q118" s="251"/>
      <c r="R118" s="155"/>
      <c r="S118" s="155"/>
      <c r="T118" s="155"/>
      <c r="U118" s="155"/>
      <c r="V118" s="155"/>
      <c r="W118" s="155"/>
      <c r="X118" s="155"/>
      <c r="Y118" s="155"/>
      <c r="Z118" s="155"/>
      <c r="AA118" s="155"/>
      <c r="AB118" s="155"/>
      <c r="AC118" s="155"/>
      <c r="AD118" s="155"/>
      <c r="AE118" s="155"/>
      <c r="AF118" s="155"/>
    </row>
    <row r="119" spans="1:32" ht="15.75" customHeight="1"/>
    <row r="120" spans="1:32" ht="15.75" customHeight="1"/>
    <row r="121" spans="1:32" ht="15.75" customHeight="1"/>
    <row r="122" spans="1:32" ht="15.75" customHeight="1"/>
    <row r="123" spans="1:32" ht="15.75" customHeight="1"/>
    <row r="124" spans="1:32" ht="15.75" customHeight="1"/>
    <row r="125" spans="1:32" ht="15.75" customHeight="1"/>
    <row r="126" spans="1:32" ht="15.75" customHeight="1"/>
    <row r="127" spans="1:32" ht="15.75" customHeight="1"/>
    <row r="128" spans="1:3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sheetData>
  <mergeCells count="3">
    <mergeCell ref="C2:F2"/>
    <mergeCell ref="C3:F3"/>
    <mergeCell ref="C4:F4"/>
  </mergeCells>
  <dataValidations count="1">
    <dataValidation type="list" allowBlank="1" showErrorMessage="1" sqref="F12:F74 I61:I71 I25:L25 I12:I24 L12:L24 I34:L34 I26:I33 L51:L59 I41:L41 I35:I40 L26:L33 I45:L45 I42:I44 L35:L40 J50:L50 I46:I49 L42:L44 J60:L60 I51:I59 L46:L49 J72:L72 L61:L71 I73:I74 L73:L74">
      <formula1>$Q$2:$Q$5</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7"/>
  <sheetViews>
    <sheetView topLeftCell="A5" workbookViewId="0"/>
  </sheetViews>
  <sheetFormatPr defaultColWidth="12.6640625" defaultRowHeight="15" customHeight="1"/>
  <cols>
    <col min="1" max="1" width="39.44140625" customWidth="1"/>
    <col min="3" max="3" width="42.33203125" customWidth="1"/>
    <col min="4" max="4" width="11.33203125" customWidth="1"/>
    <col min="5" max="5" width="43" customWidth="1"/>
    <col min="6" max="6" width="69.109375" customWidth="1"/>
  </cols>
  <sheetData>
    <row r="1" spans="1:6" ht="93" customHeight="1">
      <c r="A1" s="1"/>
      <c r="B1" s="444" t="s">
        <v>0</v>
      </c>
      <c r="C1" s="431"/>
      <c r="D1" s="431"/>
      <c r="E1" s="431"/>
      <c r="F1" s="432"/>
    </row>
    <row r="2" spans="1:6" ht="13.8">
      <c r="A2" s="2"/>
      <c r="B2" s="3"/>
      <c r="C2" s="4"/>
      <c r="D2" s="4"/>
      <c r="E2" s="5"/>
      <c r="F2" s="4"/>
    </row>
    <row r="3" spans="1:6" ht="13.8">
      <c r="A3" s="6" t="s">
        <v>1</v>
      </c>
      <c r="B3" s="445" t="s">
        <v>2</v>
      </c>
      <c r="C3" s="431"/>
      <c r="D3" s="432"/>
      <c r="E3" s="179" t="s">
        <v>3</v>
      </c>
      <c r="F3" s="180" t="s">
        <v>46</v>
      </c>
    </row>
    <row r="4" spans="1:6" ht="13.8">
      <c r="A4" s="7" t="s">
        <v>5</v>
      </c>
      <c r="B4" s="445" t="s">
        <v>6</v>
      </c>
      <c r="C4" s="431"/>
      <c r="D4" s="432"/>
      <c r="E4" s="181" t="s">
        <v>7</v>
      </c>
      <c r="F4" s="182" t="s">
        <v>47</v>
      </c>
    </row>
    <row r="5" spans="1:6" ht="13.8">
      <c r="A5" s="446" t="s">
        <v>9</v>
      </c>
      <c r="B5" s="447" t="s">
        <v>48</v>
      </c>
      <c r="C5" s="439"/>
      <c r="D5" s="440"/>
      <c r="E5" s="183" t="s">
        <v>10</v>
      </c>
      <c r="F5" s="184" t="s">
        <v>49</v>
      </c>
    </row>
    <row r="6" spans="1:6" ht="13.8">
      <c r="A6" s="437"/>
      <c r="B6" s="441"/>
      <c r="C6" s="442"/>
      <c r="D6" s="443"/>
      <c r="E6" s="183" t="s">
        <v>11</v>
      </c>
      <c r="F6" s="185">
        <v>1</v>
      </c>
    </row>
    <row r="7" spans="1:6" ht="13.8">
      <c r="A7" s="8"/>
      <c r="B7" s="3"/>
      <c r="C7" s="4"/>
      <c r="D7" s="4"/>
      <c r="E7" s="9"/>
      <c r="F7" s="3"/>
    </row>
    <row r="8" spans="1:6" ht="13.8">
      <c r="A8" s="4"/>
      <c r="B8" s="4"/>
      <c r="C8" s="4"/>
      <c r="D8" s="4"/>
      <c r="E8" s="4"/>
      <c r="F8" s="4"/>
    </row>
    <row r="9" spans="1:6" ht="13.8">
      <c r="A9" s="10" t="s">
        <v>12</v>
      </c>
      <c r="B9" s="4"/>
      <c r="C9" s="4"/>
      <c r="D9" s="4"/>
      <c r="E9" s="4"/>
      <c r="F9" s="4"/>
    </row>
    <row r="10" spans="1:6" ht="16.5" customHeight="1">
      <c r="A10" s="11" t="s">
        <v>13</v>
      </c>
      <c r="B10" s="12" t="s">
        <v>11</v>
      </c>
      <c r="C10" s="12" t="s">
        <v>14</v>
      </c>
      <c r="D10" s="12" t="s">
        <v>15</v>
      </c>
      <c r="E10" s="12" t="s">
        <v>16</v>
      </c>
      <c r="F10" s="13" t="s">
        <v>17</v>
      </c>
    </row>
    <row r="11" spans="1:6" ht="120" customHeight="1">
      <c r="A11" s="14">
        <v>45259</v>
      </c>
      <c r="B11" s="15">
        <v>1</v>
      </c>
      <c r="C11" s="358" t="s">
        <v>50</v>
      </c>
      <c r="D11" s="16" t="s">
        <v>20</v>
      </c>
      <c r="E11" s="359" t="s">
        <v>51</v>
      </c>
      <c r="F11" s="17"/>
    </row>
    <row r="12" spans="1:6" ht="15" customHeight="1">
      <c r="A12" s="18"/>
      <c r="B12" s="18"/>
      <c r="C12" s="18"/>
      <c r="D12" s="18"/>
      <c r="E12" s="18"/>
      <c r="F12" s="18"/>
    </row>
    <row r="13" spans="1:6" ht="15.75" customHeight="1">
      <c r="A13" s="18"/>
      <c r="B13" s="18"/>
      <c r="C13" s="18"/>
      <c r="D13" s="18"/>
      <c r="E13" s="18"/>
      <c r="F13" s="18"/>
    </row>
    <row r="14" spans="1:6" ht="13.8">
      <c r="A14" s="18"/>
      <c r="B14" s="18"/>
      <c r="C14" s="18"/>
      <c r="D14" s="18"/>
      <c r="E14" s="18"/>
      <c r="F14" s="18"/>
    </row>
    <row r="15" spans="1:6" ht="13.8">
      <c r="A15" s="18"/>
      <c r="B15" s="18"/>
      <c r="C15" s="18"/>
      <c r="D15" s="18"/>
      <c r="E15" s="18"/>
      <c r="F15" s="18"/>
    </row>
    <row r="16" spans="1:6" ht="13.8">
      <c r="A16" s="18"/>
      <c r="B16" s="18"/>
      <c r="C16" s="18"/>
      <c r="D16" s="18"/>
      <c r="E16" s="18"/>
      <c r="F16" s="18"/>
    </row>
    <row r="17" spans="1:6" ht="13.8">
      <c r="A17" s="18"/>
      <c r="B17" s="18"/>
      <c r="C17" s="18"/>
      <c r="D17" s="18"/>
      <c r="E17" s="18"/>
      <c r="F17" s="18"/>
    </row>
  </sheetData>
  <mergeCells count="5">
    <mergeCell ref="B1:F1"/>
    <mergeCell ref="B3:D3"/>
    <mergeCell ref="B4:D4"/>
    <mergeCell ref="A5:A6"/>
    <mergeCell ref="B5:D6"/>
  </mergeCells>
  <pageMargins left="0" right="0" top="0" bottom="0" header="0" footer="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14"/>
  <sheetViews>
    <sheetView topLeftCell="C1" workbookViewId="0">
      <selection activeCell="M7" sqref="M7"/>
    </sheetView>
  </sheetViews>
  <sheetFormatPr defaultColWidth="12.6640625" defaultRowHeight="15" customHeight="1"/>
  <cols>
    <col min="1" max="1" width="26.109375" customWidth="1"/>
    <col min="2" max="2" width="27.33203125" customWidth="1"/>
    <col min="3" max="3" width="25.6640625" customWidth="1"/>
    <col min="4" max="4" width="34.77734375" customWidth="1"/>
    <col min="5" max="5" width="28.44140625" customWidth="1"/>
    <col min="6" max="6" width="11.21875" customWidth="1"/>
    <col min="7" max="7" width="10.6640625" customWidth="1"/>
    <col min="8" max="8" width="16.33203125" customWidth="1"/>
    <col min="9" max="14" width="23.109375" customWidth="1"/>
    <col min="15" max="15" width="47.6640625" customWidth="1"/>
    <col min="16" max="16" width="37.21875" customWidth="1"/>
    <col min="17" max="17" width="8.21875" customWidth="1"/>
    <col min="18" max="32" width="9" customWidth="1"/>
  </cols>
  <sheetData>
    <row r="1" spans="1:32" ht="12.75" customHeight="1">
      <c r="A1" s="155"/>
      <c r="B1" s="155"/>
      <c r="C1" s="155"/>
      <c r="D1" s="155"/>
      <c r="E1" s="155"/>
      <c r="F1" s="155"/>
      <c r="G1" s="155"/>
      <c r="H1" s="155"/>
      <c r="I1" s="155"/>
      <c r="J1" s="155"/>
      <c r="K1" s="155"/>
      <c r="L1" s="155"/>
      <c r="M1" s="155"/>
      <c r="N1" s="155"/>
      <c r="O1" s="155"/>
      <c r="P1" s="155"/>
      <c r="Q1" s="251"/>
      <c r="R1" s="155"/>
      <c r="S1" s="155"/>
      <c r="T1" s="155"/>
      <c r="U1" s="155"/>
      <c r="V1" s="155"/>
      <c r="W1" s="155"/>
      <c r="X1" s="155"/>
      <c r="Y1" s="155"/>
      <c r="Z1" s="155"/>
      <c r="AA1" s="155"/>
      <c r="AB1" s="155"/>
      <c r="AC1" s="155"/>
      <c r="AD1" s="155"/>
      <c r="AE1" s="155"/>
      <c r="AF1" s="155"/>
    </row>
    <row r="2" spans="1:32" ht="15" customHeight="1">
      <c r="A2" s="379" t="s">
        <v>1480</v>
      </c>
      <c r="B2" s="380" t="s">
        <v>1643</v>
      </c>
      <c r="C2" s="507"/>
      <c r="D2" s="492"/>
      <c r="E2" s="492"/>
      <c r="F2" s="493"/>
      <c r="G2" s="210"/>
      <c r="H2" s="210"/>
      <c r="I2" s="210"/>
      <c r="J2" s="210"/>
      <c r="K2" s="210"/>
      <c r="L2" s="210"/>
      <c r="M2" s="210"/>
      <c r="N2" s="210"/>
      <c r="O2" s="210"/>
      <c r="P2" s="252"/>
      <c r="Q2" s="253" t="s">
        <v>212</v>
      </c>
      <c r="R2" s="253"/>
      <c r="S2" s="253"/>
      <c r="T2" s="253"/>
      <c r="U2" s="253"/>
      <c r="V2" s="253"/>
      <c r="W2" s="253"/>
      <c r="X2" s="253"/>
      <c r="Y2" s="253"/>
      <c r="Z2" s="253"/>
      <c r="AA2" s="253"/>
      <c r="AB2" s="253"/>
      <c r="AC2" s="253"/>
      <c r="AD2" s="253"/>
      <c r="AE2" s="253"/>
    </row>
    <row r="3" spans="1:32" ht="12.75" customHeight="1">
      <c r="A3" s="416" t="s">
        <v>237</v>
      </c>
      <c r="B3" s="119" t="s">
        <v>1644</v>
      </c>
      <c r="C3" s="508"/>
      <c r="D3" s="431"/>
      <c r="E3" s="431"/>
      <c r="F3" s="509"/>
      <c r="G3" s="210"/>
      <c r="H3" s="210"/>
      <c r="I3" s="210"/>
      <c r="J3" s="210"/>
      <c r="K3" s="210"/>
      <c r="L3" s="210"/>
      <c r="M3" s="210"/>
      <c r="N3" s="210"/>
      <c r="O3" s="210"/>
      <c r="P3" s="252"/>
      <c r="Q3" s="253" t="s">
        <v>213</v>
      </c>
      <c r="R3" s="253"/>
      <c r="S3" s="253"/>
      <c r="T3" s="253"/>
      <c r="U3" s="253"/>
      <c r="V3" s="253"/>
      <c r="W3" s="253"/>
      <c r="X3" s="253"/>
      <c r="Y3" s="253"/>
      <c r="Z3" s="253"/>
      <c r="AA3" s="253"/>
      <c r="AB3" s="253"/>
      <c r="AC3" s="253"/>
      <c r="AD3" s="253"/>
      <c r="AE3" s="253"/>
    </row>
    <row r="4" spans="1:32" ht="18" customHeight="1">
      <c r="A4" s="382" t="s">
        <v>1482</v>
      </c>
      <c r="B4" s="130"/>
      <c r="C4" s="510"/>
      <c r="D4" s="431"/>
      <c r="E4" s="431"/>
      <c r="F4" s="509"/>
      <c r="G4" s="210"/>
      <c r="H4" s="210"/>
      <c r="I4" s="210"/>
      <c r="J4" s="210"/>
      <c r="K4" s="210"/>
      <c r="L4" s="210"/>
      <c r="M4" s="210"/>
      <c r="N4" s="210"/>
      <c r="O4" s="210"/>
      <c r="P4" s="252"/>
      <c r="Q4" s="253" t="s">
        <v>1483</v>
      </c>
      <c r="R4" s="253"/>
      <c r="S4" s="253"/>
      <c r="T4" s="253"/>
      <c r="U4" s="253"/>
      <c r="V4" s="253"/>
      <c r="W4" s="253"/>
      <c r="X4" s="253"/>
      <c r="Y4" s="253"/>
      <c r="Z4" s="253"/>
      <c r="AA4" s="253"/>
      <c r="AB4" s="253"/>
      <c r="AC4" s="253"/>
      <c r="AD4" s="253"/>
      <c r="AE4" s="253"/>
    </row>
    <row r="5" spans="1:32" ht="28.5" customHeight="1">
      <c r="A5" s="383" t="s">
        <v>241</v>
      </c>
      <c r="B5" s="131" t="s">
        <v>212</v>
      </c>
      <c r="C5" s="131" t="s">
        <v>213</v>
      </c>
      <c r="D5" s="131" t="s">
        <v>225</v>
      </c>
      <c r="E5" s="131" t="s">
        <v>215</v>
      </c>
      <c r="F5" s="384" t="s">
        <v>1484</v>
      </c>
      <c r="G5" s="256"/>
      <c r="H5" s="256"/>
      <c r="I5" s="256"/>
      <c r="J5" s="256"/>
      <c r="K5" s="256"/>
      <c r="L5" s="256"/>
      <c r="M5" s="256"/>
      <c r="N5" s="256"/>
      <c r="O5" s="256"/>
      <c r="P5" s="257"/>
      <c r="Q5" s="253" t="s">
        <v>215</v>
      </c>
      <c r="R5" s="253"/>
      <c r="S5" s="253"/>
      <c r="T5" s="253"/>
      <c r="U5" s="253"/>
      <c r="V5" s="253"/>
      <c r="W5" s="253"/>
      <c r="X5" s="253"/>
      <c r="Y5" s="253"/>
      <c r="Z5" s="253"/>
      <c r="AA5" s="253"/>
      <c r="AB5" s="253"/>
      <c r="AC5" s="253"/>
      <c r="AD5" s="253"/>
      <c r="AE5" s="253"/>
    </row>
    <row r="6" spans="1:32" ht="15" customHeight="1">
      <c r="A6" s="385" t="s">
        <v>222</v>
      </c>
      <c r="B6" s="132">
        <f>COUNTIF(F12:F12868,"Passed")</f>
        <v>16</v>
      </c>
      <c r="C6" s="132">
        <f>COUNTIF(F12:F868,"Failed")</f>
        <v>0</v>
      </c>
      <c r="D6" s="133">
        <v>0</v>
      </c>
      <c r="E6" s="132">
        <f>COUNTIF(H18:H868,"N/A")</f>
        <v>0</v>
      </c>
      <c r="F6" s="386">
        <f>COUNTA(A11:A868) - 7</f>
        <v>16</v>
      </c>
      <c r="G6" s="256"/>
      <c r="H6" s="256"/>
      <c r="I6" s="256"/>
      <c r="J6" s="256"/>
      <c r="K6" s="256"/>
      <c r="L6" s="256"/>
      <c r="M6" s="256"/>
      <c r="N6" s="256"/>
      <c r="O6" s="256"/>
      <c r="P6" s="257"/>
      <c r="Q6" s="253"/>
      <c r="R6" s="253"/>
      <c r="S6" s="253"/>
      <c r="T6" s="253"/>
      <c r="U6" s="253"/>
      <c r="V6" s="253"/>
      <c r="W6" s="253"/>
      <c r="X6" s="253"/>
      <c r="Y6" s="253"/>
      <c r="Z6" s="253"/>
      <c r="AA6" s="253"/>
      <c r="AB6" s="253"/>
      <c r="AC6" s="253"/>
      <c r="AD6" s="253"/>
      <c r="AE6" s="253"/>
    </row>
    <row r="7" spans="1:32" ht="15" customHeight="1">
      <c r="A7" s="387" t="s">
        <v>221</v>
      </c>
      <c r="B7" s="134">
        <f>COUNTIF(I12:I12868,"Passed")</f>
        <v>16</v>
      </c>
      <c r="C7" s="134">
        <f>COUNTIF(I12:I868,"Failed")</f>
        <v>0</v>
      </c>
      <c r="D7" s="134">
        <v>0</v>
      </c>
      <c r="E7" s="415">
        <f>COUNTIF(H18:H868,"N/A")</f>
        <v>0</v>
      </c>
      <c r="F7" s="388">
        <f>COUNTA(A11:A868) - 7</f>
        <v>16</v>
      </c>
      <c r="G7" s="256"/>
      <c r="H7" s="256"/>
      <c r="I7" s="256"/>
      <c r="J7" s="256"/>
      <c r="K7" s="256"/>
      <c r="L7" s="256"/>
      <c r="M7" s="256"/>
      <c r="N7" s="256"/>
      <c r="O7" s="256"/>
      <c r="P7" s="257"/>
      <c r="Q7" s="253"/>
      <c r="R7" s="253"/>
      <c r="S7" s="253"/>
      <c r="T7" s="253"/>
      <c r="U7" s="253"/>
      <c r="V7" s="253"/>
      <c r="W7" s="253"/>
      <c r="X7" s="253"/>
      <c r="Y7" s="253"/>
      <c r="Z7" s="253"/>
      <c r="AA7" s="253"/>
      <c r="AB7" s="253"/>
      <c r="AC7" s="253"/>
      <c r="AD7" s="253"/>
      <c r="AE7" s="253"/>
    </row>
    <row r="8" spans="1:32" ht="13.5" customHeight="1">
      <c r="A8" s="389" t="s">
        <v>210</v>
      </c>
      <c r="B8" s="390">
        <f>COUNTIF(L12:L12868,"Passed")</f>
        <v>16</v>
      </c>
      <c r="C8" s="390">
        <f>COUNTIF(L12:L868,"Failed")</f>
        <v>0</v>
      </c>
      <c r="D8" s="390">
        <v>0</v>
      </c>
      <c r="E8" s="390">
        <v>0</v>
      </c>
      <c r="F8" s="391">
        <f>COUNTA(A11:A868) - 7</f>
        <v>16</v>
      </c>
      <c r="G8" s="326"/>
      <c r="P8" s="253"/>
      <c r="Q8" s="258"/>
      <c r="R8" s="253"/>
      <c r="S8" s="253"/>
      <c r="T8" s="253"/>
      <c r="U8" s="253"/>
      <c r="V8" s="253"/>
      <c r="W8" s="253"/>
      <c r="X8" s="253"/>
      <c r="Y8" s="253"/>
      <c r="Z8" s="253"/>
      <c r="AA8" s="253"/>
      <c r="AB8" s="253"/>
      <c r="AC8" s="253"/>
      <c r="AD8" s="253"/>
      <c r="AE8" s="253"/>
      <c r="AF8" s="253"/>
    </row>
    <row r="9" spans="1:32" ht="15.75" customHeight="1">
      <c r="A9" s="326"/>
      <c r="B9" s="326"/>
      <c r="C9" s="326"/>
      <c r="D9" s="326"/>
      <c r="E9" s="326"/>
      <c r="F9" s="326"/>
      <c r="P9" s="259"/>
      <c r="Q9" s="253"/>
      <c r="R9" s="253"/>
      <c r="S9" s="253"/>
      <c r="T9" s="253"/>
      <c r="U9" s="253"/>
      <c r="V9" s="253"/>
      <c r="W9" s="253"/>
      <c r="X9" s="253"/>
      <c r="Y9" s="253"/>
      <c r="Z9" s="253"/>
      <c r="AA9" s="253"/>
      <c r="AB9" s="253"/>
      <c r="AC9" s="253"/>
      <c r="AD9" s="253"/>
      <c r="AE9" s="253"/>
    </row>
    <row r="10" spans="1:32" ht="25.5" customHeight="1">
      <c r="A10" s="135" t="s">
        <v>1485</v>
      </c>
      <c r="B10" s="135" t="s">
        <v>245</v>
      </c>
      <c r="C10" s="135" t="s">
        <v>246</v>
      </c>
      <c r="D10" s="135" t="s">
        <v>247</v>
      </c>
      <c r="E10" s="135" t="s">
        <v>1486</v>
      </c>
      <c r="F10" s="135" t="s">
        <v>222</v>
      </c>
      <c r="G10" s="135" t="s">
        <v>249</v>
      </c>
      <c r="H10" s="135" t="s">
        <v>250</v>
      </c>
      <c r="I10" s="135" t="s">
        <v>221</v>
      </c>
      <c r="J10" s="135" t="s">
        <v>249</v>
      </c>
      <c r="K10" s="135" t="s">
        <v>250</v>
      </c>
      <c r="L10" s="135" t="s">
        <v>210</v>
      </c>
      <c r="M10" s="135" t="s">
        <v>249</v>
      </c>
      <c r="N10" s="135" t="s">
        <v>250</v>
      </c>
      <c r="O10" s="135" t="s">
        <v>251</v>
      </c>
      <c r="P10" s="260"/>
      <c r="Q10" s="261"/>
      <c r="R10" s="260"/>
      <c r="S10" s="260"/>
      <c r="T10" s="260"/>
      <c r="U10" s="260"/>
      <c r="V10" s="260"/>
      <c r="W10" s="260"/>
      <c r="X10" s="260"/>
      <c r="Y10" s="260"/>
      <c r="Z10" s="260"/>
      <c r="AA10" s="260"/>
      <c r="AB10" s="260"/>
      <c r="AC10" s="260"/>
      <c r="AD10" s="260"/>
      <c r="AE10" s="260"/>
      <c r="AF10" s="260"/>
    </row>
    <row r="11" spans="1:32" ht="18" customHeight="1">
      <c r="A11" s="136" t="s">
        <v>1645</v>
      </c>
      <c r="B11" s="137"/>
      <c r="C11" s="165"/>
      <c r="D11" s="165"/>
      <c r="E11" s="165"/>
      <c r="F11" s="165"/>
      <c r="G11" s="165"/>
      <c r="H11" s="262"/>
      <c r="I11" s="263"/>
      <c r="J11" s="263"/>
      <c r="K11" s="263"/>
      <c r="L11" s="263"/>
      <c r="M11" s="263"/>
      <c r="N11" s="263"/>
      <c r="O11" s="263"/>
    </row>
    <row r="12" spans="1:32" ht="182.25" customHeight="1">
      <c r="A12" s="119" t="str">
        <f>IF(OR(B12&lt;&gt;"",D12&lt;&gt;""),"["&amp;TEXT($B$2,"##")&amp;"-"&amp;TEXT(ROW()-11,"##")&amp;"]","")</f>
        <v>[Manage Kitchen Centers-1]</v>
      </c>
      <c r="B12" s="118" t="s">
        <v>1646</v>
      </c>
      <c r="C12" s="118" t="s">
        <v>1647</v>
      </c>
      <c r="D12" s="264" t="s">
        <v>1648</v>
      </c>
      <c r="E12" s="118"/>
      <c r="F12" s="118" t="s">
        <v>212</v>
      </c>
      <c r="G12" s="143">
        <v>45251</v>
      </c>
      <c r="H12" s="156" t="s">
        <v>34</v>
      </c>
      <c r="I12" s="119" t="s">
        <v>212</v>
      </c>
      <c r="J12" s="143">
        <v>45262</v>
      </c>
      <c r="K12" s="119" t="s">
        <v>46</v>
      </c>
      <c r="L12" s="119" t="s">
        <v>212</v>
      </c>
      <c r="M12" s="315">
        <v>45265</v>
      </c>
      <c r="N12" s="119" t="s">
        <v>1491</v>
      </c>
      <c r="O12" s="119"/>
      <c r="P12" s="155"/>
      <c r="Q12" s="261"/>
      <c r="R12" s="155"/>
      <c r="S12" s="155"/>
      <c r="T12" s="155"/>
      <c r="U12" s="155"/>
      <c r="V12" s="155"/>
      <c r="W12" s="155"/>
      <c r="X12" s="155"/>
      <c r="Y12" s="155"/>
      <c r="Z12" s="155"/>
      <c r="AA12" s="155"/>
      <c r="AB12" s="155"/>
      <c r="AC12" s="155"/>
      <c r="AD12" s="155"/>
      <c r="AE12" s="155"/>
      <c r="AF12" s="155"/>
    </row>
    <row r="13" spans="1:32" ht="21.75" customHeight="1">
      <c r="A13" s="147" t="s">
        <v>1649</v>
      </c>
      <c r="B13" s="148"/>
      <c r="C13" s="148"/>
      <c r="D13" s="268"/>
      <c r="E13" s="268"/>
      <c r="F13" s="148"/>
      <c r="G13" s="149"/>
      <c r="H13" s="148"/>
      <c r="I13" s="154"/>
      <c r="J13" s="154"/>
      <c r="K13" s="154"/>
      <c r="L13" s="154"/>
      <c r="M13" s="154"/>
      <c r="N13" s="154"/>
      <c r="O13" s="154"/>
      <c r="P13" s="155"/>
      <c r="Q13" s="261"/>
      <c r="R13" s="155"/>
      <c r="S13" s="155"/>
      <c r="T13" s="155"/>
      <c r="U13" s="155"/>
      <c r="V13" s="155"/>
      <c r="W13" s="155"/>
      <c r="X13" s="155"/>
      <c r="Y13" s="155"/>
      <c r="Z13" s="155"/>
      <c r="AA13" s="155"/>
      <c r="AB13" s="155"/>
      <c r="AC13" s="155"/>
      <c r="AD13" s="155"/>
      <c r="AE13" s="155"/>
      <c r="AF13" s="155"/>
    </row>
    <row r="14" spans="1:32" ht="165.75" customHeight="1">
      <c r="A14" s="119" t="str">
        <f t="shared" ref="A14:A15" si="0">IF(OR(B14&lt;&gt;"",D14&lt;&gt;""),"["&amp;TEXT($B$2,"##")&amp;"-"&amp;TEXT(ROW()-12,"##")&amp;"]","")</f>
        <v>[Manage Kitchen Centers-2]</v>
      </c>
      <c r="B14" s="118" t="s">
        <v>1650</v>
      </c>
      <c r="C14" s="118" t="s">
        <v>1651</v>
      </c>
      <c r="D14" s="264" t="s">
        <v>1652</v>
      </c>
      <c r="E14" s="264"/>
      <c r="F14" s="118" t="s">
        <v>212</v>
      </c>
      <c r="G14" s="143">
        <v>45251</v>
      </c>
      <c r="H14" s="118" t="s">
        <v>34</v>
      </c>
      <c r="I14" s="119" t="s">
        <v>212</v>
      </c>
      <c r="J14" s="143">
        <v>45262</v>
      </c>
      <c r="K14" s="119" t="s">
        <v>46</v>
      </c>
      <c r="L14" s="119" t="s">
        <v>212</v>
      </c>
      <c r="M14" s="315">
        <v>45265</v>
      </c>
      <c r="N14" s="119" t="s">
        <v>1491</v>
      </c>
      <c r="O14" s="119"/>
    </row>
    <row r="15" spans="1:32" ht="185.25" customHeight="1">
      <c r="A15" s="119" t="str">
        <f t="shared" si="0"/>
        <v>[Manage Kitchen Centers-3]</v>
      </c>
      <c r="B15" s="118" t="s">
        <v>1653</v>
      </c>
      <c r="C15" s="118" t="s">
        <v>1654</v>
      </c>
      <c r="D15" s="264" t="s">
        <v>1655</v>
      </c>
      <c r="E15" s="264"/>
      <c r="F15" s="118" t="s">
        <v>212</v>
      </c>
      <c r="G15" s="143">
        <v>45251</v>
      </c>
      <c r="H15" s="118" t="s">
        <v>34</v>
      </c>
      <c r="I15" s="119" t="s">
        <v>212</v>
      </c>
      <c r="J15" s="143">
        <v>45262</v>
      </c>
      <c r="K15" s="119" t="s">
        <v>46</v>
      </c>
      <c r="L15" s="119" t="s">
        <v>212</v>
      </c>
      <c r="M15" s="315">
        <v>45265</v>
      </c>
      <c r="N15" s="119" t="s">
        <v>1491</v>
      </c>
      <c r="O15" s="119"/>
    </row>
    <row r="16" spans="1:32" ht="21" customHeight="1">
      <c r="A16" s="147" t="s">
        <v>1656</v>
      </c>
      <c r="B16" s="148"/>
      <c r="C16" s="148"/>
      <c r="D16" s="268"/>
      <c r="E16" s="268"/>
      <c r="F16" s="148"/>
      <c r="G16" s="149"/>
      <c r="H16" s="148"/>
      <c r="I16" s="150"/>
      <c r="J16" s="150"/>
      <c r="K16" s="150"/>
      <c r="L16" s="150"/>
      <c r="M16" s="150"/>
      <c r="N16" s="150"/>
      <c r="O16" s="150"/>
    </row>
    <row r="17" spans="1:31" ht="163.5" customHeight="1">
      <c r="A17" s="119" t="str">
        <f t="shared" ref="A17:A18" si="1">IF(OR(B14&lt;&gt;"",D14&lt;&gt;""),"["&amp;TEXT($B$2,"##")&amp;"-"&amp;TEXT(ROW()-13,"##")&amp;"]","")</f>
        <v>[Manage Kitchen Centers-4]</v>
      </c>
      <c r="B17" s="118" t="s">
        <v>1657</v>
      </c>
      <c r="C17" s="118" t="s">
        <v>1658</v>
      </c>
      <c r="D17" s="264" t="s">
        <v>1659</v>
      </c>
      <c r="E17" s="264"/>
      <c r="F17" s="118" t="s">
        <v>212</v>
      </c>
      <c r="G17" s="143">
        <v>45251</v>
      </c>
      <c r="H17" s="118" t="s">
        <v>34</v>
      </c>
      <c r="I17" s="119" t="s">
        <v>212</v>
      </c>
      <c r="J17" s="143">
        <v>45262</v>
      </c>
      <c r="K17" s="119" t="s">
        <v>46</v>
      </c>
      <c r="L17" s="119" t="s">
        <v>212</v>
      </c>
      <c r="M17" s="315">
        <v>45265</v>
      </c>
      <c r="N17" s="119" t="s">
        <v>1491</v>
      </c>
      <c r="O17" s="144"/>
    </row>
    <row r="18" spans="1:31" ht="168" customHeight="1">
      <c r="A18" s="119" t="str">
        <f t="shared" si="1"/>
        <v>[Manage Kitchen Centers-5]</v>
      </c>
      <c r="B18" s="118" t="s">
        <v>1660</v>
      </c>
      <c r="C18" s="118" t="s">
        <v>1661</v>
      </c>
      <c r="D18" s="264" t="s">
        <v>1662</v>
      </c>
      <c r="E18" s="264"/>
      <c r="F18" s="118" t="s">
        <v>212</v>
      </c>
      <c r="G18" s="143">
        <v>45251</v>
      </c>
      <c r="H18" s="118" t="s">
        <v>34</v>
      </c>
      <c r="I18" s="119" t="s">
        <v>212</v>
      </c>
      <c r="J18" s="143">
        <v>45262</v>
      </c>
      <c r="K18" s="119" t="s">
        <v>46</v>
      </c>
      <c r="L18" s="119" t="s">
        <v>212</v>
      </c>
      <c r="M18" s="315">
        <v>45265</v>
      </c>
      <c r="N18" s="119" t="s">
        <v>1491</v>
      </c>
      <c r="O18" s="144"/>
    </row>
    <row r="19" spans="1:31" ht="106.5" customHeight="1">
      <c r="A19" s="119" t="str">
        <f>IF(OR(B15&lt;&gt;"",D15&lt;&gt;""),"["&amp;TEXT($B$2,"##")&amp;"-"&amp;TEXT(ROW()-13,"##")&amp;"]","")</f>
        <v>[Manage Kitchen Centers-6]</v>
      </c>
      <c r="B19" s="118" t="s">
        <v>1663</v>
      </c>
      <c r="C19" s="118" t="s">
        <v>1658</v>
      </c>
      <c r="D19" s="264" t="s">
        <v>1664</v>
      </c>
      <c r="E19" s="264"/>
      <c r="F19" s="118" t="s">
        <v>212</v>
      </c>
      <c r="G19" s="143">
        <v>45251</v>
      </c>
      <c r="H19" s="118" t="s">
        <v>34</v>
      </c>
      <c r="I19" s="119" t="s">
        <v>212</v>
      </c>
      <c r="J19" s="143">
        <v>45262</v>
      </c>
      <c r="K19" s="119" t="s">
        <v>46</v>
      </c>
      <c r="L19" s="119" t="s">
        <v>212</v>
      </c>
      <c r="M19" s="315">
        <v>45265</v>
      </c>
      <c r="N19" s="119" t="s">
        <v>1491</v>
      </c>
      <c r="O19" s="144"/>
    </row>
    <row r="20" spans="1:31" ht="172.5" customHeight="1">
      <c r="A20" s="119" t="str">
        <f>IF(OR(B17&lt;&gt;"",D17&lt;&gt;""),"["&amp;TEXT($B$2,"##")&amp;"-"&amp;TEXT(ROW()-13,"##")&amp;"]","")</f>
        <v>[Manage Kitchen Centers-7]</v>
      </c>
      <c r="B20" s="118" t="s">
        <v>1665</v>
      </c>
      <c r="C20" s="118" t="s">
        <v>1666</v>
      </c>
      <c r="D20" s="264" t="s">
        <v>1655</v>
      </c>
      <c r="E20" s="264"/>
      <c r="F20" s="118" t="s">
        <v>212</v>
      </c>
      <c r="G20" s="143">
        <v>45251</v>
      </c>
      <c r="H20" s="118" t="s">
        <v>34</v>
      </c>
      <c r="I20" s="119" t="s">
        <v>212</v>
      </c>
      <c r="J20" s="143">
        <v>45262</v>
      </c>
      <c r="K20" s="119" t="s">
        <v>46</v>
      </c>
      <c r="L20" s="119" t="s">
        <v>212</v>
      </c>
      <c r="M20" s="315">
        <v>45265</v>
      </c>
      <c r="N20" s="119" t="s">
        <v>1491</v>
      </c>
      <c r="O20" s="144"/>
    </row>
    <row r="21" spans="1:31" ht="25.5" customHeight="1">
      <c r="A21" s="147" t="s">
        <v>425</v>
      </c>
      <c r="B21" s="148"/>
      <c r="C21" s="148"/>
      <c r="D21" s="268"/>
      <c r="E21" s="268"/>
      <c r="F21" s="148"/>
      <c r="G21" s="149"/>
      <c r="H21" s="148"/>
      <c r="I21" s="150"/>
      <c r="J21" s="150"/>
      <c r="K21" s="150"/>
      <c r="L21" s="150"/>
      <c r="M21" s="150"/>
      <c r="N21" s="150"/>
      <c r="O21" s="150"/>
    </row>
    <row r="22" spans="1:31" ht="154.5" customHeight="1">
      <c r="A22" s="119" t="str">
        <f t="shared" ref="A22:A23" si="2">IF(OR(B14&lt;&gt;"",D14&lt;&gt;""),"["&amp;TEXT($B$2,"##")&amp;"-"&amp;TEXT(ROW()-14,"##")&amp;"]","")</f>
        <v>[Manage Kitchen Centers-8]</v>
      </c>
      <c r="B22" s="118" t="s">
        <v>425</v>
      </c>
      <c r="C22" s="118" t="s">
        <v>1667</v>
      </c>
      <c r="D22" s="264" t="s">
        <v>1668</v>
      </c>
      <c r="E22" s="264" t="s">
        <v>1669</v>
      </c>
      <c r="F22" s="118" t="s">
        <v>212</v>
      </c>
      <c r="G22" s="143">
        <v>45251</v>
      </c>
      <c r="H22" s="118" t="s">
        <v>34</v>
      </c>
      <c r="I22" s="119" t="s">
        <v>212</v>
      </c>
      <c r="J22" s="143">
        <v>45262</v>
      </c>
      <c r="K22" s="119" t="s">
        <v>46</v>
      </c>
      <c r="L22" s="119" t="s">
        <v>212</v>
      </c>
      <c r="M22" s="315">
        <v>45265</v>
      </c>
      <c r="N22" s="119" t="s">
        <v>1491</v>
      </c>
      <c r="O22" s="144"/>
    </row>
    <row r="23" spans="1:31" ht="165" customHeight="1">
      <c r="A23" s="119" t="str">
        <f t="shared" si="2"/>
        <v>[Manage Kitchen Centers-9]</v>
      </c>
      <c r="B23" s="118" t="s">
        <v>1670</v>
      </c>
      <c r="C23" s="118" t="s">
        <v>1671</v>
      </c>
      <c r="D23" s="264" t="s">
        <v>1662</v>
      </c>
      <c r="E23" s="264"/>
      <c r="F23" s="118" t="s">
        <v>212</v>
      </c>
      <c r="G23" s="143">
        <v>45251</v>
      </c>
      <c r="H23" s="118" t="s">
        <v>34</v>
      </c>
      <c r="I23" s="119" t="s">
        <v>212</v>
      </c>
      <c r="J23" s="143">
        <v>45262</v>
      </c>
      <c r="K23" s="119" t="s">
        <v>46</v>
      </c>
      <c r="L23" s="119" t="s">
        <v>212</v>
      </c>
      <c r="M23" s="315">
        <v>45265</v>
      </c>
      <c r="N23" s="119" t="s">
        <v>1491</v>
      </c>
      <c r="O23" s="144"/>
    </row>
    <row r="24" spans="1:31" ht="156" customHeight="1">
      <c r="A24" s="119" t="str">
        <f>IF(OR(B15&lt;&gt;"",D15&lt;&gt;""),"["&amp;TEXT($B$2,"##")&amp;"-"&amp;TEXT(ROW()-14,"##")&amp;"]","")</f>
        <v>[Manage Kitchen Centers-10]</v>
      </c>
      <c r="B24" s="118" t="s">
        <v>1672</v>
      </c>
      <c r="C24" s="118" t="s">
        <v>1667</v>
      </c>
      <c r="D24" s="264" t="s">
        <v>1673</v>
      </c>
      <c r="E24" s="264"/>
      <c r="F24" s="118" t="s">
        <v>212</v>
      </c>
      <c r="G24" s="143">
        <v>45251</v>
      </c>
      <c r="H24" s="118" t="s">
        <v>34</v>
      </c>
      <c r="I24" s="119" t="s">
        <v>212</v>
      </c>
      <c r="J24" s="143">
        <v>45262</v>
      </c>
      <c r="K24" s="119" t="s">
        <v>46</v>
      </c>
      <c r="L24" s="119" t="s">
        <v>212</v>
      </c>
      <c r="M24" s="315">
        <v>45265</v>
      </c>
      <c r="N24" s="119" t="s">
        <v>1491</v>
      </c>
      <c r="O24" s="144"/>
    </row>
    <row r="25" spans="1:31" ht="17.25" customHeight="1">
      <c r="A25" s="147" t="s">
        <v>1674</v>
      </c>
      <c r="B25" s="148"/>
      <c r="C25" s="148"/>
      <c r="D25" s="268"/>
      <c r="E25" s="268"/>
      <c r="F25" s="148"/>
      <c r="G25" s="149"/>
      <c r="H25" s="148"/>
      <c r="I25" s="150"/>
      <c r="J25" s="150"/>
      <c r="K25" s="150"/>
      <c r="L25" s="150"/>
      <c r="M25" s="150"/>
      <c r="N25" s="150"/>
      <c r="O25" s="150"/>
    </row>
    <row r="26" spans="1:31" ht="153" customHeight="1">
      <c r="A26" s="119" t="str">
        <f>IF(OR(B14&lt;&gt;"",D14&lt;&gt;""),"["&amp;TEXT($B$2,"##")&amp;"-"&amp;TEXT(ROW()-15,"##")&amp;"]","")</f>
        <v>[Manage Kitchen Centers-11]</v>
      </c>
      <c r="B26" s="118" t="s">
        <v>1674</v>
      </c>
      <c r="C26" s="118" t="s">
        <v>1675</v>
      </c>
      <c r="D26" s="264" t="s">
        <v>1676</v>
      </c>
      <c r="E26" s="264"/>
      <c r="F26" s="118" t="s">
        <v>212</v>
      </c>
      <c r="G26" s="143">
        <v>45251</v>
      </c>
      <c r="H26" s="118" t="s">
        <v>34</v>
      </c>
      <c r="I26" s="119" t="s">
        <v>212</v>
      </c>
      <c r="J26" s="143">
        <v>45262</v>
      </c>
      <c r="K26" s="119" t="s">
        <v>46</v>
      </c>
      <c r="L26" s="119" t="s">
        <v>212</v>
      </c>
      <c r="M26" s="315">
        <v>45265</v>
      </c>
      <c r="N26" s="119" t="s">
        <v>1491</v>
      </c>
      <c r="O26" s="144"/>
    </row>
    <row r="27" spans="1:31" ht="21" customHeight="1">
      <c r="A27" s="147" t="s">
        <v>1677</v>
      </c>
      <c r="B27" s="148"/>
      <c r="C27" s="148"/>
      <c r="D27" s="268"/>
      <c r="E27" s="268"/>
      <c r="F27" s="148"/>
      <c r="G27" s="149"/>
      <c r="H27" s="148"/>
      <c r="I27" s="150"/>
      <c r="J27" s="150"/>
      <c r="K27" s="150"/>
      <c r="L27" s="150"/>
      <c r="M27" s="150"/>
      <c r="N27" s="150"/>
      <c r="O27" s="150"/>
    </row>
    <row r="28" spans="1:31" ht="168" customHeight="1">
      <c r="A28" s="119" t="str">
        <f t="shared" ref="A28:A29" si="3">IF(OR(B14&lt;&gt;"",D14&lt;&gt;""),"["&amp;TEXT($B$2,"##")&amp;"-"&amp;TEXT(ROW()-16,"##")&amp;"]","")</f>
        <v>[Manage Kitchen Centers-12]</v>
      </c>
      <c r="B28" s="118" t="s">
        <v>1677</v>
      </c>
      <c r="C28" s="118" t="s">
        <v>1678</v>
      </c>
      <c r="D28" s="264" t="s">
        <v>1679</v>
      </c>
      <c r="E28" s="264"/>
      <c r="F28" s="118" t="s">
        <v>212</v>
      </c>
      <c r="G28" s="143">
        <v>45251</v>
      </c>
      <c r="H28" s="118" t="s">
        <v>34</v>
      </c>
      <c r="I28" s="119" t="s">
        <v>212</v>
      </c>
      <c r="J28" s="143">
        <v>45262</v>
      </c>
      <c r="K28" s="119" t="s">
        <v>46</v>
      </c>
      <c r="L28" s="119" t="s">
        <v>212</v>
      </c>
      <c r="M28" s="315">
        <v>45265</v>
      </c>
      <c r="N28" s="119" t="s">
        <v>1491</v>
      </c>
      <c r="O28" s="144"/>
    </row>
    <row r="29" spans="1:31" ht="157.5" customHeight="1">
      <c r="A29" s="119" t="str">
        <f t="shared" si="3"/>
        <v>[Manage Kitchen Centers-13]</v>
      </c>
      <c r="B29" s="118" t="s">
        <v>1680</v>
      </c>
      <c r="C29" s="118" t="s">
        <v>1681</v>
      </c>
      <c r="D29" s="264" t="s">
        <v>1662</v>
      </c>
      <c r="E29" s="264"/>
      <c r="F29" s="118" t="s">
        <v>212</v>
      </c>
      <c r="G29" s="143">
        <v>45251</v>
      </c>
      <c r="H29" s="118" t="s">
        <v>34</v>
      </c>
      <c r="I29" s="119" t="s">
        <v>212</v>
      </c>
      <c r="J29" s="143">
        <v>45262</v>
      </c>
      <c r="K29" s="119" t="s">
        <v>46</v>
      </c>
      <c r="L29" s="119" t="s">
        <v>212</v>
      </c>
      <c r="M29" s="315">
        <v>45265</v>
      </c>
      <c r="N29" s="119" t="s">
        <v>1491</v>
      </c>
      <c r="O29" s="144"/>
    </row>
    <row r="30" spans="1:31" ht="124.2">
      <c r="A30" s="119" t="str">
        <f>IF(OR(B15&lt;&gt;"",D15&lt;&gt;""),"["&amp;TEXT($B$2,"##")&amp;"-"&amp;TEXT(ROW()-16,"##")&amp;"]","")</f>
        <v>[Manage Kitchen Centers-14]</v>
      </c>
      <c r="B30" s="118" t="s">
        <v>1682</v>
      </c>
      <c r="C30" s="118" t="s">
        <v>1678</v>
      </c>
      <c r="D30" s="264" t="s">
        <v>1664</v>
      </c>
      <c r="E30" s="264"/>
      <c r="F30" s="118" t="s">
        <v>212</v>
      </c>
      <c r="G30" s="143">
        <v>45251</v>
      </c>
      <c r="H30" s="118" t="s">
        <v>34</v>
      </c>
      <c r="I30" s="119" t="s">
        <v>212</v>
      </c>
      <c r="J30" s="143">
        <v>45262</v>
      </c>
      <c r="K30" s="119" t="s">
        <v>46</v>
      </c>
      <c r="L30" s="119" t="s">
        <v>212</v>
      </c>
      <c r="M30" s="315">
        <v>45265</v>
      </c>
      <c r="N30" s="119" t="s">
        <v>1491</v>
      </c>
      <c r="O30" s="144"/>
    </row>
    <row r="31" spans="1:31" ht="21.75" customHeight="1">
      <c r="A31" s="147" t="s">
        <v>1683</v>
      </c>
      <c r="B31" s="148"/>
      <c r="C31" s="148"/>
      <c r="D31" s="268"/>
      <c r="E31" s="268"/>
      <c r="F31" s="148"/>
      <c r="G31" s="149"/>
      <c r="H31" s="148"/>
      <c r="I31" s="150"/>
      <c r="J31" s="150"/>
      <c r="K31" s="150"/>
      <c r="L31" s="150"/>
      <c r="M31" s="150"/>
      <c r="N31" s="150"/>
      <c r="O31" s="150"/>
    </row>
    <row r="32" spans="1:31" ht="165.75" customHeight="1">
      <c r="A32" s="119" t="str">
        <f>IF(OR(B15&lt;&gt;"",D15&lt;&gt;""),"["&amp;TEXT($B$2,"##")&amp;"-"&amp;TEXT(ROW()-17,"##")&amp;"]","")</f>
        <v>[Manage Kitchen Centers-15]</v>
      </c>
      <c r="B32" s="118" t="s">
        <v>1684</v>
      </c>
      <c r="C32" s="118" t="s">
        <v>1685</v>
      </c>
      <c r="D32" s="264" t="s">
        <v>1676</v>
      </c>
      <c r="E32" s="264"/>
      <c r="F32" s="118" t="s">
        <v>212</v>
      </c>
      <c r="G32" s="143">
        <v>45251</v>
      </c>
      <c r="H32" s="118" t="s">
        <v>34</v>
      </c>
      <c r="I32" s="119" t="s">
        <v>212</v>
      </c>
      <c r="J32" s="143">
        <v>45262</v>
      </c>
      <c r="K32" s="119" t="s">
        <v>46</v>
      </c>
      <c r="L32" s="119" t="s">
        <v>212</v>
      </c>
      <c r="M32" s="315">
        <v>45265</v>
      </c>
      <c r="N32" s="119" t="s">
        <v>1491</v>
      </c>
      <c r="O32" s="144"/>
      <c r="P32" s="251"/>
      <c r="Q32" s="155"/>
      <c r="R32" s="155"/>
      <c r="S32" s="155"/>
      <c r="T32" s="155"/>
      <c r="U32" s="155"/>
      <c r="V32" s="155"/>
      <c r="W32" s="155"/>
      <c r="X32" s="155"/>
      <c r="Y32" s="155"/>
      <c r="Z32" s="155"/>
      <c r="AA32" s="155"/>
      <c r="AB32" s="155"/>
      <c r="AC32" s="155"/>
      <c r="AD32" s="155"/>
      <c r="AE32" s="155"/>
    </row>
    <row r="33" spans="1:31" ht="167.25" customHeight="1">
      <c r="A33" s="119" t="str">
        <f>IF(OR(B15&lt;&gt;"",D15&lt;&gt;""),"["&amp;TEXT($B$2,"##")&amp;"-"&amp;TEXT(ROW()-17,"##")&amp;"]","")</f>
        <v>[Manage Kitchen Centers-16]</v>
      </c>
      <c r="B33" s="145" t="s">
        <v>1686</v>
      </c>
      <c r="C33" s="145" t="s">
        <v>1687</v>
      </c>
      <c r="D33" s="145" t="s">
        <v>1688</v>
      </c>
      <c r="E33" s="170"/>
      <c r="F33" s="145" t="s">
        <v>212</v>
      </c>
      <c r="G33" s="272">
        <v>45251</v>
      </c>
      <c r="H33" s="145" t="s">
        <v>34</v>
      </c>
      <c r="I33" s="119" t="s">
        <v>212</v>
      </c>
      <c r="J33" s="143">
        <v>45262</v>
      </c>
      <c r="K33" s="119" t="s">
        <v>46</v>
      </c>
      <c r="L33" s="119" t="s">
        <v>212</v>
      </c>
      <c r="M33" s="315">
        <v>45265</v>
      </c>
      <c r="N33" s="119" t="s">
        <v>1491</v>
      </c>
      <c r="O33" s="170"/>
      <c r="P33" s="251"/>
      <c r="Q33" s="155"/>
      <c r="R33" s="155"/>
      <c r="S33" s="155"/>
      <c r="T33" s="155"/>
      <c r="U33" s="155"/>
      <c r="V33" s="155"/>
      <c r="W33" s="155"/>
      <c r="X33" s="155"/>
      <c r="Y33" s="155"/>
      <c r="Z33" s="155"/>
      <c r="AA33" s="155"/>
      <c r="AB33" s="155"/>
      <c r="AC33" s="155"/>
      <c r="AD33" s="155"/>
      <c r="AE33" s="155"/>
    </row>
    <row r="34" spans="1:31" ht="12.75" customHeight="1">
      <c r="A34" s="155"/>
      <c r="B34" s="155"/>
      <c r="C34" s="155"/>
      <c r="D34" s="155"/>
      <c r="E34" s="155"/>
      <c r="F34" s="155"/>
      <c r="G34" s="155"/>
      <c r="H34" s="155"/>
      <c r="I34" s="155"/>
      <c r="J34" s="155"/>
      <c r="K34" s="155"/>
      <c r="L34" s="155"/>
      <c r="M34" s="155"/>
      <c r="N34" s="155"/>
      <c r="O34" s="155"/>
      <c r="P34" s="251"/>
      <c r="Q34" s="155"/>
      <c r="R34" s="155"/>
      <c r="S34" s="155"/>
      <c r="T34" s="155"/>
      <c r="U34" s="155"/>
      <c r="V34" s="155"/>
      <c r="W34" s="155"/>
      <c r="X34" s="155"/>
      <c r="Y34" s="155"/>
      <c r="Z34" s="155"/>
      <c r="AA34" s="155"/>
      <c r="AB34" s="155"/>
      <c r="AC34" s="155"/>
      <c r="AD34" s="155"/>
      <c r="AE34" s="155"/>
    </row>
    <row r="35" spans="1:31" ht="12.75" customHeight="1">
      <c r="A35" s="155"/>
      <c r="B35" s="155"/>
      <c r="C35" s="155"/>
      <c r="D35" s="155"/>
      <c r="E35" s="155"/>
      <c r="F35" s="155"/>
      <c r="G35" s="155"/>
      <c r="H35" s="155"/>
      <c r="I35" s="155"/>
      <c r="J35" s="155"/>
      <c r="K35" s="155"/>
      <c r="L35" s="155"/>
      <c r="M35" s="155"/>
      <c r="N35" s="155"/>
      <c r="O35" s="155"/>
      <c r="P35" s="251"/>
      <c r="Q35" s="155"/>
      <c r="R35" s="155"/>
      <c r="S35" s="155"/>
      <c r="T35" s="155"/>
      <c r="U35" s="155"/>
      <c r="V35" s="155"/>
      <c r="W35" s="155"/>
      <c r="X35" s="155"/>
      <c r="Y35" s="155"/>
      <c r="Z35" s="155"/>
      <c r="AA35" s="155"/>
      <c r="AB35" s="155"/>
      <c r="AC35" s="155"/>
      <c r="AD35" s="155"/>
      <c r="AE35" s="155"/>
    </row>
    <row r="36" spans="1:31" ht="12.75" customHeight="1">
      <c r="A36" s="155"/>
      <c r="B36" s="155"/>
      <c r="C36" s="155"/>
      <c r="D36" s="155"/>
      <c r="E36" s="155"/>
      <c r="F36" s="155"/>
      <c r="G36" s="155"/>
      <c r="H36" s="155"/>
      <c r="I36" s="155"/>
      <c r="J36" s="155"/>
      <c r="K36" s="155"/>
      <c r="L36" s="155"/>
      <c r="M36" s="155"/>
      <c r="N36" s="155"/>
      <c r="O36" s="155"/>
      <c r="P36" s="251"/>
      <c r="Q36" s="155"/>
      <c r="R36" s="155"/>
      <c r="S36" s="155"/>
      <c r="T36" s="155"/>
      <c r="U36" s="155"/>
      <c r="V36" s="155"/>
      <c r="W36" s="155"/>
      <c r="X36" s="155"/>
      <c r="Y36" s="155"/>
      <c r="Z36" s="155"/>
      <c r="AA36" s="155"/>
      <c r="AB36" s="155"/>
      <c r="AC36" s="155"/>
      <c r="AD36" s="155"/>
      <c r="AE36" s="155"/>
    </row>
    <row r="37" spans="1:31" ht="12.75" customHeight="1">
      <c r="A37" s="155"/>
      <c r="B37" s="155"/>
      <c r="C37" s="155"/>
      <c r="D37" s="155"/>
      <c r="E37" s="155"/>
      <c r="F37" s="155"/>
      <c r="G37" s="155"/>
      <c r="H37" s="155"/>
      <c r="I37" s="155"/>
      <c r="J37" s="155"/>
      <c r="K37" s="155"/>
      <c r="L37" s="155"/>
      <c r="M37" s="155"/>
      <c r="N37" s="155"/>
      <c r="O37" s="155"/>
      <c r="P37" s="251"/>
      <c r="Q37" s="155"/>
      <c r="R37" s="155"/>
      <c r="S37" s="155"/>
      <c r="T37" s="155"/>
      <c r="U37" s="155"/>
      <c r="V37" s="155"/>
      <c r="W37" s="155"/>
      <c r="X37" s="155"/>
      <c r="Y37" s="155"/>
      <c r="Z37" s="155"/>
      <c r="AA37" s="155"/>
      <c r="AB37" s="155"/>
      <c r="AC37" s="155"/>
      <c r="AD37" s="155"/>
      <c r="AE37" s="155"/>
    </row>
    <row r="38" spans="1:31" ht="12.75" customHeight="1">
      <c r="A38" s="155"/>
      <c r="B38" s="155"/>
      <c r="C38" s="155"/>
      <c r="D38" s="155"/>
      <c r="E38" s="155"/>
      <c r="F38" s="155"/>
      <c r="G38" s="155"/>
      <c r="H38" s="155"/>
      <c r="I38" s="155"/>
      <c r="J38" s="155"/>
      <c r="K38" s="155"/>
      <c r="L38" s="155"/>
      <c r="M38" s="155"/>
      <c r="N38" s="155"/>
      <c r="O38" s="155"/>
      <c r="P38" s="251"/>
      <c r="Q38" s="155"/>
      <c r="R38" s="155"/>
      <c r="S38" s="155"/>
      <c r="T38" s="155"/>
      <c r="U38" s="155"/>
      <c r="V38" s="155"/>
      <c r="W38" s="155"/>
      <c r="X38" s="155"/>
      <c r="Y38" s="155"/>
      <c r="Z38" s="155"/>
      <c r="AA38" s="155"/>
      <c r="AB38" s="155"/>
      <c r="AC38" s="155"/>
      <c r="AD38" s="155"/>
      <c r="AE38" s="155"/>
    </row>
    <row r="39" spans="1:31" ht="12.75" customHeight="1">
      <c r="A39" s="155"/>
      <c r="B39" s="155"/>
      <c r="C39" s="155"/>
      <c r="D39" s="155"/>
      <c r="E39" s="155"/>
      <c r="F39" s="155"/>
      <c r="G39" s="155"/>
      <c r="H39" s="155"/>
      <c r="I39" s="155"/>
      <c r="J39" s="155"/>
      <c r="K39" s="155"/>
      <c r="L39" s="155"/>
      <c r="M39" s="155"/>
      <c r="N39" s="155"/>
      <c r="O39" s="155"/>
      <c r="P39" s="251"/>
      <c r="Q39" s="155"/>
      <c r="R39" s="155"/>
      <c r="S39" s="155"/>
      <c r="T39" s="155"/>
      <c r="U39" s="155"/>
      <c r="V39" s="155"/>
      <c r="W39" s="155"/>
      <c r="X39" s="155"/>
      <c r="Y39" s="155"/>
      <c r="Z39" s="155"/>
      <c r="AA39" s="155"/>
      <c r="AB39" s="155"/>
      <c r="AC39" s="155"/>
      <c r="AD39" s="155"/>
      <c r="AE39" s="155"/>
    </row>
    <row r="40" spans="1:31" ht="12.75" customHeight="1">
      <c r="A40" s="155"/>
      <c r="B40" s="155"/>
      <c r="C40" s="155"/>
      <c r="D40" s="155"/>
      <c r="E40" s="155"/>
      <c r="F40" s="155"/>
      <c r="G40" s="155"/>
      <c r="H40" s="155"/>
      <c r="I40" s="155"/>
      <c r="J40" s="155"/>
      <c r="K40" s="155"/>
      <c r="L40" s="155"/>
      <c r="M40" s="155"/>
      <c r="N40" s="155"/>
      <c r="O40" s="155"/>
      <c r="P40" s="251"/>
      <c r="Q40" s="155"/>
      <c r="R40" s="155"/>
      <c r="S40" s="155"/>
      <c r="T40" s="155"/>
      <c r="U40" s="155"/>
      <c r="V40" s="155"/>
      <c r="W40" s="155"/>
      <c r="X40" s="155"/>
      <c r="Y40" s="155"/>
      <c r="Z40" s="155"/>
      <c r="AA40" s="155"/>
      <c r="AB40" s="155"/>
      <c r="AC40" s="155"/>
      <c r="AD40" s="155"/>
      <c r="AE40" s="155"/>
    </row>
    <row r="41" spans="1:31" ht="12.75" customHeight="1">
      <c r="A41" s="155"/>
      <c r="B41" s="155"/>
      <c r="C41" s="155"/>
      <c r="D41" s="155"/>
      <c r="E41" s="155"/>
      <c r="F41" s="155"/>
      <c r="G41" s="155"/>
      <c r="H41" s="155"/>
      <c r="I41" s="155"/>
      <c r="J41" s="155"/>
      <c r="K41" s="155"/>
      <c r="L41" s="155"/>
      <c r="M41" s="155"/>
      <c r="N41" s="155"/>
      <c r="O41" s="155"/>
      <c r="P41" s="251"/>
      <c r="Q41" s="155"/>
      <c r="R41" s="155"/>
      <c r="S41" s="155"/>
      <c r="T41" s="155"/>
      <c r="U41" s="155"/>
      <c r="V41" s="155"/>
      <c r="W41" s="155"/>
      <c r="X41" s="155"/>
      <c r="Y41" s="155"/>
      <c r="Z41" s="155"/>
      <c r="AA41" s="155"/>
      <c r="AB41" s="155"/>
      <c r="AC41" s="155"/>
      <c r="AD41" s="155"/>
      <c r="AE41" s="155"/>
    </row>
    <row r="42" spans="1:31" ht="12.75" customHeight="1">
      <c r="A42" s="155"/>
      <c r="B42" s="155"/>
      <c r="C42" s="155"/>
      <c r="D42" s="155"/>
      <c r="E42" s="155"/>
      <c r="F42" s="155"/>
      <c r="G42" s="155"/>
      <c r="H42" s="155"/>
      <c r="I42" s="155"/>
      <c r="J42" s="155"/>
      <c r="K42" s="155"/>
      <c r="L42" s="155"/>
      <c r="M42" s="155"/>
      <c r="N42" s="155"/>
      <c r="O42" s="155"/>
      <c r="P42" s="251"/>
      <c r="Q42" s="155"/>
      <c r="R42" s="155"/>
      <c r="S42" s="155"/>
      <c r="T42" s="155"/>
      <c r="U42" s="155"/>
      <c r="V42" s="155"/>
      <c r="W42" s="155"/>
      <c r="X42" s="155"/>
      <c r="Y42" s="155"/>
      <c r="Z42" s="155"/>
      <c r="AA42" s="155"/>
      <c r="AB42" s="155"/>
      <c r="AC42" s="155"/>
      <c r="AD42" s="155"/>
      <c r="AE42" s="155"/>
    </row>
    <row r="43" spans="1:31" ht="12.75" customHeight="1">
      <c r="A43" s="155"/>
      <c r="B43" s="155"/>
      <c r="C43" s="155"/>
      <c r="D43" s="155"/>
      <c r="E43" s="155"/>
      <c r="F43" s="155"/>
      <c r="G43" s="155"/>
      <c r="H43" s="155"/>
      <c r="I43" s="155"/>
      <c r="J43" s="155"/>
      <c r="K43" s="155"/>
      <c r="L43" s="155"/>
      <c r="M43" s="155"/>
      <c r="N43" s="155"/>
      <c r="O43" s="155"/>
      <c r="P43" s="251"/>
      <c r="Q43" s="155"/>
      <c r="R43" s="155"/>
      <c r="S43" s="155"/>
      <c r="T43" s="155"/>
      <c r="U43" s="155"/>
      <c r="V43" s="155"/>
      <c r="W43" s="155"/>
      <c r="X43" s="155"/>
      <c r="Y43" s="155"/>
      <c r="Z43" s="155"/>
      <c r="AA43" s="155"/>
      <c r="AB43" s="155"/>
      <c r="AC43" s="155"/>
      <c r="AD43" s="155"/>
      <c r="AE43" s="155"/>
    </row>
    <row r="44" spans="1:31" ht="12.75" customHeight="1">
      <c r="A44" s="155"/>
      <c r="B44" s="155"/>
      <c r="C44" s="155"/>
      <c r="D44" s="155"/>
      <c r="E44" s="155"/>
      <c r="F44" s="155"/>
      <c r="G44" s="155"/>
      <c r="H44" s="155"/>
      <c r="I44" s="155"/>
      <c r="J44" s="155"/>
      <c r="K44" s="155"/>
      <c r="L44" s="155"/>
      <c r="M44" s="155"/>
      <c r="N44" s="155"/>
      <c r="O44" s="155"/>
      <c r="P44" s="251"/>
      <c r="Q44" s="155"/>
      <c r="R44" s="155"/>
      <c r="S44" s="155"/>
      <c r="T44" s="155"/>
      <c r="U44" s="155"/>
      <c r="V44" s="155"/>
      <c r="W44" s="155"/>
      <c r="X44" s="155"/>
      <c r="Y44" s="155"/>
      <c r="Z44" s="155"/>
      <c r="AA44" s="155"/>
      <c r="AB44" s="155"/>
      <c r="AC44" s="155"/>
      <c r="AD44" s="155"/>
      <c r="AE44" s="155"/>
    </row>
    <row r="45" spans="1:31" ht="12.75" customHeight="1">
      <c r="A45" s="155"/>
      <c r="B45" s="155"/>
      <c r="C45" s="155"/>
      <c r="D45" s="155"/>
      <c r="E45" s="155"/>
      <c r="F45" s="155"/>
      <c r="G45" s="155"/>
      <c r="H45" s="155"/>
      <c r="I45" s="155"/>
      <c r="J45" s="155"/>
      <c r="K45" s="155"/>
      <c r="L45" s="155"/>
      <c r="M45" s="155"/>
      <c r="N45" s="155"/>
      <c r="O45" s="155"/>
      <c r="P45" s="251"/>
      <c r="Q45" s="155"/>
      <c r="R45" s="155"/>
      <c r="S45" s="155"/>
      <c r="T45" s="155"/>
      <c r="U45" s="155"/>
      <c r="V45" s="155"/>
      <c r="W45" s="155"/>
      <c r="X45" s="155"/>
      <c r="Y45" s="155"/>
      <c r="Z45" s="155"/>
      <c r="AA45" s="155"/>
      <c r="AB45" s="155"/>
      <c r="AC45" s="155"/>
      <c r="AD45" s="155"/>
      <c r="AE45" s="155"/>
    </row>
    <row r="46" spans="1:31" ht="12.75" customHeight="1">
      <c r="A46" s="155"/>
      <c r="B46" s="155"/>
      <c r="C46" s="155"/>
      <c r="D46" s="155"/>
      <c r="E46" s="155"/>
      <c r="F46" s="155"/>
      <c r="G46" s="155"/>
      <c r="H46" s="155"/>
      <c r="I46" s="155"/>
      <c r="J46" s="155"/>
      <c r="K46" s="155"/>
      <c r="L46" s="155"/>
      <c r="M46" s="155"/>
      <c r="N46" s="155"/>
      <c r="O46" s="155"/>
      <c r="P46" s="251"/>
      <c r="Q46" s="155"/>
      <c r="R46" s="155"/>
      <c r="S46" s="155"/>
      <c r="T46" s="155"/>
      <c r="U46" s="155"/>
      <c r="V46" s="155"/>
      <c r="W46" s="155"/>
      <c r="X46" s="155"/>
      <c r="Y46" s="155"/>
      <c r="Z46" s="155"/>
      <c r="AA46" s="155"/>
      <c r="AB46" s="155"/>
      <c r="AC46" s="155"/>
      <c r="AD46" s="155"/>
      <c r="AE46" s="155"/>
    </row>
    <row r="47" spans="1:31" ht="12.75" customHeight="1">
      <c r="A47" s="155"/>
      <c r="B47" s="155"/>
      <c r="C47" s="155"/>
      <c r="D47" s="155"/>
      <c r="E47" s="155"/>
      <c r="F47" s="155"/>
      <c r="G47" s="155"/>
      <c r="H47" s="155"/>
      <c r="I47" s="155"/>
      <c r="J47" s="155"/>
      <c r="K47" s="155"/>
      <c r="L47" s="155"/>
      <c r="M47" s="155"/>
      <c r="N47" s="155"/>
      <c r="O47" s="155"/>
      <c r="P47" s="251"/>
      <c r="Q47" s="155"/>
      <c r="R47" s="155"/>
      <c r="S47" s="155"/>
      <c r="T47" s="155"/>
      <c r="U47" s="155"/>
      <c r="V47" s="155"/>
      <c r="W47" s="155"/>
      <c r="X47" s="155"/>
      <c r="Y47" s="155"/>
      <c r="Z47" s="155"/>
      <c r="AA47" s="155"/>
      <c r="AB47" s="155"/>
      <c r="AC47" s="155"/>
      <c r="AD47" s="155"/>
      <c r="AE47" s="155"/>
    </row>
    <row r="48" spans="1:31" ht="12.75" customHeight="1">
      <c r="A48" s="155"/>
      <c r="B48" s="155"/>
      <c r="C48" s="155"/>
      <c r="D48" s="155"/>
      <c r="E48" s="155"/>
      <c r="F48" s="155"/>
      <c r="G48" s="155"/>
      <c r="H48" s="155"/>
      <c r="I48" s="155"/>
      <c r="J48" s="155"/>
      <c r="K48" s="155"/>
      <c r="L48" s="155"/>
      <c r="M48" s="155"/>
      <c r="N48" s="155"/>
      <c r="O48" s="155"/>
      <c r="P48" s="251"/>
      <c r="Q48" s="155"/>
      <c r="R48" s="155"/>
      <c r="S48" s="155"/>
      <c r="T48" s="155"/>
      <c r="U48" s="155"/>
      <c r="V48" s="155"/>
      <c r="W48" s="155"/>
      <c r="X48" s="155"/>
      <c r="Y48" s="155"/>
      <c r="Z48" s="155"/>
      <c r="AA48" s="155"/>
      <c r="AB48" s="155"/>
      <c r="AC48" s="155"/>
      <c r="AD48" s="155"/>
      <c r="AE48" s="155"/>
    </row>
    <row r="49" spans="1:31" ht="12.75" customHeight="1">
      <c r="A49" s="155"/>
      <c r="B49" s="155"/>
      <c r="C49" s="155"/>
      <c r="D49" s="155"/>
      <c r="E49" s="155"/>
      <c r="F49" s="155"/>
      <c r="G49" s="155"/>
      <c r="H49" s="155"/>
      <c r="I49" s="155"/>
      <c r="J49" s="155"/>
      <c r="K49" s="155"/>
      <c r="L49" s="155"/>
      <c r="M49" s="155"/>
      <c r="N49" s="155"/>
      <c r="O49" s="155"/>
      <c r="P49" s="251"/>
      <c r="Q49" s="155"/>
      <c r="R49" s="155"/>
      <c r="S49" s="155"/>
      <c r="T49" s="155"/>
      <c r="U49" s="155"/>
      <c r="V49" s="155"/>
      <c r="W49" s="155"/>
      <c r="X49" s="155"/>
      <c r="Y49" s="155"/>
      <c r="Z49" s="155"/>
      <c r="AA49" s="155"/>
      <c r="AB49" s="155"/>
      <c r="AC49" s="155"/>
      <c r="AD49" s="155"/>
      <c r="AE49" s="155"/>
    </row>
    <row r="50" spans="1:31" ht="12.75" customHeight="1">
      <c r="A50" s="155"/>
      <c r="B50" s="155"/>
      <c r="C50" s="155"/>
      <c r="D50" s="155"/>
      <c r="E50" s="155"/>
      <c r="F50" s="155"/>
      <c r="G50" s="155"/>
      <c r="H50" s="155"/>
      <c r="I50" s="155"/>
      <c r="J50" s="155"/>
      <c r="K50" s="155"/>
      <c r="L50" s="155"/>
      <c r="M50" s="155"/>
      <c r="N50" s="155"/>
      <c r="O50" s="155"/>
      <c r="P50" s="251"/>
      <c r="Q50" s="155"/>
      <c r="R50" s="155"/>
      <c r="S50" s="155"/>
      <c r="T50" s="155"/>
      <c r="U50" s="155"/>
      <c r="V50" s="155"/>
      <c r="W50" s="155"/>
      <c r="X50" s="155"/>
      <c r="Y50" s="155"/>
      <c r="Z50" s="155"/>
      <c r="AA50" s="155"/>
      <c r="AB50" s="155"/>
      <c r="AC50" s="155"/>
      <c r="AD50" s="155"/>
      <c r="AE50" s="155"/>
    </row>
    <row r="51" spans="1:31" ht="12.75" customHeight="1">
      <c r="A51" s="155"/>
      <c r="B51" s="155"/>
      <c r="C51" s="155"/>
      <c r="D51" s="155"/>
      <c r="E51" s="155"/>
      <c r="F51" s="155"/>
      <c r="G51" s="155"/>
      <c r="H51" s="155"/>
      <c r="I51" s="155"/>
      <c r="J51" s="155"/>
      <c r="K51" s="155"/>
      <c r="L51" s="155"/>
      <c r="M51" s="155"/>
      <c r="N51" s="155"/>
      <c r="O51" s="155"/>
      <c r="P51" s="251"/>
      <c r="Q51" s="155"/>
      <c r="R51" s="155"/>
      <c r="S51" s="155"/>
      <c r="T51" s="155"/>
      <c r="U51" s="155"/>
      <c r="V51" s="155"/>
      <c r="W51" s="155"/>
      <c r="X51" s="155"/>
      <c r="Y51" s="155"/>
      <c r="Z51" s="155"/>
      <c r="AA51" s="155"/>
      <c r="AB51" s="155"/>
      <c r="AC51" s="155"/>
      <c r="AD51" s="155"/>
      <c r="AE51" s="155"/>
    </row>
    <row r="52" spans="1:31" ht="12.75" customHeight="1">
      <c r="A52" s="155"/>
      <c r="B52" s="155"/>
      <c r="C52" s="155"/>
      <c r="D52" s="155"/>
      <c r="E52" s="155"/>
      <c r="F52" s="155"/>
      <c r="G52" s="155"/>
      <c r="H52" s="155"/>
      <c r="I52" s="155"/>
      <c r="J52" s="155"/>
      <c r="K52" s="155"/>
      <c r="L52" s="155"/>
      <c r="M52" s="155"/>
      <c r="N52" s="155"/>
      <c r="O52" s="155"/>
      <c r="P52" s="251"/>
      <c r="Q52" s="155"/>
      <c r="R52" s="155"/>
      <c r="S52" s="155"/>
      <c r="T52" s="155"/>
      <c r="U52" s="155"/>
      <c r="V52" s="155"/>
      <c r="W52" s="155"/>
      <c r="X52" s="155"/>
      <c r="Y52" s="155"/>
      <c r="Z52" s="155"/>
      <c r="AA52" s="155"/>
      <c r="AB52" s="155"/>
      <c r="AC52" s="155"/>
      <c r="AD52" s="155"/>
      <c r="AE52" s="155"/>
    </row>
    <row r="53" spans="1:31" ht="12.75" customHeight="1">
      <c r="A53" s="155"/>
      <c r="B53" s="155"/>
      <c r="C53" s="155"/>
      <c r="D53" s="155"/>
      <c r="E53" s="155"/>
      <c r="F53" s="155"/>
      <c r="G53" s="155"/>
      <c r="H53" s="155"/>
      <c r="I53" s="155"/>
      <c r="J53" s="155"/>
      <c r="K53" s="155"/>
      <c r="L53" s="155"/>
      <c r="M53" s="155"/>
      <c r="N53" s="155"/>
      <c r="O53" s="155"/>
      <c r="P53" s="251"/>
      <c r="Q53" s="155"/>
      <c r="R53" s="155"/>
      <c r="S53" s="155"/>
      <c r="T53" s="155"/>
      <c r="U53" s="155"/>
      <c r="V53" s="155"/>
      <c r="W53" s="155"/>
      <c r="X53" s="155"/>
      <c r="Y53" s="155"/>
      <c r="Z53" s="155"/>
      <c r="AA53" s="155"/>
      <c r="AB53" s="155"/>
      <c r="AC53" s="155"/>
      <c r="AD53" s="155"/>
      <c r="AE53" s="155"/>
    </row>
    <row r="54" spans="1:31" ht="12.75" customHeight="1">
      <c r="A54" s="155"/>
      <c r="B54" s="155"/>
      <c r="C54" s="155"/>
      <c r="D54" s="155"/>
      <c r="E54" s="155"/>
      <c r="F54" s="155"/>
      <c r="G54" s="155"/>
      <c r="H54" s="155"/>
      <c r="I54" s="155"/>
      <c r="J54" s="155"/>
      <c r="K54" s="155"/>
      <c r="L54" s="155"/>
      <c r="M54" s="155"/>
      <c r="N54" s="155"/>
      <c r="O54" s="155"/>
      <c r="P54" s="251"/>
      <c r="Q54" s="155"/>
      <c r="R54" s="155"/>
      <c r="S54" s="155"/>
      <c r="T54" s="155"/>
      <c r="U54" s="155"/>
      <c r="V54" s="155"/>
      <c r="W54" s="155"/>
      <c r="X54" s="155"/>
      <c r="Y54" s="155"/>
      <c r="Z54" s="155"/>
      <c r="AA54" s="155"/>
      <c r="AB54" s="155"/>
      <c r="AC54" s="155"/>
      <c r="AD54" s="155"/>
      <c r="AE54" s="155"/>
    </row>
    <row r="55" spans="1:31" ht="12.75" customHeight="1">
      <c r="A55" s="155"/>
      <c r="B55" s="155"/>
      <c r="C55" s="155"/>
      <c r="D55" s="155"/>
      <c r="E55" s="155"/>
      <c r="F55" s="155"/>
      <c r="G55" s="155"/>
      <c r="H55" s="155"/>
      <c r="I55" s="155"/>
      <c r="J55" s="155"/>
      <c r="K55" s="155"/>
      <c r="L55" s="155"/>
      <c r="M55" s="155"/>
      <c r="N55" s="155"/>
      <c r="O55" s="155"/>
      <c r="P55" s="251"/>
      <c r="Q55" s="155"/>
      <c r="R55" s="155"/>
      <c r="S55" s="155"/>
      <c r="T55" s="155"/>
      <c r="U55" s="155"/>
      <c r="V55" s="155"/>
      <c r="W55" s="155"/>
      <c r="X55" s="155"/>
      <c r="Y55" s="155"/>
      <c r="Z55" s="155"/>
      <c r="AA55" s="155"/>
      <c r="AB55" s="155"/>
      <c r="AC55" s="155"/>
      <c r="AD55" s="155"/>
      <c r="AE55" s="155"/>
    </row>
    <row r="56" spans="1:31" ht="12.75" customHeight="1">
      <c r="A56" s="155"/>
      <c r="B56" s="155"/>
      <c r="C56" s="155"/>
      <c r="D56" s="155"/>
      <c r="E56" s="155"/>
      <c r="F56" s="155"/>
      <c r="G56" s="155"/>
      <c r="H56" s="155"/>
      <c r="I56" s="155"/>
      <c r="J56" s="155"/>
      <c r="K56" s="155"/>
      <c r="L56" s="155"/>
      <c r="M56" s="155"/>
      <c r="N56" s="155"/>
      <c r="O56" s="155"/>
      <c r="P56" s="251"/>
      <c r="Q56" s="155"/>
      <c r="R56" s="155"/>
      <c r="S56" s="155"/>
      <c r="T56" s="155"/>
      <c r="U56" s="155"/>
      <c r="V56" s="155"/>
      <c r="W56" s="155"/>
      <c r="X56" s="155"/>
      <c r="Y56" s="155"/>
      <c r="Z56" s="155"/>
      <c r="AA56" s="155"/>
      <c r="AB56" s="155"/>
      <c r="AC56" s="155"/>
      <c r="AD56" s="155"/>
      <c r="AE56" s="155"/>
    </row>
    <row r="57" spans="1:31" ht="12.75" customHeight="1">
      <c r="A57" s="155"/>
      <c r="B57" s="155"/>
      <c r="C57" s="155"/>
      <c r="D57" s="155"/>
      <c r="E57" s="155"/>
      <c r="F57" s="155"/>
      <c r="G57" s="155"/>
      <c r="H57" s="155"/>
      <c r="I57" s="155"/>
      <c r="J57" s="155"/>
      <c r="K57" s="155"/>
      <c r="L57" s="155"/>
      <c r="M57" s="155"/>
      <c r="N57" s="155"/>
      <c r="O57" s="155"/>
      <c r="P57" s="251"/>
      <c r="Q57" s="155"/>
      <c r="R57" s="155"/>
      <c r="S57" s="155"/>
      <c r="T57" s="155"/>
      <c r="U57" s="155"/>
      <c r="V57" s="155"/>
      <c r="W57" s="155"/>
      <c r="X57" s="155"/>
      <c r="Y57" s="155"/>
      <c r="Z57" s="155"/>
      <c r="AA57" s="155"/>
      <c r="AB57" s="155"/>
      <c r="AC57" s="155"/>
      <c r="AD57" s="155"/>
      <c r="AE57" s="155"/>
    </row>
    <row r="58" spans="1:31" ht="12.75" customHeight="1">
      <c r="A58" s="155"/>
      <c r="B58" s="155"/>
      <c r="C58" s="155"/>
      <c r="D58" s="155"/>
      <c r="E58" s="155"/>
      <c r="F58" s="155"/>
      <c r="G58" s="155"/>
      <c r="H58" s="155"/>
      <c r="I58" s="155"/>
      <c r="J58" s="155"/>
      <c r="K58" s="155"/>
      <c r="L58" s="155"/>
      <c r="M58" s="155"/>
      <c r="N58" s="155"/>
      <c r="O58" s="155"/>
      <c r="P58" s="251"/>
      <c r="Q58" s="155"/>
      <c r="R58" s="155"/>
      <c r="S58" s="155"/>
      <c r="T58" s="155"/>
      <c r="U58" s="155"/>
      <c r="V58" s="155"/>
      <c r="W58" s="155"/>
      <c r="X58" s="155"/>
      <c r="Y58" s="155"/>
      <c r="Z58" s="155"/>
      <c r="AA58" s="155"/>
      <c r="AB58" s="155"/>
      <c r="AC58" s="155"/>
      <c r="AD58" s="155"/>
      <c r="AE58" s="155"/>
    </row>
    <row r="59" spans="1:31" ht="12.75" customHeight="1">
      <c r="A59" s="155"/>
      <c r="B59" s="155"/>
      <c r="C59" s="155"/>
      <c r="D59" s="155"/>
      <c r="E59" s="155"/>
      <c r="F59" s="155"/>
      <c r="G59" s="155"/>
      <c r="H59" s="155"/>
      <c r="I59" s="155"/>
      <c r="J59" s="155"/>
      <c r="K59" s="155"/>
      <c r="L59" s="155"/>
      <c r="M59" s="155"/>
      <c r="N59" s="155"/>
      <c r="O59" s="155"/>
      <c r="P59" s="251"/>
      <c r="Q59" s="155"/>
      <c r="R59" s="155"/>
      <c r="S59" s="155"/>
      <c r="T59" s="155"/>
      <c r="U59" s="155"/>
      <c r="V59" s="155"/>
      <c r="W59" s="155"/>
      <c r="X59" s="155"/>
      <c r="Y59" s="155"/>
      <c r="Z59" s="155"/>
      <c r="AA59" s="155"/>
      <c r="AB59" s="155"/>
      <c r="AC59" s="155"/>
      <c r="AD59" s="155"/>
      <c r="AE59" s="155"/>
    </row>
    <row r="60" spans="1:31" ht="12.75" customHeight="1">
      <c r="A60" s="155"/>
      <c r="B60" s="155"/>
      <c r="C60" s="155"/>
      <c r="D60" s="155"/>
      <c r="E60" s="155"/>
      <c r="F60" s="155"/>
      <c r="G60" s="155"/>
      <c r="H60" s="155"/>
      <c r="I60" s="155"/>
      <c r="J60" s="155"/>
      <c r="K60" s="155"/>
      <c r="L60" s="155"/>
      <c r="M60" s="155"/>
      <c r="N60" s="155"/>
      <c r="O60" s="155"/>
      <c r="P60" s="251"/>
      <c r="Q60" s="155"/>
      <c r="R60" s="155"/>
      <c r="S60" s="155"/>
      <c r="T60" s="155"/>
      <c r="U60" s="155"/>
      <c r="V60" s="155"/>
      <c r="W60" s="155"/>
      <c r="X60" s="155"/>
      <c r="Y60" s="155"/>
      <c r="Z60" s="155"/>
      <c r="AA60" s="155"/>
      <c r="AB60" s="155"/>
      <c r="AC60" s="155"/>
      <c r="AD60" s="155"/>
      <c r="AE60" s="155"/>
    </row>
    <row r="61" spans="1:31" ht="12.75" customHeight="1">
      <c r="A61" s="155"/>
      <c r="B61" s="155"/>
      <c r="C61" s="155"/>
      <c r="D61" s="155"/>
      <c r="E61" s="155"/>
      <c r="F61" s="155"/>
      <c r="G61" s="155"/>
      <c r="H61" s="155"/>
      <c r="I61" s="155"/>
      <c r="J61" s="155"/>
      <c r="K61" s="155"/>
      <c r="L61" s="155"/>
      <c r="M61" s="155"/>
      <c r="N61" s="155"/>
      <c r="O61" s="155"/>
      <c r="P61" s="251"/>
      <c r="Q61" s="155"/>
      <c r="R61" s="155"/>
      <c r="S61" s="155"/>
      <c r="T61" s="155"/>
      <c r="U61" s="155"/>
      <c r="V61" s="155"/>
      <c r="W61" s="155"/>
      <c r="X61" s="155"/>
      <c r="Y61" s="155"/>
      <c r="Z61" s="155"/>
      <c r="AA61" s="155"/>
      <c r="AB61" s="155"/>
      <c r="AC61" s="155"/>
      <c r="AD61" s="155"/>
      <c r="AE61" s="155"/>
    </row>
    <row r="62" spans="1:31" ht="12.75" customHeight="1">
      <c r="A62" s="155"/>
      <c r="B62" s="155"/>
      <c r="C62" s="155"/>
      <c r="D62" s="155"/>
      <c r="E62" s="155"/>
      <c r="F62" s="155"/>
      <c r="G62" s="155"/>
      <c r="H62" s="155"/>
      <c r="I62" s="155"/>
      <c r="J62" s="155"/>
      <c r="K62" s="155"/>
      <c r="L62" s="155"/>
      <c r="M62" s="155"/>
      <c r="N62" s="155"/>
      <c r="O62" s="155"/>
      <c r="P62" s="251"/>
      <c r="Q62" s="155"/>
      <c r="R62" s="155"/>
      <c r="S62" s="155"/>
      <c r="T62" s="155"/>
      <c r="U62" s="155"/>
      <c r="V62" s="155"/>
      <c r="W62" s="155"/>
      <c r="X62" s="155"/>
      <c r="Y62" s="155"/>
      <c r="Z62" s="155"/>
      <c r="AA62" s="155"/>
      <c r="AB62" s="155"/>
      <c r="AC62" s="155"/>
      <c r="AD62" s="155"/>
      <c r="AE62" s="155"/>
    </row>
    <row r="63" spans="1:31" ht="12.75" customHeight="1">
      <c r="A63" s="155"/>
      <c r="B63" s="155"/>
      <c r="C63" s="155"/>
      <c r="D63" s="155"/>
      <c r="E63" s="155"/>
      <c r="F63" s="155"/>
      <c r="G63" s="155"/>
      <c r="H63" s="155"/>
      <c r="I63" s="155"/>
      <c r="J63" s="155"/>
      <c r="K63" s="155"/>
      <c r="L63" s="155"/>
      <c r="M63" s="155"/>
      <c r="N63" s="155"/>
      <c r="O63" s="155"/>
      <c r="P63" s="251"/>
      <c r="Q63" s="155"/>
      <c r="R63" s="155"/>
      <c r="S63" s="155"/>
      <c r="T63" s="155"/>
      <c r="U63" s="155"/>
      <c r="V63" s="155"/>
      <c r="W63" s="155"/>
      <c r="X63" s="155"/>
      <c r="Y63" s="155"/>
      <c r="Z63" s="155"/>
      <c r="AA63" s="155"/>
      <c r="AB63" s="155"/>
      <c r="AC63" s="155"/>
      <c r="AD63" s="155"/>
      <c r="AE63" s="155"/>
    </row>
    <row r="64" spans="1:31" ht="12.75" customHeight="1">
      <c r="A64" s="155"/>
      <c r="B64" s="155"/>
      <c r="C64" s="155"/>
      <c r="D64" s="155"/>
      <c r="E64" s="155"/>
      <c r="F64" s="155"/>
      <c r="G64" s="155"/>
      <c r="H64" s="155"/>
      <c r="I64" s="155"/>
      <c r="J64" s="155"/>
      <c r="K64" s="155"/>
      <c r="L64" s="155"/>
      <c r="M64" s="155"/>
      <c r="N64" s="155"/>
      <c r="O64" s="155"/>
      <c r="P64" s="251"/>
      <c r="Q64" s="155"/>
      <c r="R64" s="155"/>
      <c r="S64" s="155"/>
      <c r="T64" s="155"/>
      <c r="U64" s="155"/>
      <c r="V64" s="155"/>
      <c r="W64" s="155"/>
      <c r="X64" s="155"/>
      <c r="Y64" s="155"/>
      <c r="Z64" s="155"/>
      <c r="AA64" s="155"/>
      <c r="AB64" s="155"/>
      <c r="AC64" s="155"/>
      <c r="AD64" s="155"/>
      <c r="AE64" s="155"/>
    </row>
    <row r="65" spans="1:31" ht="12.75" customHeight="1">
      <c r="A65" s="155"/>
      <c r="B65" s="155"/>
      <c r="C65" s="155"/>
      <c r="D65" s="155"/>
      <c r="E65" s="155"/>
      <c r="F65" s="155"/>
      <c r="G65" s="155"/>
      <c r="H65" s="155"/>
      <c r="I65" s="155"/>
      <c r="J65" s="155"/>
      <c r="K65" s="155"/>
      <c r="L65" s="155"/>
      <c r="M65" s="155"/>
      <c r="N65" s="155"/>
      <c r="O65" s="155"/>
      <c r="P65" s="251"/>
      <c r="Q65" s="155"/>
      <c r="R65" s="155"/>
      <c r="S65" s="155"/>
      <c r="T65" s="155"/>
      <c r="U65" s="155"/>
      <c r="V65" s="155"/>
      <c r="W65" s="155"/>
      <c r="X65" s="155"/>
      <c r="Y65" s="155"/>
      <c r="Z65" s="155"/>
      <c r="AA65" s="155"/>
      <c r="AB65" s="155"/>
      <c r="AC65" s="155"/>
      <c r="AD65" s="155"/>
      <c r="AE65" s="155"/>
    </row>
    <row r="66" spans="1:31" ht="12.75" customHeight="1">
      <c r="A66" s="155"/>
      <c r="B66" s="155"/>
      <c r="C66" s="155"/>
      <c r="D66" s="155"/>
      <c r="E66" s="155"/>
      <c r="F66" s="155"/>
      <c r="G66" s="155"/>
      <c r="H66" s="155"/>
      <c r="I66" s="155"/>
      <c r="J66" s="155"/>
      <c r="K66" s="155"/>
      <c r="L66" s="155"/>
      <c r="M66" s="155"/>
      <c r="N66" s="155"/>
      <c r="O66" s="155"/>
      <c r="P66" s="251"/>
      <c r="Q66" s="155"/>
      <c r="R66" s="155"/>
      <c r="S66" s="155"/>
      <c r="T66" s="155"/>
      <c r="U66" s="155"/>
      <c r="V66" s="155"/>
      <c r="W66" s="155"/>
      <c r="X66" s="155"/>
      <c r="Y66" s="155"/>
      <c r="Z66" s="155"/>
      <c r="AA66" s="155"/>
      <c r="AB66" s="155"/>
      <c r="AC66" s="155"/>
      <c r="AD66" s="155"/>
      <c r="AE66" s="155"/>
    </row>
    <row r="67" spans="1:31" ht="12.75" customHeight="1">
      <c r="A67" s="155"/>
      <c r="B67" s="155"/>
      <c r="C67" s="155"/>
      <c r="D67" s="155"/>
      <c r="E67" s="155"/>
      <c r="F67" s="155"/>
      <c r="G67" s="155"/>
      <c r="H67" s="155"/>
      <c r="I67" s="155"/>
      <c r="J67" s="155"/>
      <c r="K67" s="155"/>
      <c r="L67" s="155"/>
      <c r="M67" s="155"/>
      <c r="N67" s="155"/>
      <c r="O67" s="155"/>
      <c r="P67" s="251"/>
      <c r="Q67" s="155"/>
      <c r="R67" s="155"/>
      <c r="S67" s="155"/>
      <c r="T67" s="155"/>
      <c r="U67" s="155"/>
      <c r="V67" s="155"/>
      <c r="W67" s="155"/>
      <c r="X67" s="155"/>
      <c r="Y67" s="155"/>
      <c r="Z67" s="155"/>
      <c r="AA67" s="155"/>
      <c r="AB67" s="155"/>
      <c r="AC67" s="155"/>
      <c r="AD67" s="155"/>
      <c r="AE67" s="155"/>
    </row>
    <row r="68" spans="1:31" ht="12.75" customHeight="1">
      <c r="A68" s="155"/>
      <c r="B68" s="155"/>
      <c r="C68" s="155"/>
      <c r="D68" s="155"/>
      <c r="E68" s="155"/>
      <c r="F68" s="155"/>
      <c r="G68" s="155"/>
      <c r="H68" s="155"/>
      <c r="I68" s="155"/>
      <c r="J68" s="155"/>
      <c r="K68" s="155"/>
      <c r="L68" s="155"/>
      <c r="M68" s="155"/>
      <c r="N68" s="155"/>
      <c r="O68" s="155"/>
      <c r="P68" s="251"/>
      <c r="Q68" s="155"/>
      <c r="R68" s="155"/>
      <c r="S68" s="155"/>
      <c r="T68" s="155"/>
      <c r="U68" s="155"/>
      <c r="V68" s="155"/>
      <c r="W68" s="155"/>
      <c r="X68" s="155"/>
      <c r="Y68" s="155"/>
      <c r="Z68" s="155"/>
      <c r="AA68" s="155"/>
      <c r="AB68" s="155"/>
      <c r="AC68" s="155"/>
      <c r="AD68" s="155"/>
      <c r="AE68" s="155"/>
    </row>
    <row r="69" spans="1:31" ht="12.75" customHeight="1">
      <c r="A69" s="155"/>
      <c r="B69" s="155"/>
      <c r="C69" s="155"/>
      <c r="D69" s="155"/>
      <c r="E69" s="155"/>
      <c r="F69" s="155"/>
      <c r="G69" s="155"/>
      <c r="H69" s="155"/>
      <c r="I69" s="155"/>
      <c r="J69" s="155"/>
      <c r="K69" s="155"/>
      <c r="L69" s="155"/>
      <c r="M69" s="155"/>
      <c r="N69" s="155"/>
      <c r="O69" s="155"/>
      <c r="P69" s="251"/>
      <c r="Q69" s="155"/>
      <c r="R69" s="155"/>
      <c r="S69" s="155"/>
      <c r="T69" s="155"/>
      <c r="U69" s="155"/>
      <c r="V69" s="155"/>
      <c r="W69" s="155"/>
      <c r="X69" s="155"/>
      <c r="Y69" s="155"/>
      <c r="Z69" s="155"/>
      <c r="AA69" s="155"/>
      <c r="AB69" s="155"/>
      <c r="AC69" s="155"/>
      <c r="AD69" s="155"/>
      <c r="AE69" s="155"/>
    </row>
    <row r="70" spans="1:31" ht="12.75" customHeight="1">
      <c r="A70" s="155"/>
      <c r="B70" s="155"/>
      <c r="C70" s="155"/>
      <c r="D70" s="155"/>
      <c r="E70" s="155"/>
      <c r="F70" s="155"/>
      <c r="G70" s="155"/>
      <c r="H70" s="155"/>
      <c r="I70" s="155"/>
      <c r="J70" s="155"/>
      <c r="K70" s="155"/>
      <c r="L70" s="155"/>
      <c r="M70" s="155"/>
      <c r="N70" s="155"/>
      <c r="O70" s="155"/>
      <c r="P70" s="251"/>
      <c r="Q70" s="155"/>
      <c r="R70" s="155"/>
      <c r="S70" s="155"/>
      <c r="T70" s="155"/>
      <c r="U70" s="155"/>
      <c r="V70" s="155"/>
      <c r="W70" s="155"/>
      <c r="X70" s="155"/>
      <c r="Y70" s="155"/>
      <c r="Z70" s="155"/>
      <c r="AA70" s="155"/>
      <c r="AB70" s="155"/>
      <c r="AC70" s="155"/>
      <c r="AD70" s="155"/>
      <c r="AE70" s="155"/>
    </row>
    <row r="71" spans="1:31" ht="12.75" customHeight="1">
      <c r="A71" s="155"/>
      <c r="B71" s="155"/>
      <c r="C71" s="155"/>
      <c r="D71" s="155"/>
      <c r="E71" s="155"/>
      <c r="F71" s="155"/>
      <c r="G71" s="155"/>
      <c r="H71" s="155"/>
      <c r="I71" s="155"/>
      <c r="J71" s="155"/>
      <c r="K71" s="155"/>
      <c r="L71" s="155"/>
      <c r="M71" s="155"/>
      <c r="N71" s="155"/>
      <c r="O71" s="155"/>
      <c r="P71" s="251"/>
      <c r="Q71" s="155"/>
      <c r="R71" s="155"/>
      <c r="S71" s="155"/>
      <c r="T71" s="155"/>
      <c r="U71" s="155"/>
      <c r="V71" s="155"/>
      <c r="W71" s="155"/>
      <c r="X71" s="155"/>
      <c r="Y71" s="155"/>
      <c r="Z71" s="155"/>
      <c r="AA71" s="155"/>
      <c r="AB71" s="155"/>
      <c r="AC71" s="155"/>
      <c r="AD71" s="155"/>
      <c r="AE71" s="155"/>
    </row>
    <row r="72" spans="1:31" ht="12.75" customHeight="1">
      <c r="A72" s="155"/>
      <c r="B72" s="155"/>
      <c r="C72" s="155"/>
      <c r="D72" s="155"/>
      <c r="E72" s="155"/>
      <c r="F72" s="155"/>
      <c r="G72" s="155"/>
      <c r="H72" s="155"/>
      <c r="I72" s="155"/>
      <c r="J72" s="155"/>
      <c r="K72" s="155"/>
      <c r="L72" s="155"/>
      <c r="M72" s="155"/>
      <c r="N72" s="155"/>
      <c r="O72" s="155"/>
      <c r="P72" s="251"/>
      <c r="Q72" s="155"/>
      <c r="R72" s="155"/>
      <c r="S72" s="155"/>
      <c r="T72" s="155"/>
      <c r="U72" s="155"/>
      <c r="V72" s="155"/>
      <c r="W72" s="155"/>
      <c r="X72" s="155"/>
      <c r="Y72" s="155"/>
      <c r="Z72" s="155"/>
      <c r="AA72" s="155"/>
      <c r="AB72" s="155"/>
      <c r="AC72" s="155"/>
      <c r="AD72" s="155"/>
      <c r="AE72" s="155"/>
    </row>
    <row r="73" spans="1:31" ht="12.75" customHeight="1">
      <c r="A73" s="155"/>
      <c r="B73" s="155"/>
      <c r="C73" s="155"/>
      <c r="D73" s="155"/>
      <c r="E73" s="155"/>
      <c r="F73" s="155"/>
      <c r="G73" s="155"/>
      <c r="H73" s="155"/>
      <c r="I73" s="155"/>
      <c r="J73" s="155"/>
      <c r="K73" s="155"/>
      <c r="L73" s="155"/>
      <c r="M73" s="155"/>
      <c r="N73" s="155"/>
      <c r="O73" s="155"/>
      <c r="P73" s="251"/>
      <c r="Q73" s="155"/>
      <c r="R73" s="155"/>
      <c r="S73" s="155"/>
      <c r="T73" s="155"/>
      <c r="U73" s="155"/>
      <c r="V73" s="155"/>
      <c r="W73" s="155"/>
      <c r="X73" s="155"/>
      <c r="Y73" s="155"/>
      <c r="Z73" s="155"/>
      <c r="AA73" s="155"/>
      <c r="AB73" s="155"/>
      <c r="AC73" s="155"/>
      <c r="AD73" s="155"/>
      <c r="AE73" s="155"/>
    </row>
    <row r="74" spans="1:31" ht="12.75" customHeight="1">
      <c r="A74" s="155"/>
      <c r="B74" s="155"/>
      <c r="C74" s="155"/>
      <c r="D74" s="155"/>
      <c r="E74" s="155"/>
      <c r="F74" s="155"/>
      <c r="G74" s="155"/>
      <c r="H74" s="155"/>
      <c r="I74" s="155"/>
      <c r="J74" s="155"/>
      <c r="K74" s="155"/>
      <c r="L74" s="155"/>
      <c r="M74" s="155"/>
      <c r="N74" s="155"/>
      <c r="O74" s="155"/>
      <c r="P74" s="251"/>
      <c r="Q74" s="155"/>
      <c r="R74" s="155"/>
      <c r="S74" s="155"/>
      <c r="T74" s="155"/>
      <c r="U74" s="155"/>
      <c r="V74" s="155"/>
      <c r="W74" s="155"/>
      <c r="X74" s="155"/>
      <c r="Y74" s="155"/>
      <c r="Z74" s="155"/>
      <c r="AA74" s="155"/>
      <c r="AB74" s="155"/>
      <c r="AC74" s="155"/>
      <c r="AD74" s="155"/>
      <c r="AE74" s="155"/>
    </row>
    <row r="75" spans="1:31" ht="12.75" customHeight="1">
      <c r="A75" s="155"/>
      <c r="B75" s="155"/>
      <c r="C75" s="155"/>
      <c r="D75" s="155"/>
      <c r="E75" s="155"/>
      <c r="F75" s="155"/>
      <c r="G75" s="155"/>
      <c r="H75" s="155"/>
      <c r="I75" s="155"/>
      <c r="J75" s="155"/>
      <c r="K75" s="155"/>
      <c r="L75" s="155"/>
      <c r="M75" s="155"/>
      <c r="N75" s="155"/>
      <c r="O75" s="155"/>
      <c r="P75" s="251"/>
      <c r="Q75" s="155"/>
      <c r="R75" s="155"/>
      <c r="S75" s="155"/>
      <c r="T75" s="155"/>
      <c r="U75" s="155"/>
      <c r="V75" s="155"/>
      <c r="W75" s="155"/>
      <c r="X75" s="155"/>
      <c r="Y75" s="155"/>
      <c r="Z75" s="155"/>
      <c r="AA75" s="155"/>
      <c r="AB75" s="155"/>
      <c r="AC75" s="155"/>
      <c r="AD75" s="155"/>
      <c r="AE75" s="155"/>
    </row>
    <row r="76" spans="1:31" ht="12.75" customHeight="1">
      <c r="A76" s="155"/>
      <c r="B76" s="155"/>
      <c r="C76" s="155"/>
      <c r="D76" s="155"/>
      <c r="E76" s="155"/>
      <c r="F76" s="155"/>
      <c r="G76" s="155"/>
      <c r="H76" s="155"/>
      <c r="I76" s="155"/>
      <c r="J76" s="155"/>
      <c r="K76" s="155"/>
      <c r="L76" s="155"/>
      <c r="M76" s="155"/>
      <c r="N76" s="155"/>
      <c r="O76" s="155"/>
      <c r="P76" s="251"/>
      <c r="Q76" s="155"/>
      <c r="R76" s="155"/>
      <c r="S76" s="155"/>
      <c r="T76" s="155"/>
      <c r="U76" s="155"/>
      <c r="V76" s="155"/>
      <c r="W76" s="155"/>
      <c r="X76" s="155"/>
      <c r="Y76" s="155"/>
      <c r="Z76" s="155"/>
      <c r="AA76" s="155"/>
      <c r="AB76" s="155"/>
      <c r="AC76" s="155"/>
      <c r="AD76" s="155"/>
      <c r="AE76" s="155"/>
    </row>
    <row r="77" spans="1:31" ht="12.75" customHeight="1">
      <c r="A77" s="155"/>
      <c r="B77" s="155"/>
      <c r="C77" s="155"/>
      <c r="D77" s="155"/>
      <c r="E77" s="155"/>
      <c r="F77" s="155"/>
      <c r="G77" s="155"/>
      <c r="H77" s="155"/>
      <c r="I77" s="155"/>
      <c r="J77" s="155"/>
      <c r="K77" s="155"/>
      <c r="L77" s="155"/>
      <c r="M77" s="155"/>
      <c r="N77" s="155"/>
      <c r="O77" s="155"/>
      <c r="P77" s="251"/>
      <c r="Q77" s="155"/>
      <c r="R77" s="155"/>
      <c r="S77" s="155"/>
      <c r="T77" s="155"/>
      <c r="U77" s="155"/>
      <c r="V77" s="155"/>
      <c r="W77" s="155"/>
      <c r="X77" s="155"/>
      <c r="Y77" s="155"/>
      <c r="Z77" s="155"/>
      <c r="AA77" s="155"/>
      <c r="AB77" s="155"/>
      <c r="AC77" s="155"/>
      <c r="AD77" s="155"/>
      <c r="AE77" s="155"/>
    </row>
    <row r="78" spans="1:31" ht="12.75" customHeight="1">
      <c r="A78" s="155"/>
      <c r="B78" s="155"/>
      <c r="C78" s="155"/>
      <c r="D78" s="155"/>
      <c r="E78" s="155"/>
      <c r="F78" s="155"/>
      <c r="G78" s="155"/>
      <c r="H78" s="155"/>
      <c r="I78" s="155"/>
      <c r="J78" s="155"/>
      <c r="K78" s="155"/>
      <c r="L78" s="155"/>
      <c r="M78" s="155"/>
      <c r="N78" s="155"/>
      <c r="O78" s="155"/>
      <c r="P78" s="251"/>
      <c r="Q78" s="155"/>
      <c r="R78" s="155"/>
      <c r="S78" s="155"/>
      <c r="T78" s="155"/>
      <c r="U78" s="155"/>
      <c r="V78" s="155"/>
      <c r="W78" s="155"/>
      <c r="X78" s="155"/>
      <c r="Y78" s="155"/>
      <c r="Z78" s="155"/>
      <c r="AA78" s="155"/>
      <c r="AB78" s="155"/>
      <c r="AC78" s="155"/>
      <c r="AD78" s="155"/>
      <c r="AE78" s="155"/>
    </row>
    <row r="79" spans="1:31" ht="12.75" customHeight="1">
      <c r="A79" s="155"/>
      <c r="B79" s="155"/>
      <c r="C79" s="155"/>
      <c r="D79" s="155"/>
      <c r="E79" s="155"/>
      <c r="F79" s="155"/>
      <c r="G79" s="155"/>
      <c r="H79" s="155"/>
      <c r="I79" s="155"/>
      <c r="J79" s="155"/>
      <c r="K79" s="155"/>
      <c r="L79" s="155"/>
      <c r="M79" s="155"/>
      <c r="N79" s="155"/>
      <c r="O79" s="155"/>
      <c r="P79" s="251"/>
      <c r="Q79" s="155"/>
      <c r="R79" s="155"/>
      <c r="S79" s="155"/>
      <c r="T79" s="155"/>
      <c r="U79" s="155"/>
      <c r="V79" s="155"/>
      <c r="W79" s="155"/>
      <c r="X79" s="155"/>
      <c r="Y79" s="155"/>
      <c r="Z79" s="155"/>
      <c r="AA79" s="155"/>
      <c r="AB79" s="155"/>
      <c r="AC79" s="155"/>
      <c r="AD79" s="155"/>
      <c r="AE79" s="155"/>
    </row>
    <row r="80" spans="1:31" ht="12.75" customHeight="1">
      <c r="A80" s="155"/>
      <c r="B80" s="155"/>
      <c r="C80" s="155"/>
      <c r="D80" s="155"/>
      <c r="E80" s="155"/>
      <c r="F80" s="155"/>
      <c r="G80" s="155"/>
      <c r="H80" s="155"/>
      <c r="I80" s="155"/>
      <c r="J80" s="155"/>
      <c r="K80" s="155"/>
      <c r="L80" s="155"/>
      <c r="M80" s="155"/>
      <c r="N80" s="155"/>
      <c r="O80" s="155"/>
      <c r="P80" s="251"/>
      <c r="Q80" s="155"/>
      <c r="R80" s="155"/>
      <c r="S80" s="155"/>
      <c r="T80" s="155"/>
      <c r="U80" s="155"/>
      <c r="V80" s="155"/>
      <c r="W80" s="155"/>
      <c r="X80" s="155"/>
      <c r="Y80" s="155"/>
      <c r="Z80" s="155"/>
      <c r="AA80" s="155"/>
      <c r="AB80" s="155"/>
      <c r="AC80" s="155"/>
      <c r="AD80" s="155"/>
      <c r="AE80" s="155"/>
    </row>
    <row r="81" spans="1:31" ht="12.75" customHeight="1">
      <c r="A81" s="155"/>
      <c r="B81" s="155"/>
      <c r="C81" s="155"/>
      <c r="D81" s="155"/>
      <c r="E81" s="155"/>
      <c r="F81" s="155"/>
      <c r="G81" s="155"/>
      <c r="H81" s="155"/>
      <c r="I81" s="155"/>
      <c r="J81" s="155"/>
      <c r="K81" s="155"/>
      <c r="L81" s="155"/>
      <c r="M81" s="155"/>
      <c r="N81" s="155"/>
      <c r="O81" s="155"/>
      <c r="P81" s="251"/>
      <c r="Q81" s="155"/>
      <c r="R81" s="155"/>
      <c r="S81" s="155"/>
      <c r="T81" s="155"/>
      <c r="U81" s="155"/>
      <c r="V81" s="155"/>
      <c r="W81" s="155"/>
      <c r="X81" s="155"/>
      <c r="Y81" s="155"/>
      <c r="Z81" s="155"/>
      <c r="AA81" s="155"/>
      <c r="AB81" s="155"/>
      <c r="AC81" s="155"/>
      <c r="AD81" s="155"/>
      <c r="AE81" s="155"/>
    </row>
    <row r="82" spans="1:31" ht="12.75" customHeight="1">
      <c r="A82" s="155"/>
      <c r="B82" s="155"/>
      <c r="C82" s="155"/>
      <c r="D82" s="155"/>
      <c r="E82" s="155"/>
      <c r="F82" s="155"/>
      <c r="G82" s="155"/>
      <c r="H82" s="155"/>
      <c r="I82" s="155"/>
      <c r="J82" s="155"/>
      <c r="K82" s="155"/>
      <c r="L82" s="155"/>
      <c r="M82" s="155"/>
      <c r="N82" s="155"/>
      <c r="O82" s="155"/>
      <c r="P82" s="251"/>
      <c r="Q82" s="155"/>
      <c r="R82" s="155"/>
      <c r="S82" s="155"/>
      <c r="T82" s="155"/>
      <c r="U82" s="155"/>
      <c r="V82" s="155"/>
      <c r="W82" s="155"/>
      <c r="X82" s="155"/>
      <c r="Y82" s="155"/>
      <c r="Z82" s="155"/>
      <c r="AA82" s="155"/>
      <c r="AB82" s="155"/>
      <c r="AC82" s="155"/>
      <c r="AD82" s="155"/>
      <c r="AE82" s="155"/>
    </row>
    <row r="83" spans="1:31" ht="12.75" customHeight="1">
      <c r="A83" s="155"/>
      <c r="B83" s="155"/>
      <c r="C83" s="155"/>
      <c r="D83" s="155"/>
      <c r="E83" s="155"/>
      <c r="F83" s="155"/>
      <c r="G83" s="155"/>
      <c r="H83" s="155"/>
      <c r="I83" s="155"/>
      <c r="J83" s="155"/>
      <c r="K83" s="155"/>
      <c r="L83" s="155"/>
      <c r="M83" s="155"/>
      <c r="N83" s="155"/>
      <c r="O83" s="155"/>
      <c r="P83" s="251"/>
      <c r="Q83" s="155"/>
      <c r="R83" s="155"/>
      <c r="S83" s="155"/>
      <c r="T83" s="155"/>
      <c r="U83" s="155"/>
      <c r="V83" s="155"/>
      <c r="W83" s="155"/>
      <c r="X83" s="155"/>
      <c r="Y83" s="155"/>
      <c r="Z83" s="155"/>
      <c r="AA83" s="155"/>
      <c r="AB83" s="155"/>
      <c r="AC83" s="155"/>
      <c r="AD83" s="155"/>
      <c r="AE83" s="155"/>
    </row>
    <row r="84" spans="1:31" ht="12.75" customHeight="1">
      <c r="A84" s="155"/>
      <c r="B84" s="155"/>
      <c r="C84" s="155"/>
      <c r="D84" s="155"/>
      <c r="E84" s="155"/>
      <c r="F84" s="155"/>
      <c r="G84" s="155"/>
      <c r="H84" s="155"/>
      <c r="I84" s="155"/>
      <c r="J84" s="155"/>
      <c r="K84" s="155"/>
      <c r="L84" s="155"/>
      <c r="M84" s="155"/>
      <c r="N84" s="155"/>
      <c r="O84" s="155"/>
      <c r="P84" s="251"/>
      <c r="Q84" s="155"/>
      <c r="R84" s="155"/>
      <c r="S84" s="155"/>
      <c r="T84" s="155"/>
      <c r="U84" s="155"/>
      <c r="V84" s="155"/>
      <c r="W84" s="155"/>
      <c r="X84" s="155"/>
      <c r="Y84" s="155"/>
      <c r="Z84" s="155"/>
      <c r="AA84" s="155"/>
      <c r="AB84" s="155"/>
      <c r="AC84" s="155"/>
      <c r="AD84" s="155"/>
      <c r="AE84" s="155"/>
    </row>
    <row r="85" spans="1:31" ht="12.75" customHeight="1">
      <c r="A85" s="155"/>
      <c r="B85" s="155"/>
      <c r="C85" s="155"/>
      <c r="D85" s="155"/>
      <c r="E85" s="155"/>
      <c r="F85" s="155"/>
      <c r="G85" s="155"/>
      <c r="H85" s="155"/>
      <c r="I85" s="155"/>
      <c r="J85" s="155"/>
      <c r="K85" s="155"/>
      <c r="L85" s="155"/>
      <c r="M85" s="155"/>
      <c r="N85" s="155"/>
      <c r="O85" s="155"/>
      <c r="P85" s="251"/>
      <c r="Q85" s="155"/>
      <c r="R85" s="155"/>
      <c r="S85" s="155"/>
      <c r="T85" s="155"/>
      <c r="U85" s="155"/>
      <c r="V85" s="155"/>
      <c r="W85" s="155"/>
      <c r="X85" s="155"/>
      <c r="Y85" s="155"/>
      <c r="Z85" s="155"/>
      <c r="AA85" s="155"/>
      <c r="AB85" s="155"/>
      <c r="AC85" s="155"/>
      <c r="AD85" s="155"/>
      <c r="AE85" s="155"/>
    </row>
    <row r="86" spans="1:31" ht="12.75" customHeight="1">
      <c r="A86" s="155"/>
      <c r="B86" s="155"/>
      <c r="C86" s="155"/>
      <c r="D86" s="155"/>
      <c r="E86" s="155"/>
      <c r="F86" s="155"/>
      <c r="G86" s="155"/>
      <c r="H86" s="155"/>
      <c r="I86" s="155"/>
      <c r="J86" s="155"/>
      <c r="K86" s="155"/>
      <c r="L86" s="155"/>
      <c r="M86" s="155"/>
      <c r="N86" s="155"/>
      <c r="O86" s="155"/>
      <c r="P86" s="251"/>
      <c r="Q86" s="155"/>
      <c r="R86" s="155"/>
      <c r="S86" s="155"/>
      <c r="T86" s="155"/>
      <c r="U86" s="155"/>
      <c r="V86" s="155"/>
      <c r="W86" s="155"/>
      <c r="X86" s="155"/>
      <c r="Y86" s="155"/>
      <c r="Z86" s="155"/>
      <c r="AA86" s="155"/>
      <c r="AB86" s="155"/>
      <c r="AC86" s="155"/>
      <c r="AD86" s="155"/>
      <c r="AE86" s="155"/>
    </row>
    <row r="87" spans="1:31" ht="12.75" customHeight="1">
      <c r="A87" s="155"/>
      <c r="B87" s="155"/>
      <c r="C87" s="155"/>
      <c r="D87" s="155"/>
      <c r="E87" s="155"/>
      <c r="F87" s="155"/>
      <c r="G87" s="155"/>
      <c r="H87" s="155"/>
      <c r="I87" s="155"/>
      <c r="J87" s="155"/>
      <c r="K87" s="155"/>
      <c r="L87" s="155"/>
      <c r="M87" s="155"/>
      <c r="N87" s="155"/>
      <c r="O87" s="155"/>
      <c r="P87" s="251"/>
      <c r="Q87" s="155"/>
      <c r="R87" s="155"/>
      <c r="S87" s="155"/>
      <c r="T87" s="155"/>
      <c r="U87" s="155"/>
      <c r="V87" s="155"/>
      <c r="W87" s="155"/>
      <c r="X87" s="155"/>
      <c r="Y87" s="155"/>
      <c r="Z87" s="155"/>
      <c r="AA87" s="155"/>
      <c r="AB87" s="155"/>
      <c r="AC87" s="155"/>
      <c r="AD87" s="155"/>
      <c r="AE87" s="155"/>
    </row>
    <row r="88" spans="1:31" ht="12.75" customHeight="1">
      <c r="A88" s="155"/>
      <c r="B88" s="155"/>
      <c r="C88" s="155"/>
      <c r="D88" s="155"/>
      <c r="E88" s="155"/>
      <c r="F88" s="155"/>
      <c r="G88" s="155"/>
      <c r="H88" s="155"/>
      <c r="I88" s="155"/>
      <c r="J88" s="155"/>
      <c r="K88" s="155"/>
      <c r="L88" s="155"/>
      <c r="M88" s="155"/>
      <c r="N88" s="155"/>
      <c r="O88" s="155"/>
      <c r="P88" s="251"/>
      <c r="Q88" s="155"/>
      <c r="R88" s="155"/>
      <c r="S88" s="155"/>
      <c r="T88" s="155"/>
      <c r="U88" s="155"/>
      <c r="V88" s="155"/>
      <c r="W88" s="155"/>
      <c r="X88" s="155"/>
      <c r="Y88" s="155"/>
      <c r="Z88" s="155"/>
      <c r="AA88" s="155"/>
      <c r="AB88" s="155"/>
      <c r="AC88" s="155"/>
      <c r="AD88" s="155"/>
      <c r="AE88" s="155"/>
    </row>
    <row r="89" spans="1:31" ht="12.75" customHeight="1">
      <c r="A89" s="155"/>
      <c r="B89" s="155"/>
      <c r="C89" s="155"/>
      <c r="D89" s="155"/>
      <c r="E89" s="155"/>
      <c r="F89" s="155"/>
      <c r="G89" s="155"/>
      <c r="H89" s="155"/>
      <c r="I89" s="155"/>
      <c r="J89" s="155"/>
      <c r="K89" s="155"/>
      <c r="L89" s="155"/>
      <c r="M89" s="155"/>
      <c r="N89" s="155"/>
      <c r="O89" s="155"/>
      <c r="P89" s="251"/>
      <c r="Q89" s="155"/>
      <c r="R89" s="155"/>
      <c r="S89" s="155"/>
      <c r="T89" s="155"/>
      <c r="U89" s="155"/>
      <c r="V89" s="155"/>
      <c r="W89" s="155"/>
      <c r="X89" s="155"/>
      <c r="Y89" s="155"/>
      <c r="Z89" s="155"/>
      <c r="AA89" s="155"/>
      <c r="AB89" s="155"/>
      <c r="AC89" s="155"/>
      <c r="AD89" s="155"/>
      <c r="AE89" s="155"/>
    </row>
    <row r="90" spans="1:31" ht="12.75" customHeight="1">
      <c r="A90" s="155"/>
      <c r="B90" s="155"/>
      <c r="C90" s="155"/>
      <c r="D90" s="155"/>
      <c r="E90" s="155"/>
      <c r="F90" s="155"/>
      <c r="G90" s="155"/>
      <c r="H90" s="155"/>
      <c r="I90" s="155"/>
      <c r="J90" s="155"/>
      <c r="K90" s="155"/>
      <c r="L90" s="155"/>
      <c r="M90" s="155"/>
      <c r="N90" s="155"/>
      <c r="O90" s="155"/>
      <c r="P90" s="251"/>
      <c r="Q90" s="155"/>
      <c r="R90" s="155"/>
      <c r="S90" s="155"/>
      <c r="T90" s="155"/>
      <c r="U90" s="155"/>
      <c r="V90" s="155"/>
      <c r="W90" s="155"/>
      <c r="X90" s="155"/>
      <c r="Y90" s="155"/>
      <c r="Z90" s="155"/>
      <c r="AA90" s="155"/>
      <c r="AB90" s="155"/>
      <c r="AC90" s="155"/>
      <c r="AD90" s="155"/>
      <c r="AE90" s="155"/>
    </row>
    <row r="91" spans="1:31" ht="12.75" customHeight="1">
      <c r="A91" s="155"/>
      <c r="B91" s="155"/>
      <c r="C91" s="155"/>
      <c r="D91" s="155"/>
      <c r="E91" s="155"/>
      <c r="F91" s="155"/>
      <c r="G91" s="155"/>
      <c r="H91" s="155"/>
      <c r="I91" s="155"/>
      <c r="J91" s="155"/>
      <c r="K91" s="155"/>
      <c r="L91" s="155"/>
      <c r="M91" s="155"/>
      <c r="N91" s="155"/>
      <c r="O91" s="155"/>
      <c r="P91" s="251"/>
      <c r="Q91" s="155"/>
      <c r="R91" s="155"/>
      <c r="S91" s="155"/>
      <c r="T91" s="155"/>
      <c r="U91" s="155"/>
      <c r="V91" s="155"/>
      <c r="W91" s="155"/>
      <c r="X91" s="155"/>
      <c r="Y91" s="155"/>
      <c r="Z91" s="155"/>
      <c r="AA91" s="155"/>
      <c r="AB91" s="155"/>
      <c r="AC91" s="155"/>
      <c r="AD91" s="155"/>
      <c r="AE91" s="155"/>
    </row>
    <row r="92" spans="1:31" ht="12.75" customHeight="1">
      <c r="A92" s="155"/>
      <c r="B92" s="155"/>
      <c r="C92" s="155"/>
      <c r="D92" s="155"/>
      <c r="E92" s="155"/>
      <c r="F92" s="155"/>
      <c r="G92" s="155"/>
      <c r="H92" s="155"/>
      <c r="I92" s="155"/>
      <c r="J92" s="155"/>
      <c r="K92" s="155"/>
      <c r="L92" s="155"/>
      <c r="M92" s="155"/>
      <c r="N92" s="155"/>
      <c r="O92" s="155"/>
      <c r="P92" s="251"/>
      <c r="Q92" s="155"/>
      <c r="R92" s="155"/>
      <c r="S92" s="155"/>
      <c r="T92" s="155"/>
      <c r="U92" s="155"/>
      <c r="V92" s="155"/>
      <c r="W92" s="155"/>
      <c r="X92" s="155"/>
      <c r="Y92" s="155"/>
      <c r="Z92" s="155"/>
      <c r="AA92" s="155"/>
      <c r="AB92" s="155"/>
      <c r="AC92" s="155"/>
      <c r="AD92" s="155"/>
      <c r="AE92" s="155"/>
    </row>
    <row r="93" spans="1:31" ht="12.75" customHeight="1">
      <c r="A93" s="155"/>
      <c r="B93" s="155"/>
      <c r="C93" s="155"/>
      <c r="D93" s="155"/>
      <c r="E93" s="155"/>
      <c r="F93" s="155"/>
      <c r="G93" s="155"/>
      <c r="H93" s="155"/>
      <c r="I93" s="155"/>
      <c r="J93" s="155"/>
      <c r="K93" s="155"/>
      <c r="L93" s="155"/>
      <c r="M93" s="155"/>
      <c r="N93" s="155"/>
      <c r="O93" s="155"/>
      <c r="P93" s="251"/>
      <c r="Q93" s="155"/>
      <c r="R93" s="155"/>
      <c r="S93" s="155"/>
      <c r="T93" s="155"/>
      <c r="U93" s="155"/>
      <c r="V93" s="155"/>
      <c r="W93" s="155"/>
      <c r="X93" s="155"/>
      <c r="Y93" s="155"/>
      <c r="Z93" s="155"/>
      <c r="AA93" s="155"/>
      <c r="AB93" s="155"/>
      <c r="AC93" s="155"/>
      <c r="AD93" s="155"/>
      <c r="AE93" s="155"/>
    </row>
    <row r="94" spans="1:31" ht="12.75" customHeight="1">
      <c r="A94" s="155"/>
      <c r="B94" s="155"/>
      <c r="C94" s="155"/>
      <c r="D94" s="155"/>
      <c r="E94" s="155"/>
      <c r="F94" s="155"/>
      <c r="G94" s="155"/>
      <c r="H94" s="155"/>
      <c r="I94" s="155"/>
      <c r="J94" s="155"/>
      <c r="K94" s="155"/>
      <c r="L94" s="155"/>
      <c r="M94" s="155"/>
      <c r="N94" s="155"/>
      <c r="O94" s="155"/>
      <c r="P94" s="251"/>
      <c r="Q94" s="155"/>
      <c r="R94" s="155"/>
      <c r="S94" s="155"/>
      <c r="T94" s="155"/>
      <c r="U94" s="155"/>
      <c r="V94" s="155"/>
      <c r="W94" s="155"/>
      <c r="X94" s="155"/>
      <c r="Y94" s="155"/>
      <c r="Z94" s="155"/>
      <c r="AA94" s="155"/>
      <c r="AB94" s="155"/>
      <c r="AC94" s="155"/>
      <c r="AD94" s="155"/>
      <c r="AE94" s="155"/>
    </row>
    <row r="95" spans="1:31" ht="12.75" customHeight="1">
      <c r="A95" s="155"/>
      <c r="B95" s="155"/>
      <c r="C95" s="155"/>
      <c r="D95" s="155"/>
      <c r="E95" s="155"/>
      <c r="F95" s="155"/>
      <c r="G95" s="155"/>
      <c r="H95" s="155"/>
      <c r="I95" s="155"/>
      <c r="J95" s="155"/>
      <c r="K95" s="155"/>
      <c r="L95" s="155"/>
      <c r="M95" s="155"/>
      <c r="N95" s="155"/>
      <c r="O95" s="155"/>
      <c r="P95" s="251"/>
      <c r="Q95" s="155"/>
      <c r="R95" s="155"/>
      <c r="S95" s="155"/>
      <c r="T95" s="155"/>
      <c r="U95" s="155"/>
      <c r="V95" s="155"/>
      <c r="W95" s="155"/>
      <c r="X95" s="155"/>
      <c r="Y95" s="155"/>
      <c r="Z95" s="155"/>
      <c r="AA95" s="155"/>
      <c r="AB95" s="155"/>
      <c r="AC95" s="155"/>
      <c r="AD95" s="155"/>
      <c r="AE95" s="155"/>
    </row>
    <row r="96" spans="1:31" ht="12.75" customHeight="1">
      <c r="A96" s="155"/>
      <c r="B96" s="155"/>
      <c r="C96" s="155"/>
      <c r="D96" s="155"/>
      <c r="E96" s="155"/>
      <c r="F96" s="155"/>
      <c r="G96" s="155"/>
      <c r="H96" s="155"/>
      <c r="I96" s="155"/>
      <c r="J96" s="155"/>
      <c r="K96" s="155"/>
      <c r="L96" s="155"/>
      <c r="M96" s="155"/>
      <c r="N96" s="155"/>
      <c r="O96" s="155"/>
      <c r="P96" s="251"/>
      <c r="Q96" s="155"/>
      <c r="R96" s="155"/>
      <c r="S96" s="155"/>
      <c r="T96" s="155"/>
      <c r="U96" s="155"/>
      <c r="V96" s="155"/>
      <c r="W96" s="155"/>
      <c r="X96" s="155"/>
      <c r="Y96" s="155"/>
      <c r="Z96" s="155"/>
      <c r="AA96" s="155"/>
      <c r="AB96" s="155"/>
      <c r="AC96" s="155"/>
      <c r="AD96" s="155"/>
      <c r="AE96" s="155"/>
    </row>
    <row r="97" spans="1:31" ht="12.75" customHeight="1">
      <c r="A97" s="155"/>
      <c r="B97" s="155"/>
      <c r="C97" s="155"/>
      <c r="D97" s="155"/>
      <c r="E97" s="155"/>
      <c r="F97" s="155"/>
      <c r="G97" s="155"/>
      <c r="H97" s="155"/>
      <c r="I97" s="155"/>
      <c r="J97" s="155"/>
      <c r="K97" s="155"/>
      <c r="L97" s="155"/>
      <c r="M97" s="155"/>
      <c r="N97" s="155"/>
      <c r="O97" s="155"/>
      <c r="P97" s="251"/>
      <c r="Q97" s="155"/>
      <c r="R97" s="155"/>
      <c r="S97" s="155"/>
      <c r="T97" s="155"/>
      <c r="U97" s="155"/>
      <c r="V97" s="155"/>
      <c r="W97" s="155"/>
      <c r="X97" s="155"/>
      <c r="Y97" s="155"/>
      <c r="Z97" s="155"/>
      <c r="AA97" s="155"/>
      <c r="AB97" s="155"/>
      <c r="AC97" s="155"/>
      <c r="AD97" s="155"/>
      <c r="AE97" s="155"/>
    </row>
    <row r="98" spans="1:31" ht="12.75" customHeight="1">
      <c r="A98" s="155"/>
      <c r="B98" s="155"/>
      <c r="C98" s="155"/>
      <c r="D98" s="155"/>
      <c r="E98" s="155"/>
      <c r="F98" s="155"/>
      <c r="G98" s="155"/>
      <c r="H98" s="155"/>
      <c r="I98" s="155"/>
      <c r="J98" s="155"/>
      <c r="K98" s="155"/>
      <c r="L98" s="155"/>
      <c r="M98" s="155"/>
      <c r="N98" s="155"/>
      <c r="O98" s="155"/>
      <c r="P98" s="251"/>
      <c r="Q98" s="155"/>
      <c r="R98" s="155"/>
      <c r="S98" s="155"/>
      <c r="T98" s="155"/>
      <c r="U98" s="155"/>
      <c r="V98" s="155"/>
      <c r="W98" s="155"/>
      <c r="X98" s="155"/>
      <c r="Y98" s="155"/>
      <c r="Z98" s="155"/>
      <c r="AA98" s="155"/>
      <c r="AB98" s="155"/>
      <c r="AC98" s="155"/>
      <c r="AD98" s="155"/>
      <c r="AE98" s="155"/>
    </row>
    <row r="99" spans="1:31" ht="12.75" customHeight="1">
      <c r="A99" s="155"/>
      <c r="B99" s="155"/>
      <c r="C99" s="155"/>
      <c r="D99" s="155"/>
      <c r="E99" s="155"/>
      <c r="F99" s="155"/>
      <c r="G99" s="155"/>
      <c r="H99" s="155"/>
      <c r="I99" s="155"/>
      <c r="J99" s="155"/>
      <c r="K99" s="155"/>
      <c r="L99" s="155"/>
      <c r="M99" s="155"/>
      <c r="N99" s="155"/>
      <c r="O99" s="155"/>
      <c r="P99" s="251"/>
      <c r="Q99" s="155"/>
      <c r="R99" s="155"/>
      <c r="S99" s="155"/>
      <c r="T99" s="155"/>
      <c r="U99" s="155"/>
      <c r="V99" s="155"/>
      <c r="W99" s="155"/>
      <c r="X99" s="155"/>
      <c r="Y99" s="155"/>
      <c r="Z99" s="155"/>
      <c r="AA99" s="155"/>
      <c r="AB99" s="155"/>
      <c r="AC99" s="155"/>
      <c r="AD99" s="155"/>
      <c r="AE99" s="155"/>
    </row>
    <row r="100" spans="1:31" ht="12.75" customHeight="1">
      <c r="A100" s="155"/>
      <c r="B100" s="155"/>
      <c r="C100" s="155"/>
      <c r="D100" s="155"/>
      <c r="E100" s="155"/>
      <c r="F100" s="155"/>
      <c r="G100" s="155"/>
      <c r="H100" s="155"/>
      <c r="I100" s="155"/>
      <c r="J100" s="155"/>
      <c r="K100" s="155"/>
      <c r="L100" s="155"/>
      <c r="M100" s="155"/>
      <c r="N100" s="155"/>
      <c r="O100" s="155"/>
      <c r="P100" s="251"/>
      <c r="Q100" s="155"/>
      <c r="R100" s="155"/>
      <c r="S100" s="155"/>
      <c r="T100" s="155"/>
      <c r="U100" s="155"/>
      <c r="V100" s="155"/>
      <c r="W100" s="155"/>
      <c r="X100" s="155"/>
      <c r="Y100" s="155"/>
      <c r="Z100" s="155"/>
      <c r="AA100" s="155"/>
      <c r="AB100" s="155"/>
      <c r="AC100" s="155"/>
      <c r="AD100" s="155"/>
      <c r="AE100" s="155"/>
    </row>
    <row r="101" spans="1:31" ht="12.75" customHeight="1">
      <c r="A101" s="155"/>
      <c r="B101" s="155"/>
      <c r="C101" s="155"/>
      <c r="D101" s="155"/>
      <c r="E101" s="155"/>
      <c r="F101" s="155"/>
      <c r="G101" s="155"/>
      <c r="H101" s="155"/>
      <c r="I101" s="155"/>
      <c r="J101" s="155"/>
      <c r="K101" s="155"/>
      <c r="L101" s="155"/>
      <c r="M101" s="155"/>
      <c r="N101" s="155"/>
      <c r="O101" s="155"/>
      <c r="P101" s="251"/>
      <c r="Q101" s="155"/>
      <c r="R101" s="155"/>
      <c r="S101" s="155"/>
      <c r="T101" s="155"/>
      <c r="U101" s="155"/>
      <c r="V101" s="155"/>
      <c r="W101" s="155"/>
      <c r="X101" s="155"/>
      <c r="Y101" s="155"/>
      <c r="Z101" s="155"/>
      <c r="AA101" s="155"/>
      <c r="AB101" s="155"/>
      <c r="AC101" s="155"/>
      <c r="AD101" s="155"/>
      <c r="AE101" s="155"/>
    </row>
    <row r="102" spans="1:31" ht="12.75" customHeight="1">
      <c r="A102" s="155"/>
      <c r="B102" s="155"/>
      <c r="C102" s="155"/>
      <c r="D102" s="155"/>
      <c r="E102" s="155"/>
      <c r="F102" s="155"/>
      <c r="G102" s="155"/>
      <c r="H102" s="155"/>
      <c r="I102" s="155"/>
      <c r="J102" s="155"/>
      <c r="K102" s="155"/>
      <c r="L102" s="155"/>
      <c r="M102" s="155"/>
      <c r="N102" s="155"/>
      <c r="O102" s="155"/>
      <c r="P102" s="251"/>
      <c r="Q102" s="155"/>
      <c r="R102" s="155"/>
      <c r="S102" s="155"/>
      <c r="T102" s="155"/>
      <c r="U102" s="155"/>
      <c r="V102" s="155"/>
      <c r="W102" s="155"/>
      <c r="X102" s="155"/>
      <c r="Y102" s="155"/>
      <c r="Z102" s="155"/>
      <c r="AA102" s="155"/>
      <c r="AB102" s="155"/>
      <c r="AC102" s="155"/>
      <c r="AD102" s="155"/>
      <c r="AE102" s="155"/>
    </row>
    <row r="103" spans="1:31" ht="12.75" customHeight="1">
      <c r="A103" s="155"/>
      <c r="B103" s="155"/>
      <c r="C103" s="155"/>
      <c r="D103" s="155"/>
      <c r="E103" s="155"/>
      <c r="F103" s="155"/>
      <c r="G103" s="155"/>
      <c r="H103" s="155"/>
      <c r="I103" s="155"/>
      <c r="J103" s="155"/>
      <c r="K103" s="155"/>
      <c r="L103" s="155"/>
      <c r="M103" s="155"/>
      <c r="N103" s="155"/>
      <c r="O103" s="155"/>
      <c r="P103" s="251"/>
      <c r="Q103" s="155"/>
      <c r="R103" s="155"/>
      <c r="S103" s="155"/>
      <c r="T103" s="155"/>
      <c r="U103" s="155"/>
      <c r="V103" s="155"/>
      <c r="W103" s="155"/>
      <c r="X103" s="155"/>
      <c r="Y103" s="155"/>
      <c r="Z103" s="155"/>
      <c r="AA103" s="155"/>
      <c r="AB103" s="155"/>
      <c r="AC103" s="155"/>
      <c r="AD103" s="155"/>
      <c r="AE103" s="155"/>
    </row>
    <row r="104" spans="1:31" ht="12.75" customHeight="1">
      <c r="A104" s="155"/>
      <c r="B104" s="155"/>
      <c r="C104" s="155"/>
      <c r="D104" s="155"/>
      <c r="E104" s="155"/>
      <c r="F104" s="155"/>
      <c r="G104" s="155"/>
      <c r="H104" s="155"/>
      <c r="I104" s="155"/>
      <c r="J104" s="155"/>
      <c r="K104" s="155"/>
      <c r="L104" s="155"/>
      <c r="M104" s="155"/>
      <c r="N104" s="155"/>
      <c r="O104" s="155"/>
      <c r="P104" s="251"/>
      <c r="Q104" s="155"/>
      <c r="R104" s="155"/>
      <c r="S104" s="155"/>
      <c r="T104" s="155"/>
      <c r="U104" s="155"/>
      <c r="V104" s="155"/>
      <c r="W104" s="155"/>
      <c r="X104" s="155"/>
      <c r="Y104" s="155"/>
      <c r="Z104" s="155"/>
      <c r="AA104" s="155"/>
      <c r="AB104" s="155"/>
      <c r="AC104" s="155"/>
      <c r="AD104" s="155"/>
      <c r="AE104" s="155"/>
    </row>
    <row r="105" spans="1:31" ht="12.75" customHeight="1">
      <c r="A105" s="155"/>
      <c r="B105" s="155"/>
      <c r="C105" s="155"/>
      <c r="D105" s="155"/>
      <c r="E105" s="155"/>
      <c r="F105" s="155"/>
      <c r="G105" s="155"/>
      <c r="H105" s="155"/>
      <c r="I105" s="155"/>
      <c r="J105" s="155"/>
      <c r="K105" s="155"/>
      <c r="L105" s="155"/>
      <c r="M105" s="155"/>
      <c r="N105" s="155"/>
      <c r="O105" s="155"/>
      <c r="P105" s="251"/>
      <c r="Q105" s="155"/>
      <c r="R105" s="155"/>
      <c r="S105" s="155"/>
      <c r="T105" s="155"/>
      <c r="U105" s="155"/>
      <c r="V105" s="155"/>
      <c r="W105" s="155"/>
      <c r="X105" s="155"/>
      <c r="Y105" s="155"/>
      <c r="Z105" s="155"/>
      <c r="AA105" s="155"/>
      <c r="AB105" s="155"/>
      <c r="AC105" s="155"/>
      <c r="AD105" s="155"/>
      <c r="AE105" s="155"/>
    </row>
    <row r="106" spans="1:31" ht="12.75" customHeight="1">
      <c r="A106" s="155"/>
      <c r="B106" s="155"/>
      <c r="C106" s="155"/>
      <c r="D106" s="155"/>
      <c r="E106" s="155"/>
      <c r="F106" s="155"/>
      <c r="G106" s="155"/>
      <c r="H106" s="155"/>
      <c r="I106" s="155"/>
      <c r="J106" s="155"/>
      <c r="K106" s="155"/>
      <c r="L106" s="155"/>
      <c r="M106" s="155"/>
      <c r="N106" s="155"/>
      <c r="O106" s="155"/>
      <c r="P106" s="251"/>
      <c r="Q106" s="155"/>
      <c r="R106" s="155"/>
      <c r="S106" s="155"/>
      <c r="T106" s="155"/>
      <c r="U106" s="155"/>
      <c r="V106" s="155"/>
      <c r="W106" s="155"/>
      <c r="X106" s="155"/>
      <c r="Y106" s="155"/>
      <c r="Z106" s="155"/>
      <c r="AA106" s="155"/>
      <c r="AB106" s="155"/>
      <c r="AC106" s="155"/>
      <c r="AD106" s="155"/>
      <c r="AE106" s="155"/>
    </row>
    <row r="107" spans="1:31" ht="12.75" customHeight="1">
      <c r="A107" s="155"/>
      <c r="B107" s="155"/>
      <c r="C107" s="155"/>
      <c r="D107" s="155"/>
      <c r="E107" s="155"/>
      <c r="F107" s="155"/>
      <c r="G107" s="155"/>
      <c r="H107" s="155"/>
      <c r="I107" s="155"/>
      <c r="J107" s="155"/>
      <c r="K107" s="155"/>
      <c r="L107" s="155"/>
      <c r="M107" s="155"/>
      <c r="N107" s="155"/>
      <c r="O107" s="155"/>
      <c r="P107" s="251"/>
      <c r="Q107" s="155"/>
      <c r="R107" s="155"/>
      <c r="S107" s="155"/>
      <c r="T107" s="155"/>
      <c r="U107" s="155"/>
      <c r="V107" s="155"/>
      <c r="W107" s="155"/>
      <c r="X107" s="155"/>
      <c r="Y107" s="155"/>
      <c r="Z107" s="155"/>
      <c r="AA107" s="155"/>
      <c r="AB107" s="155"/>
      <c r="AC107" s="155"/>
      <c r="AD107" s="155"/>
      <c r="AE107" s="155"/>
    </row>
    <row r="108" spans="1:31" ht="12.75" customHeight="1">
      <c r="A108" s="155"/>
      <c r="B108" s="155"/>
      <c r="C108" s="155"/>
      <c r="D108" s="155"/>
      <c r="E108" s="155"/>
      <c r="F108" s="155"/>
      <c r="G108" s="155"/>
      <c r="H108" s="155"/>
      <c r="I108" s="155"/>
      <c r="J108" s="155"/>
      <c r="K108" s="155"/>
      <c r="L108" s="155"/>
      <c r="M108" s="155"/>
      <c r="N108" s="155"/>
      <c r="O108" s="155"/>
      <c r="P108" s="251"/>
      <c r="Q108" s="155"/>
      <c r="R108" s="155"/>
      <c r="S108" s="155"/>
      <c r="T108" s="155"/>
      <c r="U108" s="155"/>
      <c r="V108" s="155"/>
      <c r="W108" s="155"/>
      <c r="X108" s="155"/>
      <c r="Y108" s="155"/>
      <c r="Z108" s="155"/>
      <c r="AA108" s="155"/>
      <c r="AB108" s="155"/>
      <c r="AC108" s="155"/>
      <c r="AD108" s="155"/>
      <c r="AE108" s="155"/>
    </row>
    <row r="109" spans="1:31" ht="12.75" customHeight="1">
      <c r="A109" s="155"/>
      <c r="B109" s="155"/>
      <c r="C109" s="155"/>
      <c r="D109" s="155"/>
      <c r="E109" s="155"/>
      <c r="F109" s="155"/>
      <c r="G109" s="155"/>
      <c r="H109" s="155"/>
      <c r="I109" s="155"/>
      <c r="J109" s="155"/>
      <c r="K109" s="155"/>
      <c r="L109" s="155"/>
      <c r="M109" s="155"/>
      <c r="N109" s="155"/>
      <c r="O109" s="155"/>
      <c r="P109" s="251"/>
      <c r="Q109" s="155"/>
      <c r="R109" s="155"/>
      <c r="S109" s="155"/>
      <c r="T109" s="155"/>
      <c r="U109" s="155"/>
      <c r="V109" s="155"/>
      <c r="W109" s="155"/>
      <c r="X109" s="155"/>
      <c r="Y109" s="155"/>
      <c r="Z109" s="155"/>
      <c r="AA109" s="155"/>
      <c r="AB109" s="155"/>
      <c r="AC109" s="155"/>
      <c r="AD109" s="155"/>
      <c r="AE109" s="155"/>
    </row>
    <row r="110" spans="1:31" ht="12.75" customHeight="1">
      <c r="A110" s="155"/>
      <c r="B110" s="155"/>
      <c r="C110" s="155"/>
      <c r="D110" s="155"/>
      <c r="E110" s="155"/>
      <c r="F110" s="155"/>
      <c r="G110" s="155"/>
      <c r="H110" s="155"/>
      <c r="I110" s="155"/>
      <c r="J110" s="155"/>
      <c r="K110" s="155"/>
      <c r="L110" s="155"/>
      <c r="M110" s="155"/>
      <c r="N110" s="155"/>
      <c r="O110" s="155"/>
      <c r="P110" s="251"/>
      <c r="Q110" s="155"/>
      <c r="R110" s="155"/>
      <c r="S110" s="155"/>
      <c r="T110" s="155"/>
      <c r="U110" s="155"/>
      <c r="V110" s="155"/>
      <c r="W110" s="155"/>
      <c r="X110" s="155"/>
      <c r="Y110" s="155"/>
      <c r="Z110" s="155"/>
      <c r="AA110" s="155"/>
      <c r="AB110" s="155"/>
      <c r="AC110" s="155"/>
      <c r="AD110" s="155"/>
      <c r="AE110" s="155"/>
    </row>
    <row r="111" spans="1:31" ht="12.75" customHeight="1">
      <c r="A111" s="155"/>
      <c r="B111" s="155"/>
      <c r="C111" s="155"/>
      <c r="D111" s="155"/>
      <c r="E111" s="155"/>
      <c r="F111" s="155"/>
      <c r="G111" s="155"/>
      <c r="H111" s="155"/>
      <c r="I111" s="155"/>
      <c r="J111" s="155"/>
      <c r="K111" s="155"/>
      <c r="L111" s="155"/>
      <c r="M111" s="155"/>
      <c r="N111" s="155"/>
      <c r="O111" s="155"/>
      <c r="P111" s="251"/>
      <c r="Q111" s="155"/>
      <c r="R111" s="155"/>
      <c r="S111" s="155"/>
      <c r="T111" s="155"/>
      <c r="U111" s="155"/>
      <c r="V111" s="155"/>
      <c r="W111" s="155"/>
      <c r="X111" s="155"/>
      <c r="Y111" s="155"/>
      <c r="Z111" s="155"/>
      <c r="AA111" s="155"/>
      <c r="AB111" s="155"/>
      <c r="AC111" s="155"/>
      <c r="AD111" s="155"/>
      <c r="AE111" s="155"/>
    </row>
    <row r="112" spans="1:31" ht="12.75" customHeight="1">
      <c r="A112" s="155"/>
      <c r="B112" s="155"/>
      <c r="C112" s="155"/>
      <c r="D112" s="155"/>
      <c r="E112" s="155"/>
      <c r="F112" s="155"/>
      <c r="G112" s="155"/>
      <c r="H112" s="155"/>
      <c r="I112" s="155"/>
      <c r="J112" s="155"/>
      <c r="K112" s="155"/>
      <c r="L112" s="155"/>
      <c r="M112" s="155"/>
      <c r="N112" s="155"/>
      <c r="O112" s="155"/>
      <c r="P112" s="251"/>
      <c r="Q112" s="155"/>
      <c r="R112" s="155"/>
      <c r="S112" s="155"/>
      <c r="T112" s="155"/>
      <c r="U112" s="155"/>
      <c r="V112" s="155"/>
      <c r="W112" s="155"/>
      <c r="X112" s="155"/>
      <c r="Y112" s="155"/>
      <c r="Z112" s="155"/>
      <c r="AA112" s="155"/>
      <c r="AB112" s="155"/>
      <c r="AC112" s="155"/>
      <c r="AD112" s="155"/>
      <c r="AE112" s="155"/>
    </row>
    <row r="113" spans="1:31" ht="12.75" customHeight="1">
      <c r="A113" s="155"/>
      <c r="B113" s="155"/>
      <c r="C113" s="155"/>
      <c r="D113" s="155"/>
      <c r="E113" s="155"/>
      <c r="F113" s="155"/>
      <c r="G113" s="155"/>
      <c r="H113" s="155"/>
      <c r="I113" s="155"/>
      <c r="J113" s="155"/>
      <c r="K113" s="155"/>
      <c r="L113" s="155"/>
      <c r="M113" s="155"/>
      <c r="N113" s="155"/>
      <c r="O113" s="155"/>
      <c r="P113" s="251"/>
      <c r="Q113" s="155"/>
      <c r="R113" s="155"/>
      <c r="S113" s="155"/>
      <c r="T113" s="155"/>
      <c r="U113" s="155"/>
      <c r="V113" s="155"/>
      <c r="W113" s="155"/>
      <c r="X113" s="155"/>
      <c r="Y113" s="155"/>
      <c r="Z113" s="155"/>
      <c r="AA113" s="155"/>
      <c r="AB113" s="155"/>
      <c r="AC113" s="155"/>
      <c r="AD113" s="155"/>
      <c r="AE113" s="155"/>
    </row>
    <row r="114" spans="1:31" ht="12.75" customHeight="1">
      <c r="A114" s="155"/>
      <c r="B114" s="155"/>
      <c r="C114" s="155"/>
      <c r="D114" s="155"/>
      <c r="E114" s="155"/>
      <c r="F114" s="155"/>
      <c r="G114" s="155"/>
      <c r="H114" s="155"/>
      <c r="I114" s="155"/>
      <c r="J114" s="155"/>
      <c r="K114" s="155"/>
      <c r="L114" s="155"/>
      <c r="M114" s="155"/>
      <c r="N114" s="155"/>
      <c r="O114" s="155"/>
      <c r="P114" s="251"/>
      <c r="Q114" s="155"/>
      <c r="R114" s="155"/>
      <c r="S114" s="155"/>
      <c r="T114" s="155"/>
      <c r="U114" s="155"/>
      <c r="V114" s="155"/>
      <c r="W114" s="155"/>
      <c r="X114" s="155"/>
      <c r="Y114" s="155"/>
      <c r="Z114" s="155"/>
      <c r="AA114" s="155"/>
      <c r="AB114" s="155"/>
      <c r="AC114" s="155"/>
      <c r="AD114" s="155"/>
      <c r="AE114" s="155"/>
    </row>
    <row r="115" spans="1:31" ht="12.75" customHeight="1">
      <c r="A115" s="155"/>
      <c r="B115" s="155"/>
      <c r="C115" s="155"/>
      <c r="D115" s="155"/>
      <c r="E115" s="155"/>
      <c r="F115" s="155"/>
      <c r="G115" s="155"/>
      <c r="H115" s="155"/>
      <c r="I115" s="155"/>
      <c r="J115" s="155"/>
      <c r="K115" s="155"/>
      <c r="L115" s="155"/>
      <c r="M115" s="155"/>
      <c r="N115" s="155"/>
      <c r="O115" s="155"/>
      <c r="P115" s="251"/>
      <c r="Q115" s="155"/>
      <c r="R115" s="155"/>
      <c r="S115" s="155"/>
      <c r="T115" s="155"/>
      <c r="U115" s="155"/>
      <c r="V115" s="155"/>
      <c r="W115" s="155"/>
      <c r="X115" s="155"/>
      <c r="Y115" s="155"/>
      <c r="Z115" s="155"/>
      <c r="AA115" s="155"/>
      <c r="AB115" s="155"/>
      <c r="AC115" s="155"/>
      <c r="AD115" s="155"/>
      <c r="AE115" s="155"/>
    </row>
    <row r="116" spans="1:31" ht="12.75" customHeight="1">
      <c r="A116" s="155"/>
      <c r="B116" s="155"/>
      <c r="C116" s="155"/>
      <c r="D116" s="155"/>
      <c r="E116" s="155"/>
      <c r="F116" s="155"/>
      <c r="G116" s="155"/>
      <c r="H116" s="155"/>
      <c r="I116" s="155"/>
      <c r="J116" s="155"/>
      <c r="K116" s="155"/>
      <c r="L116" s="155"/>
      <c r="M116" s="155"/>
      <c r="N116" s="155"/>
      <c r="O116" s="155"/>
      <c r="P116" s="251"/>
      <c r="Q116" s="155"/>
      <c r="R116" s="155"/>
      <c r="S116" s="155"/>
      <c r="T116" s="155"/>
      <c r="U116" s="155"/>
      <c r="V116" s="155"/>
      <c r="W116" s="155"/>
      <c r="X116" s="155"/>
      <c r="Y116" s="155"/>
      <c r="Z116" s="155"/>
      <c r="AA116" s="155"/>
      <c r="AB116" s="155"/>
      <c r="AC116" s="155"/>
      <c r="AD116" s="155"/>
      <c r="AE116" s="155"/>
    </row>
    <row r="117" spans="1:31" ht="12.75" customHeight="1">
      <c r="A117" s="155"/>
      <c r="B117" s="155"/>
      <c r="C117" s="155"/>
      <c r="D117" s="155"/>
      <c r="E117" s="155"/>
      <c r="F117" s="155"/>
      <c r="G117" s="155"/>
      <c r="H117" s="155"/>
      <c r="I117" s="155"/>
      <c r="J117" s="155"/>
      <c r="K117" s="155"/>
      <c r="L117" s="155"/>
      <c r="M117" s="155"/>
      <c r="N117" s="155"/>
      <c r="O117" s="155"/>
      <c r="P117" s="251"/>
      <c r="Q117" s="155"/>
      <c r="R117" s="155"/>
      <c r="S117" s="155"/>
      <c r="T117" s="155"/>
      <c r="U117" s="155"/>
      <c r="V117" s="155"/>
      <c r="W117" s="155"/>
      <c r="X117" s="155"/>
      <c r="Y117" s="155"/>
      <c r="Z117" s="155"/>
      <c r="AA117" s="155"/>
      <c r="AB117" s="155"/>
      <c r="AC117" s="155"/>
      <c r="AD117" s="155"/>
      <c r="AE117" s="155"/>
    </row>
    <row r="118" spans="1:31" ht="12.75" customHeight="1">
      <c r="A118" s="155"/>
      <c r="B118" s="155"/>
      <c r="C118" s="155"/>
      <c r="D118" s="155"/>
      <c r="E118" s="155"/>
      <c r="F118" s="155"/>
      <c r="G118" s="155"/>
      <c r="H118" s="155"/>
      <c r="I118" s="155"/>
      <c r="J118" s="155"/>
      <c r="K118" s="155"/>
      <c r="L118" s="155"/>
      <c r="M118" s="155"/>
      <c r="N118" s="155"/>
      <c r="O118" s="155"/>
      <c r="P118" s="251"/>
      <c r="Q118" s="155"/>
      <c r="R118" s="155"/>
      <c r="S118" s="155"/>
      <c r="T118" s="155"/>
      <c r="U118" s="155"/>
      <c r="V118" s="155"/>
      <c r="W118" s="155"/>
      <c r="X118" s="155"/>
      <c r="Y118" s="155"/>
      <c r="Z118" s="155"/>
      <c r="AA118" s="155"/>
      <c r="AB118" s="155"/>
      <c r="AC118" s="155"/>
      <c r="AD118" s="155"/>
      <c r="AE118" s="155"/>
    </row>
    <row r="119" spans="1:31" ht="12.75" customHeight="1">
      <c r="A119" s="155"/>
      <c r="B119" s="155"/>
      <c r="C119" s="155"/>
      <c r="D119" s="155"/>
      <c r="E119" s="155"/>
      <c r="F119" s="155"/>
      <c r="G119" s="155"/>
      <c r="H119" s="155"/>
      <c r="I119" s="155"/>
      <c r="J119" s="155"/>
      <c r="K119" s="155"/>
      <c r="L119" s="155"/>
      <c r="M119" s="155"/>
      <c r="N119" s="155"/>
      <c r="O119" s="155"/>
      <c r="P119" s="251"/>
      <c r="Q119" s="155"/>
      <c r="R119" s="155"/>
      <c r="S119" s="155"/>
      <c r="T119" s="155"/>
      <c r="U119" s="155"/>
      <c r="V119" s="155"/>
      <c r="W119" s="155"/>
      <c r="X119" s="155"/>
      <c r="Y119" s="155"/>
      <c r="Z119" s="155"/>
      <c r="AA119" s="155"/>
      <c r="AB119" s="155"/>
      <c r="AC119" s="155"/>
      <c r="AD119" s="155"/>
      <c r="AE119" s="155"/>
    </row>
    <row r="120" spans="1:31" ht="12.75" customHeight="1">
      <c r="A120" s="155"/>
      <c r="B120" s="155"/>
      <c r="C120" s="155"/>
      <c r="D120" s="155"/>
      <c r="E120" s="155"/>
      <c r="F120" s="155"/>
      <c r="G120" s="155"/>
      <c r="H120" s="155"/>
      <c r="I120" s="155"/>
      <c r="J120" s="155"/>
      <c r="K120" s="155"/>
      <c r="L120" s="155"/>
      <c r="M120" s="155"/>
      <c r="N120" s="155"/>
      <c r="O120" s="155"/>
      <c r="P120" s="251"/>
      <c r="Q120" s="155"/>
      <c r="R120" s="155"/>
      <c r="S120" s="155"/>
      <c r="T120" s="155"/>
      <c r="U120" s="155"/>
      <c r="V120" s="155"/>
      <c r="W120" s="155"/>
      <c r="X120" s="155"/>
      <c r="Y120" s="155"/>
      <c r="Z120" s="155"/>
      <c r="AA120" s="155"/>
      <c r="AB120" s="155"/>
      <c r="AC120" s="155"/>
      <c r="AD120" s="155"/>
      <c r="AE120" s="155"/>
    </row>
    <row r="121" spans="1:31" ht="12.75" customHeight="1">
      <c r="A121" s="155"/>
      <c r="B121" s="155"/>
      <c r="C121" s="155"/>
      <c r="D121" s="155"/>
      <c r="E121" s="155"/>
      <c r="F121" s="155"/>
      <c r="G121" s="155"/>
      <c r="H121" s="155"/>
      <c r="I121" s="155"/>
      <c r="J121" s="155"/>
      <c r="K121" s="155"/>
      <c r="L121" s="155"/>
      <c r="M121" s="155"/>
      <c r="N121" s="155"/>
      <c r="O121" s="155"/>
      <c r="P121" s="251"/>
      <c r="Q121" s="155"/>
      <c r="R121" s="155"/>
      <c r="S121" s="155"/>
      <c r="T121" s="155"/>
      <c r="U121" s="155"/>
      <c r="V121" s="155"/>
      <c r="W121" s="155"/>
      <c r="X121" s="155"/>
      <c r="Y121" s="155"/>
      <c r="Z121" s="155"/>
      <c r="AA121" s="155"/>
      <c r="AB121" s="155"/>
      <c r="AC121" s="155"/>
      <c r="AD121" s="155"/>
      <c r="AE121" s="155"/>
    </row>
    <row r="122" spans="1:31" ht="12.75" customHeight="1">
      <c r="A122" s="155"/>
      <c r="B122" s="155"/>
      <c r="C122" s="155"/>
      <c r="D122" s="155"/>
      <c r="E122" s="155"/>
      <c r="F122" s="155"/>
      <c r="G122" s="155"/>
      <c r="H122" s="155"/>
      <c r="I122" s="155"/>
      <c r="J122" s="155"/>
      <c r="K122" s="155"/>
      <c r="L122" s="155"/>
      <c r="M122" s="155"/>
      <c r="N122" s="155"/>
      <c r="O122" s="155"/>
      <c r="P122" s="251"/>
      <c r="Q122" s="155"/>
      <c r="R122" s="155"/>
      <c r="S122" s="155"/>
      <c r="T122" s="155"/>
      <c r="U122" s="155"/>
      <c r="V122" s="155"/>
      <c r="W122" s="155"/>
      <c r="X122" s="155"/>
      <c r="Y122" s="155"/>
      <c r="Z122" s="155"/>
      <c r="AA122" s="155"/>
      <c r="AB122" s="155"/>
      <c r="AC122" s="155"/>
      <c r="AD122" s="155"/>
      <c r="AE122" s="155"/>
    </row>
    <row r="123" spans="1:31" ht="12.75" customHeight="1">
      <c r="A123" s="155"/>
      <c r="B123" s="155"/>
      <c r="C123" s="155"/>
      <c r="D123" s="155"/>
      <c r="E123" s="155"/>
      <c r="F123" s="155"/>
      <c r="G123" s="155"/>
      <c r="H123" s="155"/>
      <c r="I123" s="155"/>
      <c r="J123" s="155"/>
      <c r="K123" s="155"/>
      <c r="L123" s="155"/>
      <c r="M123" s="155"/>
      <c r="N123" s="155"/>
      <c r="O123" s="155"/>
      <c r="P123" s="251"/>
      <c r="Q123" s="155"/>
      <c r="R123" s="155"/>
      <c r="S123" s="155"/>
      <c r="T123" s="155"/>
      <c r="U123" s="155"/>
      <c r="V123" s="155"/>
      <c r="W123" s="155"/>
      <c r="X123" s="155"/>
      <c r="Y123" s="155"/>
      <c r="Z123" s="155"/>
      <c r="AA123" s="155"/>
      <c r="AB123" s="155"/>
      <c r="AC123" s="155"/>
      <c r="AD123" s="155"/>
      <c r="AE123" s="155"/>
    </row>
    <row r="124" spans="1:31" ht="12.75" customHeight="1">
      <c r="A124" s="155"/>
      <c r="B124" s="155"/>
      <c r="C124" s="155"/>
      <c r="D124" s="155"/>
      <c r="E124" s="155"/>
      <c r="F124" s="155"/>
      <c r="G124" s="155"/>
      <c r="H124" s="155"/>
      <c r="I124" s="155"/>
      <c r="J124" s="155"/>
      <c r="K124" s="155"/>
      <c r="L124" s="155"/>
      <c r="M124" s="155"/>
      <c r="N124" s="155"/>
      <c r="O124" s="155"/>
      <c r="P124" s="251"/>
      <c r="Q124" s="155"/>
      <c r="R124" s="155"/>
      <c r="S124" s="155"/>
      <c r="T124" s="155"/>
      <c r="U124" s="155"/>
      <c r="V124" s="155"/>
      <c r="W124" s="155"/>
      <c r="X124" s="155"/>
      <c r="Y124" s="155"/>
      <c r="Z124" s="155"/>
      <c r="AA124" s="155"/>
      <c r="AB124" s="155"/>
      <c r="AC124" s="155"/>
      <c r="AD124" s="155"/>
      <c r="AE124" s="155"/>
    </row>
    <row r="125" spans="1:31" ht="12.75" customHeight="1">
      <c r="A125" s="155"/>
      <c r="B125" s="155"/>
      <c r="C125" s="155"/>
      <c r="D125" s="155"/>
      <c r="E125" s="155"/>
      <c r="F125" s="155"/>
      <c r="G125" s="155"/>
      <c r="H125" s="155"/>
      <c r="I125" s="155"/>
      <c r="J125" s="155"/>
      <c r="K125" s="155"/>
      <c r="L125" s="155"/>
      <c r="M125" s="155"/>
      <c r="N125" s="155"/>
      <c r="O125" s="155"/>
      <c r="P125" s="251"/>
      <c r="Q125" s="155"/>
      <c r="R125" s="155"/>
      <c r="S125" s="155"/>
      <c r="T125" s="155"/>
      <c r="U125" s="155"/>
      <c r="V125" s="155"/>
      <c r="W125" s="155"/>
      <c r="X125" s="155"/>
      <c r="Y125" s="155"/>
      <c r="Z125" s="155"/>
      <c r="AA125" s="155"/>
      <c r="AB125" s="155"/>
      <c r="AC125" s="155"/>
      <c r="AD125" s="155"/>
      <c r="AE125" s="155"/>
    </row>
    <row r="126" spans="1:31" ht="12.75" customHeight="1">
      <c r="A126" s="155"/>
      <c r="B126" s="155"/>
      <c r="C126" s="155"/>
      <c r="D126" s="155"/>
      <c r="E126" s="155"/>
      <c r="F126" s="155"/>
      <c r="G126" s="155"/>
      <c r="H126" s="155"/>
      <c r="I126" s="155"/>
      <c r="J126" s="155"/>
      <c r="K126" s="155"/>
      <c r="L126" s="155"/>
      <c r="M126" s="155"/>
      <c r="N126" s="155"/>
      <c r="O126" s="155"/>
      <c r="P126" s="251"/>
      <c r="Q126" s="155"/>
      <c r="R126" s="155"/>
      <c r="S126" s="155"/>
      <c r="T126" s="155"/>
      <c r="U126" s="155"/>
      <c r="V126" s="155"/>
      <c r="W126" s="155"/>
      <c r="X126" s="155"/>
      <c r="Y126" s="155"/>
      <c r="Z126" s="155"/>
      <c r="AA126" s="155"/>
      <c r="AB126" s="155"/>
      <c r="AC126" s="155"/>
      <c r="AD126" s="155"/>
      <c r="AE126" s="155"/>
    </row>
    <row r="127" spans="1:31" ht="12.75" customHeight="1">
      <c r="A127" s="155"/>
      <c r="B127" s="155"/>
      <c r="C127" s="155"/>
      <c r="D127" s="155"/>
      <c r="E127" s="155"/>
      <c r="F127" s="155"/>
      <c r="G127" s="155"/>
      <c r="H127" s="155"/>
      <c r="I127" s="155"/>
      <c r="J127" s="155"/>
      <c r="K127" s="155"/>
      <c r="L127" s="155"/>
      <c r="M127" s="155"/>
      <c r="N127" s="155"/>
      <c r="O127" s="155"/>
      <c r="P127" s="251"/>
      <c r="Q127" s="155"/>
      <c r="R127" s="155"/>
      <c r="S127" s="155"/>
      <c r="T127" s="155"/>
      <c r="U127" s="155"/>
      <c r="V127" s="155"/>
      <c r="W127" s="155"/>
      <c r="X127" s="155"/>
      <c r="Y127" s="155"/>
      <c r="Z127" s="155"/>
      <c r="AA127" s="155"/>
      <c r="AB127" s="155"/>
      <c r="AC127" s="155"/>
      <c r="AD127" s="155"/>
      <c r="AE127" s="155"/>
    </row>
    <row r="128" spans="1:31" ht="12.75" customHeight="1">
      <c r="A128" s="155"/>
      <c r="B128" s="155"/>
      <c r="C128" s="155"/>
      <c r="D128" s="155"/>
      <c r="E128" s="155"/>
      <c r="F128" s="155"/>
      <c r="G128" s="155"/>
      <c r="H128" s="155"/>
      <c r="I128" s="155"/>
      <c r="J128" s="155"/>
      <c r="K128" s="155"/>
      <c r="L128" s="155"/>
      <c r="M128" s="155"/>
      <c r="N128" s="155"/>
      <c r="O128" s="155"/>
      <c r="P128" s="251"/>
      <c r="Q128" s="155"/>
      <c r="R128" s="155"/>
      <c r="S128" s="155"/>
      <c r="T128" s="155"/>
      <c r="U128" s="155"/>
      <c r="V128" s="155"/>
      <c r="W128" s="155"/>
      <c r="X128" s="155"/>
      <c r="Y128" s="155"/>
      <c r="Z128" s="155"/>
      <c r="AA128" s="155"/>
      <c r="AB128" s="155"/>
      <c r="AC128" s="155"/>
      <c r="AD128" s="155"/>
      <c r="AE128" s="155"/>
    </row>
    <row r="129" spans="1:31" ht="12.75" customHeight="1">
      <c r="A129" s="155"/>
      <c r="B129" s="155"/>
      <c r="C129" s="155"/>
      <c r="D129" s="155"/>
      <c r="E129" s="155"/>
      <c r="F129" s="155"/>
      <c r="G129" s="155"/>
      <c r="H129" s="155"/>
      <c r="I129" s="155"/>
      <c r="J129" s="155"/>
      <c r="K129" s="155"/>
      <c r="L129" s="155"/>
      <c r="M129" s="155"/>
      <c r="N129" s="155"/>
      <c r="O129" s="155"/>
      <c r="P129" s="251"/>
      <c r="Q129" s="155"/>
      <c r="R129" s="155"/>
      <c r="S129" s="155"/>
      <c r="T129" s="155"/>
      <c r="U129" s="155"/>
      <c r="V129" s="155"/>
      <c r="W129" s="155"/>
      <c r="X129" s="155"/>
      <c r="Y129" s="155"/>
      <c r="Z129" s="155"/>
      <c r="AA129" s="155"/>
      <c r="AB129" s="155"/>
      <c r="AC129" s="155"/>
      <c r="AD129" s="155"/>
      <c r="AE129" s="155"/>
    </row>
    <row r="130" spans="1:31" ht="12.75" customHeight="1">
      <c r="A130" s="155"/>
      <c r="B130" s="155"/>
      <c r="C130" s="155"/>
      <c r="D130" s="155"/>
      <c r="E130" s="155"/>
      <c r="F130" s="155"/>
      <c r="G130" s="155"/>
      <c r="H130" s="155"/>
      <c r="I130" s="155"/>
      <c r="J130" s="155"/>
      <c r="K130" s="155"/>
      <c r="L130" s="155"/>
      <c r="M130" s="155"/>
      <c r="N130" s="155"/>
      <c r="O130" s="155"/>
      <c r="P130" s="251"/>
      <c r="Q130" s="155"/>
      <c r="R130" s="155"/>
      <c r="S130" s="155"/>
      <c r="T130" s="155"/>
      <c r="U130" s="155"/>
      <c r="V130" s="155"/>
      <c r="W130" s="155"/>
      <c r="X130" s="155"/>
      <c r="Y130" s="155"/>
      <c r="Z130" s="155"/>
      <c r="AA130" s="155"/>
      <c r="AB130" s="155"/>
      <c r="AC130" s="155"/>
      <c r="AD130" s="155"/>
      <c r="AE130" s="155"/>
    </row>
    <row r="131" spans="1:31" ht="12.75" customHeight="1">
      <c r="A131" s="155"/>
      <c r="B131" s="155"/>
      <c r="C131" s="155"/>
      <c r="D131" s="155"/>
      <c r="E131" s="155"/>
      <c r="F131" s="155"/>
      <c r="G131" s="155"/>
      <c r="H131" s="155"/>
      <c r="I131" s="155"/>
      <c r="J131" s="155"/>
      <c r="K131" s="155"/>
      <c r="L131" s="155"/>
      <c r="M131" s="155"/>
      <c r="N131" s="155"/>
      <c r="O131" s="155"/>
      <c r="P131" s="251"/>
      <c r="Q131" s="155"/>
      <c r="R131" s="155"/>
      <c r="S131" s="155"/>
      <c r="T131" s="155"/>
      <c r="U131" s="155"/>
      <c r="V131" s="155"/>
      <c r="W131" s="155"/>
      <c r="X131" s="155"/>
      <c r="Y131" s="155"/>
      <c r="Z131" s="155"/>
      <c r="AA131" s="155"/>
      <c r="AB131" s="155"/>
      <c r="AC131" s="155"/>
      <c r="AD131" s="155"/>
      <c r="AE131" s="155"/>
    </row>
    <row r="132" spans="1:31" ht="12.75" customHeight="1">
      <c r="A132" s="155"/>
      <c r="B132" s="155"/>
      <c r="C132" s="155"/>
      <c r="D132" s="155"/>
      <c r="E132" s="155"/>
      <c r="F132" s="155"/>
      <c r="G132" s="155"/>
      <c r="H132" s="155"/>
      <c r="I132" s="155"/>
      <c r="J132" s="155"/>
      <c r="K132" s="155"/>
      <c r="L132" s="155"/>
      <c r="M132" s="155"/>
      <c r="N132" s="155"/>
      <c r="O132" s="155"/>
      <c r="P132" s="251"/>
      <c r="Q132" s="155"/>
      <c r="R132" s="155"/>
      <c r="S132" s="155"/>
      <c r="T132" s="155"/>
      <c r="U132" s="155"/>
      <c r="V132" s="155"/>
      <c r="W132" s="155"/>
      <c r="X132" s="155"/>
      <c r="Y132" s="155"/>
      <c r="Z132" s="155"/>
      <c r="AA132" s="155"/>
      <c r="AB132" s="155"/>
      <c r="AC132" s="155"/>
      <c r="AD132" s="155"/>
      <c r="AE132" s="155"/>
    </row>
    <row r="133" spans="1:31" ht="12.75" customHeight="1">
      <c r="A133" s="155"/>
      <c r="B133" s="155"/>
      <c r="C133" s="155"/>
      <c r="D133" s="155"/>
      <c r="E133" s="155"/>
      <c r="F133" s="155"/>
      <c r="G133" s="155"/>
      <c r="H133" s="155"/>
      <c r="I133" s="155"/>
      <c r="J133" s="155"/>
      <c r="K133" s="155"/>
      <c r="L133" s="155"/>
      <c r="M133" s="155"/>
      <c r="N133" s="155"/>
      <c r="O133" s="155"/>
      <c r="P133" s="251"/>
      <c r="Q133" s="155"/>
      <c r="R133" s="155"/>
      <c r="S133" s="155"/>
      <c r="T133" s="155"/>
      <c r="U133" s="155"/>
      <c r="V133" s="155"/>
      <c r="W133" s="155"/>
      <c r="X133" s="155"/>
      <c r="Y133" s="155"/>
      <c r="Z133" s="155"/>
      <c r="AA133" s="155"/>
      <c r="AB133" s="155"/>
      <c r="AC133" s="155"/>
      <c r="AD133" s="155"/>
      <c r="AE133" s="155"/>
    </row>
    <row r="134" spans="1:31" ht="12.75" customHeight="1">
      <c r="A134" s="155"/>
      <c r="B134" s="155"/>
      <c r="C134" s="155"/>
      <c r="D134" s="155"/>
      <c r="E134" s="155"/>
      <c r="F134" s="155"/>
      <c r="G134" s="155"/>
      <c r="H134" s="155"/>
      <c r="I134" s="155"/>
      <c r="J134" s="155"/>
      <c r="K134" s="155"/>
      <c r="L134" s="155"/>
      <c r="M134" s="155"/>
      <c r="N134" s="155"/>
      <c r="O134" s="155"/>
      <c r="P134" s="251"/>
      <c r="Q134" s="155"/>
      <c r="R134" s="155"/>
      <c r="S134" s="155"/>
      <c r="T134" s="155"/>
      <c r="U134" s="155"/>
      <c r="V134" s="155"/>
      <c r="W134" s="155"/>
      <c r="X134" s="155"/>
      <c r="Y134" s="155"/>
      <c r="Z134" s="155"/>
      <c r="AA134" s="155"/>
      <c r="AB134" s="155"/>
      <c r="AC134" s="155"/>
      <c r="AD134" s="155"/>
      <c r="AE134" s="155"/>
    </row>
    <row r="135" spans="1:31" ht="12.75" customHeight="1">
      <c r="A135" s="155"/>
      <c r="B135" s="155"/>
      <c r="C135" s="155"/>
      <c r="D135" s="155"/>
      <c r="E135" s="155"/>
      <c r="F135" s="155"/>
      <c r="G135" s="155"/>
      <c r="H135" s="155"/>
      <c r="I135" s="155"/>
      <c r="J135" s="155"/>
      <c r="K135" s="155"/>
      <c r="L135" s="155"/>
      <c r="M135" s="155"/>
      <c r="N135" s="155"/>
      <c r="O135" s="155"/>
      <c r="P135" s="251"/>
      <c r="Q135" s="155"/>
      <c r="R135" s="155"/>
      <c r="S135" s="155"/>
      <c r="T135" s="155"/>
      <c r="U135" s="155"/>
      <c r="V135" s="155"/>
      <c r="W135" s="155"/>
      <c r="X135" s="155"/>
      <c r="Y135" s="155"/>
      <c r="Z135" s="155"/>
      <c r="AA135" s="155"/>
      <c r="AB135" s="155"/>
      <c r="AC135" s="155"/>
      <c r="AD135" s="155"/>
      <c r="AE135" s="155"/>
    </row>
    <row r="136" spans="1:31" ht="12.75" customHeight="1">
      <c r="A136" s="155"/>
      <c r="B136" s="155"/>
      <c r="C136" s="155"/>
      <c r="D136" s="155"/>
      <c r="E136" s="155"/>
      <c r="F136" s="155"/>
      <c r="G136" s="155"/>
      <c r="H136" s="155"/>
      <c r="I136" s="155"/>
      <c r="J136" s="155"/>
      <c r="K136" s="155"/>
      <c r="L136" s="155"/>
      <c r="M136" s="155"/>
      <c r="N136" s="155"/>
      <c r="O136" s="155"/>
      <c r="P136" s="251"/>
      <c r="Q136" s="155"/>
      <c r="R136" s="155"/>
      <c r="S136" s="155"/>
      <c r="T136" s="155"/>
      <c r="U136" s="155"/>
      <c r="V136" s="155"/>
      <c r="W136" s="155"/>
      <c r="X136" s="155"/>
      <c r="Y136" s="155"/>
      <c r="Z136" s="155"/>
      <c r="AA136" s="155"/>
      <c r="AB136" s="155"/>
      <c r="AC136" s="155"/>
      <c r="AD136" s="155"/>
      <c r="AE136" s="155"/>
    </row>
    <row r="137" spans="1:31" ht="12.75" customHeight="1">
      <c r="A137" s="155"/>
      <c r="B137" s="155"/>
      <c r="C137" s="155"/>
      <c r="D137" s="155"/>
      <c r="E137" s="155"/>
      <c r="F137" s="155"/>
      <c r="G137" s="155"/>
      <c r="H137" s="155"/>
      <c r="I137" s="155"/>
      <c r="J137" s="155"/>
      <c r="K137" s="155"/>
      <c r="L137" s="155"/>
      <c r="M137" s="155"/>
      <c r="N137" s="155"/>
      <c r="O137" s="155"/>
      <c r="P137" s="251"/>
      <c r="Q137" s="155"/>
      <c r="R137" s="155"/>
      <c r="S137" s="155"/>
      <c r="T137" s="155"/>
      <c r="U137" s="155"/>
      <c r="V137" s="155"/>
      <c r="W137" s="155"/>
      <c r="X137" s="155"/>
      <c r="Y137" s="155"/>
      <c r="Z137" s="155"/>
      <c r="AA137" s="155"/>
      <c r="AB137" s="155"/>
      <c r="AC137" s="155"/>
      <c r="AD137" s="155"/>
      <c r="AE137" s="155"/>
    </row>
    <row r="138" spans="1:31" ht="12.75" customHeight="1">
      <c r="A138" s="155"/>
      <c r="B138" s="155"/>
      <c r="C138" s="155"/>
      <c r="D138" s="155"/>
      <c r="E138" s="155"/>
      <c r="F138" s="155"/>
      <c r="G138" s="155"/>
      <c r="H138" s="155"/>
      <c r="I138" s="155"/>
      <c r="J138" s="155"/>
      <c r="K138" s="155"/>
      <c r="L138" s="155"/>
      <c r="M138" s="155"/>
      <c r="N138" s="155"/>
      <c r="O138" s="155"/>
      <c r="P138" s="251"/>
      <c r="Q138" s="155"/>
      <c r="R138" s="155"/>
      <c r="S138" s="155"/>
      <c r="T138" s="155"/>
      <c r="U138" s="155"/>
      <c r="V138" s="155"/>
      <c r="W138" s="155"/>
      <c r="X138" s="155"/>
      <c r="Y138" s="155"/>
      <c r="Z138" s="155"/>
      <c r="AA138" s="155"/>
      <c r="AB138" s="155"/>
      <c r="AC138" s="155"/>
      <c r="AD138" s="155"/>
      <c r="AE138" s="155"/>
    </row>
    <row r="139" spans="1:31" ht="12.75" customHeight="1">
      <c r="A139" s="155"/>
      <c r="B139" s="155"/>
      <c r="C139" s="155"/>
      <c r="D139" s="155"/>
      <c r="E139" s="155"/>
      <c r="F139" s="155"/>
      <c r="G139" s="155"/>
      <c r="H139" s="155"/>
      <c r="I139" s="155"/>
      <c r="J139" s="155"/>
      <c r="K139" s="155"/>
      <c r="L139" s="155"/>
      <c r="M139" s="155"/>
      <c r="N139" s="155"/>
      <c r="O139" s="155"/>
      <c r="P139" s="251"/>
      <c r="Q139" s="155"/>
      <c r="R139" s="155"/>
      <c r="S139" s="155"/>
      <c r="T139" s="155"/>
      <c r="U139" s="155"/>
      <c r="V139" s="155"/>
      <c r="W139" s="155"/>
      <c r="X139" s="155"/>
      <c r="Y139" s="155"/>
      <c r="Z139" s="155"/>
      <c r="AA139" s="155"/>
      <c r="AB139" s="155"/>
      <c r="AC139" s="155"/>
      <c r="AD139" s="155"/>
      <c r="AE139" s="155"/>
    </row>
    <row r="140" spans="1:31" ht="12.75" customHeight="1">
      <c r="A140" s="155"/>
      <c r="B140" s="155"/>
      <c r="C140" s="155"/>
      <c r="D140" s="155"/>
      <c r="E140" s="155"/>
      <c r="F140" s="155"/>
      <c r="G140" s="155"/>
      <c r="H140" s="155"/>
      <c r="I140" s="155"/>
      <c r="J140" s="155"/>
      <c r="K140" s="155"/>
      <c r="L140" s="155"/>
      <c r="M140" s="155"/>
      <c r="N140" s="155"/>
      <c r="O140" s="155"/>
      <c r="P140" s="251"/>
      <c r="Q140" s="155"/>
      <c r="R140" s="155"/>
      <c r="S140" s="155"/>
      <c r="T140" s="155"/>
      <c r="U140" s="155"/>
      <c r="V140" s="155"/>
      <c r="W140" s="155"/>
      <c r="X140" s="155"/>
      <c r="Y140" s="155"/>
      <c r="Z140" s="155"/>
      <c r="AA140" s="155"/>
      <c r="AB140" s="155"/>
      <c r="AC140" s="155"/>
      <c r="AD140" s="155"/>
      <c r="AE140" s="155"/>
    </row>
    <row r="141" spans="1:31" ht="12.75" customHeight="1">
      <c r="A141" s="155"/>
      <c r="B141" s="155"/>
      <c r="C141" s="155"/>
      <c r="D141" s="155"/>
      <c r="E141" s="155"/>
      <c r="F141" s="155"/>
      <c r="G141" s="155"/>
      <c r="H141" s="155"/>
      <c r="I141" s="155"/>
      <c r="J141" s="155"/>
      <c r="K141" s="155"/>
      <c r="L141" s="155"/>
      <c r="M141" s="155"/>
      <c r="N141" s="155"/>
      <c r="O141" s="155"/>
      <c r="P141" s="251"/>
      <c r="Q141" s="155"/>
      <c r="R141" s="155"/>
      <c r="S141" s="155"/>
      <c r="T141" s="155"/>
      <c r="U141" s="155"/>
      <c r="V141" s="155"/>
      <c r="W141" s="155"/>
      <c r="X141" s="155"/>
      <c r="Y141" s="155"/>
      <c r="Z141" s="155"/>
      <c r="AA141" s="155"/>
      <c r="AB141" s="155"/>
      <c r="AC141" s="155"/>
      <c r="AD141" s="155"/>
      <c r="AE141" s="155"/>
    </row>
    <row r="142" spans="1:31" ht="12.75" customHeight="1">
      <c r="A142" s="155"/>
      <c r="B142" s="155"/>
      <c r="C142" s="155"/>
      <c r="D142" s="155"/>
      <c r="E142" s="155"/>
      <c r="F142" s="155"/>
      <c r="G142" s="155"/>
      <c r="H142" s="155"/>
      <c r="I142" s="155"/>
      <c r="J142" s="155"/>
      <c r="K142" s="155"/>
      <c r="L142" s="155"/>
      <c r="M142" s="155"/>
      <c r="N142" s="155"/>
      <c r="O142" s="155"/>
      <c r="P142" s="251"/>
      <c r="Q142" s="155"/>
      <c r="R142" s="155"/>
      <c r="S142" s="155"/>
      <c r="T142" s="155"/>
      <c r="U142" s="155"/>
      <c r="V142" s="155"/>
      <c r="W142" s="155"/>
      <c r="X142" s="155"/>
      <c r="Y142" s="155"/>
      <c r="Z142" s="155"/>
      <c r="AA142" s="155"/>
      <c r="AB142" s="155"/>
      <c r="AC142" s="155"/>
      <c r="AD142" s="155"/>
      <c r="AE142" s="155"/>
    </row>
    <row r="143" spans="1:31" ht="12.75" customHeight="1">
      <c r="A143" s="155"/>
      <c r="B143" s="155"/>
      <c r="C143" s="155"/>
      <c r="D143" s="155"/>
      <c r="E143" s="155"/>
      <c r="F143" s="155"/>
      <c r="G143" s="155"/>
      <c r="H143" s="155"/>
      <c r="I143" s="155"/>
      <c r="J143" s="155"/>
      <c r="K143" s="155"/>
      <c r="L143" s="155"/>
      <c r="M143" s="155"/>
      <c r="N143" s="155"/>
      <c r="O143" s="155"/>
      <c r="P143" s="251"/>
      <c r="Q143" s="155"/>
      <c r="R143" s="155"/>
      <c r="S143" s="155"/>
      <c r="T143" s="155"/>
      <c r="U143" s="155"/>
      <c r="V143" s="155"/>
      <c r="W143" s="155"/>
      <c r="X143" s="155"/>
      <c r="Y143" s="155"/>
      <c r="Z143" s="155"/>
      <c r="AA143" s="155"/>
      <c r="AB143" s="155"/>
      <c r="AC143" s="155"/>
      <c r="AD143" s="155"/>
      <c r="AE143" s="155"/>
    </row>
    <row r="144" spans="1:31" ht="12.75" customHeight="1">
      <c r="A144" s="155"/>
      <c r="B144" s="155"/>
      <c r="C144" s="155"/>
      <c r="D144" s="155"/>
      <c r="E144" s="155"/>
      <c r="F144" s="155"/>
      <c r="G144" s="155"/>
      <c r="H144" s="155"/>
      <c r="I144" s="155"/>
      <c r="J144" s="155"/>
      <c r="K144" s="155"/>
      <c r="L144" s="155"/>
      <c r="M144" s="155"/>
      <c r="N144" s="155"/>
      <c r="O144" s="155"/>
      <c r="P144" s="251"/>
      <c r="Q144" s="155"/>
      <c r="R144" s="155"/>
      <c r="S144" s="155"/>
      <c r="T144" s="155"/>
      <c r="U144" s="155"/>
      <c r="V144" s="155"/>
      <c r="W144" s="155"/>
      <c r="X144" s="155"/>
      <c r="Y144" s="155"/>
      <c r="Z144" s="155"/>
      <c r="AA144" s="155"/>
      <c r="AB144" s="155"/>
      <c r="AC144" s="155"/>
      <c r="AD144" s="155"/>
      <c r="AE144" s="155"/>
    </row>
    <row r="145" spans="1:32" ht="12.75" customHeight="1">
      <c r="A145" s="155"/>
      <c r="B145" s="155"/>
      <c r="C145" s="155"/>
      <c r="D145" s="155"/>
      <c r="E145" s="155"/>
      <c r="F145" s="155"/>
      <c r="G145" s="155"/>
      <c r="H145" s="155"/>
      <c r="I145" s="155"/>
      <c r="J145" s="155"/>
      <c r="K145" s="155"/>
      <c r="L145" s="155"/>
      <c r="M145" s="155"/>
      <c r="N145" s="155"/>
      <c r="O145" s="155"/>
      <c r="P145" s="251"/>
      <c r="Q145" s="155"/>
      <c r="R145" s="155"/>
      <c r="S145" s="155"/>
      <c r="T145" s="155"/>
      <c r="U145" s="155"/>
      <c r="V145" s="155"/>
      <c r="W145" s="155"/>
      <c r="X145" s="155"/>
      <c r="Y145" s="155"/>
      <c r="Z145" s="155"/>
      <c r="AA145" s="155"/>
      <c r="AB145" s="155"/>
      <c r="AC145" s="155"/>
      <c r="AD145" s="155"/>
      <c r="AE145" s="155"/>
    </row>
    <row r="146" spans="1:32" ht="12.75" customHeight="1">
      <c r="A146" s="155"/>
      <c r="B146" s="155"/>
      <c r="C146" s="155"/>
      <c r="D146" s="155"/>
      <c r="E146" s="155"/>
      <c r="F146" s="155"/>
      <c r="G146" s="155"/>
      <c r="H146" s="155"/>
      <c r="I146" s="155"/>
      <c r="J146" s="155"/>
      <c r="K146" s="155"/>
      <c r="L146" s="155"/>
      <c r="M146" s="155"/>
      <c r="N146" s="155"/>
      <c r="O146" s="155"/>
      <c r="P146" s="251"/>
      <c r="Q146" s="155"/>
      <c r="R146" s="155"/>
      <c r="S146" s="155"/>
      <c r="T146" s="155"/>
      <c r="U146" s="155"/>
      <c r="V146" s="155"/>
      <c r="W146" s="155"/>
      <c r="X146" s="155"/>
      <c r="Y146" s="155"/>
      <c r="Z146" s="155"/>
      <c r="AA146" s="155"/>
      <c r="AB146" s="155"/>
      <c r="AC146" s="155"/>
      <c r="AD146" s="155"/>
      <c r="AE146" s="155"/>
    </row>
    <row r="147" spans="1:32" ht="12.75" customHeight="1">
      <c r="A147" s="155"/>
      <c r="B147" s="155"/>
      <c r="C147" s="155"/>
      <c r="D147" s="155"/>
      <c r="E147" s="155"/>
      <c r="F147" s="155"/>
      <c r="G147" s="155"/>
      <c r="H147" s="155"/>
      <c r="I147" s="155"/>
      <c r="J147" s="155"/>
      <c r="K147" s="155"/>
      <c r="L147" s="155"/>
      <c r="M147" s="155"/>
      <c r="N147" s="155"/>
      <c r="O147" s="155"/>
      <c r="P147" s="251"/>
      <c r="Q147" s="155"/>
      <c r="R147" s="155"/>
      <c r="S147" s="155"/>
      <c r="T147" s="155"/>
      <c r="U147" s="155"/>
      <c r="V147" s="155"/>
      <c r="W147" s="155"/>
      <c r="X147" s="155"/>
      <c r="Y147" s="155"/>
      <c r="Z147" s="155"/>
      <c r="AA147" s="155"/>
      <c r="AB147" s="155"/>
      <c r="AC147" s="155"/>
      <c r="AD147" s="155"/>
      <c r="AE147" s="155"/>
    </row>
    <row r="148" spans="1:32" ht="12.75" customHeight="1">
      <c r="A148" s="155"/>
      <c r="B148" s="155"/>
      <c r="C148" s="155"/>
      <c r="D148" s="155"/>
      <c r="E148" s="155"/>
      <c r="F148" s="155"/>
      <c r="G148" s="155"/>
      <c r="H148" s="155"/>
      <c r="I148" s="155"/>
      <c r="J148" s="155"/>
      <c r="K148" s="155"/>
      <c r="L148" s="155"/>
      <c r="M148" s="155"/>
      <c r="N148" s="155"/>
      <c r="O148" s="155"/>
      <c r="P148" s="251"/>
      <c r="Q148" s="155"/>
      <c r="R148" s="155"/>
      <c r="S148" s="155"/>
      <c r="T148" s="155"/>
      <c r="U148" s="155"/>
      <c r="V148" s="155"/>
      <c r="W148" s="155"/>
      <c r="X148" s="155"/>
      <c r="Y148" s="155"/>
      <c r="Z148" s="155"/>
      <c r="AA148" s="155"/>
      <c r="AB148" s="155"/>
      <c r="AC148" s="155"/>
      <c r="AD148" s="155"/>
      <c r="AE148" s="155"/>
    </row>
    <row r="149" spans="1:32" ht="12.75" customHeight="1">
      <c r="A149" s="155"/>
      <c r="B149" s="155"/>
      <c r="C149" s="155"/>
      <c r="D149" s="155"/>
      <c r="E149" s="155"/>
      <c r="F149" s="155"/>
      <c r="G149" s="155"/>
      <c r="H149" s="155"/>
      <c r="I149" s="155"/>
      <c r="J149" s="155"/>
      <c r="K149" s="155"/>
      <c r="L149" s="155"/>
      <c r="M149" s="155"/>
      <c r="N149" s="155"/>
      <c r="O149" s="155"/>
      <c r="P149" s="251"/>
      <c r="Q149" s="155"/>
      <c r="R149" s="155"/>
      <c r="S149" s="155"/>
      <c r="T149" s="155"/>
      <c r="U149" s="155"/>
      <c r="V149" s="155"/>
      <c r="W149" s="155"/>
      <c r="X149" s="155"/>
      <c r="Y149" s="155"/>
      <c r="Z149" s="155"/>
      <c r="AA149" s="155"/>
      <c r="AB149" s="155"/>
      <c r="AC149" s="155"/>
      <c r="AD149" s="155"/>
      <c r="AE149" s="155"/>
    </row>
    <row r="150" spans="1:32" ht="12.75" customHeight="1">
      <c r="A150" s="155"/>
      <c r="B150" s="155"/>
      <c r="C150" s="155"/>
      <c r="D150" s="155"/>
      <c r="E150" s="155"/>
      <c r="F150" s="155"/>
      <c r="G150" s="155"/>
      <c r="H150" s="155"/>
      <c r="I150" s="155"/>
      <c r="J150" s="155"/>
      <c r="K150" s="155"/>
      <c r="L150" s="155"/>
      <c r="M150" s="155"/>
      <c r="N150" s="155"/>
      <c r="O150" s="155"/>
      <c r="P150" s="251"/>
      <c r="Q150" s="155"/>
      <c r="R150" s="155"/>
      <c r="S150" s="155"/>
      <c r="T150" s="155"/>
      <c r="U150" s="155"/>
      <c r="V150" s="155"/>
      <c r="W150" s="155"/>
      <c r="X150" s="155"/>
      <c r="Y150" s="155"/>
      <c r="Z150" s="155"/>
      <c r="AA150" s="155"/>
      <c r="AB150" s="155"/>
      <c r="AC150" s="155"/>
      <c r="AD150" s="155"/>
      <c r="AE150" s="155"/>
    </row>
    <row r="151" spans="1:32" ht="12.75" customHeight="1">
      <c r="A151" s="155"/>
      <c r="B151" s="155"/>
      <c r="C151" s="155"/>
      <c r="D151" s="155"/>
      <c r="E151" s="155"/>
      <c r="F151" s="155"/>
      <c r="G151" s="155"/>
      <c r="H151" s="155"/>
      <c r="I151" s="155"/>
      <c r="J151" s="155"/>
      <c r="K151" s="155"/>
      <c r="L151" s="155"/>
      <c r="M151" s="155"/>
      <c r="N151" s="155"/>
      <c r="O151" s="155"/>
      <c r="P151" s="251"/>
      <c r="Q151" s="155"/>
      <c r="R151" s="155"/>
      <c r="S151" s="155"/>
      <c r="T151" s="155"/>
      <c r="U151" s="155"/>
      <c r="V151" s="155"/>
      <c r="W151" s="155"/>
      <c r="X151" s="155"/>
      <c r="Y151" s="155"/>
      <c r="Z151" s="155"/>
      <c r="AA151" s="155"/>
      <c r="AB151" s="155"/>
      <c r="AC151" s="155"/>
      <c r="AD151" s="155"/>
      <c r="AE151" s="155"/>
    </row>
    <row r="152" spans="1:32" ht="12.75" customHeight="1">
      <c r="A152" s="155"/>
      <c r="B152" s="155"/>
      <c r="C152" s="155"/>
      <c r="D152" s="155"/>
      <c r="E152" s="155"/>
      <c r="F152" s="155"/>
      <c r="G152" s="155"/>
      <c r="H152" s="155"/>
      <c r="I152" s="155"/>
      <c r="J152" s="155"/>
      <c r="K152" s="155"/>
      <c r="L152" s="155"/>
      <c r="M152" s="155"/>
      <c r="N152" s="155"/>
      <c r="O152" s="155"/>
      <c r="P152" s="251"/>
      <c r="Q152" s="155"/>
      <c r="R152" s="155"/>
      <c r="S152" s="155"/>
      <c r="T152" s="155"/>
      <c r="U152" s="155"/>
      <c r="V152" s="155"/>
      <c r="W152" s="155"/>
      <c r="X152" s="155"/>
      <c r="Y152" s="155"/>
      <c r="Z152" s="155"/>
      <c r="AA152" s="155"/>
      <c r="AB152" s="155"/>
      <c r="AC152" s="155"/>
      <c r="AD152" s="155"/>
      <c r="AE152" s="155"/>
    </row>
    <row r="153" spans="1:32" ht="12.75" customHeight="1">
      <c r="A153" s="155"/>
      <c r="B153" s="155"/>
      <c r="C153" s="155"/>
      <c r="D153" s="155"/>
      <c r="E153" s="155"/>
      <c r="F153" s="155"/>
      <c r="G153" s="155"/>
      <c r="H153" s="155"/>
      <c r="I153" s="155"/>
      <c r="J153" s="155"/>
      <c r="K153" s="155"/>
      <c r="L153" s="155"/>
      <c r="M153" s="155"/>
      <c r="N153" s="155"/>
      <c r="O153" s="155"/>
      <c r="P153" s="251"/>
      <c r="Q153" s="155"/>
      <c r="R153" s="155"/>
      <c r="S153" s="155"/>
      <c r="T153" s="155"/>
      <c r="U153" s="155"/>
      <c r="V153" s="155"/>
      <c r="W153" s="155"/>
      <c r="X153" s="155"/>
      <c r="Y153" s="155"/>
      <c r="Z153" s="155"/>
      <c r="AA153" s="155"/>
      <c r="AB153" s="155"/>
      <c r="AC153" s="155"/>
      <c r="AD153" s="155"/>
      <c r="AE153" s="155"/>
    </row>
    <row r="154" spans="1:32" ht="12.75" customHeight="1">
      <c r="A154" s="155"/>
      <c r="B154" s="155"/>
      <c r="C154" s="155"/>
      <c r="D154" s="155"/>
      <c r="E154" s="155"/>
      <c r="F154" s="155"/>
      <c r="G154" s="155"/>
      <c r="H154" s="155"/>
      <c r="I154" s="155"/>
      <c r="J154" s="155"/>
      <c r="K154" s="155"/>
      <c r="L154" s="155"/>
      <c r="M154" s="155"/>
      <c r="N154" s="155"/>
      <c r="O154" s="155"/>
      <c r="P154" s="251"/>
      <c r="Q154" s="155"/>
      <c r="R154" s="155"/>
      <c r="S154" s="155"/>
      <c r="T154" s="155"/>
      <c r="U154" s="155"/>
      <c r="V154" s="155"/>
      <c r="W154" s="155"/>
      <c r="X154" s="155"/>
      <c r="Y154" s="155"/>
      <c r="Z154" s="155"/>
      <c r="AA154" s="155"/>
      <c r="AB154" s="155"/>
      <c r="AC154" s="155"/>
      <c r="AD154" s="155"/>
      <c r="AE154" s="155"/>
    </row>
    <row r="155" spans="1:32" ht="12.75" customHeight="1">
      <c r="A155" s="155"/>
      <c r="B155" s="155"/>
      <c r="C155" s="155"/>
      <c r="D155" s="155"/>
      <c r="E155" s="155"/>
      <c r="F155" s="155"/>
      <c r="G155" s="155"/>
      <c r="H155" s="155"/>
      <c r="I155" s="155"/>
      <c r="J155" s="155"/>
      <c r="K155" s="155"/>
      <c r="L155" s="155"/>
      <c r="M155" s="155"/>
      <c r="N155" s="155"/>
      <c r="O155" s="155"/>
      <c r="P155" s="251"/>
      <c r="Q155" s="155"/>
      <c r="R155" s="155"/>
      <c r="S155" s="155"/>
      <c r="T155" s="155"/>
      <c r="U155" s="155"/>
      <c r="V155" s="155"/>
      <c r="W155" s="155"/>
      <c r="X155" s="155"/>
      <c r="Y155" s="155"/>
      <c r="Z155" s="155"/>
      <c r="AA155" s="155"/>
      <c r="AB155" s="155"/>
      <c r="AC155" s="155"/>
      <c r="AD155" s="155"/>
      <c r="AE155" s="155"/>
    </row>
    <row r="156" spans="1:32" ht="12.75" customHeight="1">
      <c r="A156" s="155"/>
      <c r="B156" s="155"/>
      <c r="C156" s="155"/>
      <c r="D156" s="155"/>
      <c r="E156" s="155"/>
      <c r="F156" s="155"/>
      <c r="G156" s="155"/>
      <c r="H156" s="155"/>
      <c r="I156" s="155"/>
      <c r="J156" s="155"/>
      <c r="K156" s="155"/>
      <c r="L156" s="155"/>
      <c r="M156" s="155"/>
      <c r="N156" s="155"/>
      <c r="O156" s="155"/>
      <c r="P156" s="251"/>
      <c r="Q156" s="155"/>
      <c r="R156" s="155"/>
      <c r="S156" s="155"/>
      <c r="T156" s="155"/>
      <c r="U156" s="155"/>
      <c r="V156" s="155"/>
      <c r="W156" s="155"/>
      <c r="X156" s="155"/>
      <c r="Y156" s="155"/>
      <c r="Z156" s="155"/>
      <c r="AA156" s="155"/>
      <c r="AB156" s="155"/>
      <c r="AC156" s="155"/>
      <c r="AD156" s="155"/>
      <c r="AE156" s="155"/>
    </row>
    <row r="157" spans="1:32" ht="12.75" customHeight="1">
      <c r="A157" s="155"/>
      <c r="B157" s="155"/>
      <c r="C157" s="155"/>
      <c r="D157" s="155"/>
      <c r="E157" s="155"/>
      <c r="F157" s="155"/>
      <c r="G157" s="155"/>
      <c r="H157" s="155"/>
      <c r="I157" s="155"/>
      <c r="J157" s="155"/>
      <c r="K157" s="155"/>
      <c r="L157" s="155"/>
      <c r="M157" s="155"/>
      <c r="N157" s="155"/>
      <c r="O157" s="155"/>
      <c r="P157" s="251"/>
      <c r="Q157" s="155"/>
      <c r="R157" s="155"/>
      <c r="S157" s="155"/>
      <c r="T157" s="155"/>
      <c r="U157" s="155"/>
      <c r="V157" s="155"/>
      <c r="W157" s="155"/>
      <c r="X157" s="155"/>
      <c r="Y157" s="155"/>
      <c r="Z157" s="155"/>
      <c r="AA157" s="155"/>
      <c r="AB157" s="155"/>
      <c r="AC157" s="155"/>
      <c r="AD157" s="155"/>
      <c r="AE157" s="155"/>
    </row>
    <row r="158" spans="1:32" ht="12.75" customHeight="1">
      <c r="A158" s="155"/>
      <c r="B158" s="155"/>
      <c r="C158" s="155"/>
      <c r="D158" s="155"/>
      <c r="E158" s="155"/>
      <c r="F158" s="155"/>
      <c r="G158" s="155"/>
      <c r="H158" s="155"/>
      <c r="I158" s="155"/>
      <c r="J158" s="155"/>
      <c r="K158" s="155"/>
      <c r="L158" s="155"/>
      <c r="M158" s="155"/>
      <c r="N158" s="155"/>
      <c r="O158" s="155"/>
      <c r="P158" s="251"/>
      <c r="Q158" s="155"/>
      <c r="R158" s="155"/>
      <c r="S158" s="155"/>
      <c r="T158" s="155"/>
      <c r="U158" s="155"/>
      <c r="V158" s="155"/>
      <c r="W158" s="155"/>
      <c r="X158" s="155"/>
      <c r="Y158" s="155"/>
      <c r="Z158" s="155"/>
      <c r="AA158" s="155"/>
      <c r="AB158" s="155"/>
      <c r="AC158" s="155"/>
      <c r="AD158" s="155"/>
      <c r="AE158" s="155"/>
    </row>
    <row r="159" spans="1:32" ht="12.75" customHeight="1">
      <c r="A159" s="155"/>
      <c r="B159" s="155"/>
      <c r="C159" s="155"/>
      <c r="D159" s="155"/>
      <c r="E159" s="155"/>
      <c r="F159" s="155"/>
      <c r="G159" s="155"/>
      <c r="H159" s="155"/>
      <c r="I159" s="155"/>
      <c r="J159" s="155"/>
      <c r="K159" s="155"/>
      <c r="L159" s="155"/>
      <c r="M159" s="155"/>
      <c r="N159" s="155"/>
      <c r="O159" s="155"/>
      <c r="P159" s="155"/>
      <c r="Q159" s="251"/>
      <c r="R159" s="155"/>
      <c r="S159" s="155"/>
      <c r="T159" s="155"/>
      <c r="U159" s="155"/>
      <c r="V159" s="155"/>
      <c r="W159" s="155"/>
      <c r="X159" s="155"/>
      <c r="Y159" s="155"/>
      <c r="Z159" s="155"/>
      <c r="AA159" s="155"/>
      <c r="AB159" s="155"/>
      <c r="AC159" s="155"/>
      <c r="AD159" s="155"/>
      <c r="AE159" s="155"/>
      <c r="AF159" s="155"/>
    </row>
    <row r="160" spans="1:32" ht="12.75" customHeight="1">
      <c r="A160" s="155"/>
      <c r="B160" s="155"/>
      <c r="C160" s="155"/>
      <c r="D160" s="155"/>
      <c r="E160" s="155"/>
      <c r="F160" s="155"/>
      <c r="G160" s="155"/>
      <c r="H160" s="155"/>
      <c r="I160" s="155"/>
      <c r="J160" s="155"/>
      <c r="K160" s="155"/>
      <c r="L160" s="155"/>
      <c r="M160" s="155"/>
      <c r="N160" s="155"/>
      <c r="O160" s="155"/>
      <c r="P160" s="155"/>
      <c r="Q160" s="251"/>
      <c r="R160" s="155"/>
      <c r="S160" s="155"/>
      <c r="T160" s="155"/>
      <c r="U160" s="155"/>
      <c r="V160" s="155"/>
      <c r="W160" s="155"/>
      <c r="X160" s="155"/>
      <c r="Y160" s="155"/>
      <c r="Z160" s="155"/>
      <c r="AA160" s="155"/>
      <c r="AB160" s="155"/>
      <c r="AC160" s="155"/>
      <c r="AD160" s="155"/>
      <c r="AE160" s="155"/>
      <c r="AF160" s="155"/>
    </row>
    <row r="161" spans="1:32" ht="12.75" customHeight="1">
      <c r="A161" s="155"/>
      <c r="B161" s="155"/>
      <c r="C161" s="155"/>
      <c r="D161" s="155"/>
      <c r="E161" s="155"/>
      <c r="F161" s="155"/>
      <c r="G161" s="155"/>
      <c r="H161" s="155"/>
      <c r="I161" s="155"/>
      <c r="J161" s="155"/>
      <c r="K161" s="155"/>
      <c r="L161" s="155"/>
      <c r="M161" s="155"/>
      <c r="N161" s="155"/>
      <c r="O161" s="155"/>
      <c r="P161" s="155"/>
      <c r="Q161" s="251"/>
      <c r="R161" s="155"/>
      <c r="S161" s="155"/>
      <c r="T161" s="155"/>
      <c r="U161" s="155"/>
      <c r="V161" s="155"/>
      <c r="W161" s="155"/>
      <c r="X161" s="155"/>
      <c r="Y161" s="155"/>
      <c r="Z161" s="155"/>
      <c r="AA161" s="155"/>
      <c r="AB161" s="155"/>
      <c r="AC161" s="155"/>
      <c r="AD161" s="155"/>
      <c r="AE161" s="155"/>
      <c r="AF161" s="155"/>
    </row>
    <row r="162" spans="1:32" ht="12.75" customHeight="1">
      <c r="A162" s="155"/>
      <c r="B162" s="155"/>
      <c r="C162" s="155"/>
      <c r="D162" s="155"/>
      <c r="E162" s="155"/>
      <c r="F162" s="155"/>
      <c r="G162" s="155"/>
      <c r="H162" s="155"/>
      <c r="I162" s="155"/>
      <c r="J162" s="155"/>
      <c r="K162" s="155"/>
      <c r="L162" s="155"/>
      <c r="M162" s="155"/>
      <c r="N162" s="155"/>
      <c r="O162" s="155"/>
      <c r="P162" s="155"/>
      <c r="Q162" s="251"/>
      <c r="R162" s="155"/>
      <c r="S162" s="155"/>
      <c r="T162" s="155"/>
      <c r="U162" s="155"/>
      <c r="V162" s="155"/>
      <c r="W162" s="155"/>
      <c r="X162" s="155"/>
      <c r="Y162" s="155"/>
      <c r="Z162" s="155"/>
      <c r="AA162" s="155"/>
      <c r="AB162" s="155"/>
      <c r="AC162" s="155"/>
      <c r="AD162" s="155"/>
      <c r="AE162" s="155"/>
      <c r="AF162" s="155"/>
    </row>
    <row r="163" spans="1:32" ht="12.75" customHeight="1">
      <c r="A163" s="155"/>
      <c r="B163" s="155"/>
      <c r="C163" s="155"/>
      <c r="D163" s="155"/>
      <c r="E163" s="155"/>
      <c r="F163" s="155"/>
      <c r="G163" s="155"/>
      <c r="H163" s="155"/>
      <c r="I163" s="155"/>
      <c r="J163" s="155"/>
      <c r="K163" s="155"/>
      <c r="L163" s="155"/>
      <c r="M163" s="155"/>
      <c r="N163" s="155"/>
      <c r="O163" s="155"/>
      <c r="P163" s="155"/>
      <c r="Q163" s="251"/>
      <c r="R163" s="155"/>
      <c r="S163" s="155"/>
      <c r="T163" s="155"/>
      <c r="U163" s="155"/>
      <c r="V163" s="155"/>
      <c r="W163" s="155"/>
      <c r="X163" s="155"/>
      <c r="Y163" s="155"/>
      <c r="Z163" s="155"/>
      <c r="AA163" s="155"/>
      <c r="AB163" s="155"/>
      <c r="AC163" s="155"/>
      <c r="AD163" s="155"/>
      <c r="AE163" s="155"/>
      <c r="AF163" s="155"/>
    </row>
    <row r="164" spans="1:32" ht="12.75" customHeight="1">
      <c r="A164" s="155"/>
      <c r="B164" s="155"/>
      <c r="C164" s="155"/>
      <c r="D164" s="155"/>
      <c r="E164" s="155"/>
      <c r="F164" s="155"/>
      <c r="G164" s="155"/>
      <c r="H164" s="155"/>
      <c r="I164" s="155"/>
      <c r="J164" s="155"/>
      <c r="K164" s="155"/>
      <c r="L164" s="155"/>
      <c r="M164" s="155"/>
      <c r="N164" s="155"/>
      <c r="O164" s="155"/>
      <c r="P164" s="155"/>
      <c r="Q164" s="251"/>
      <c r="R164" s="155"/>
      <c r="S164" s="155"/>
      <c r="T164" s="155"/>
      <c r="U164" s="155"/>
      <c r="V164" s="155"/>
      <c r="W164" s="155"/>
      <c r="X164" s="155"/>
      <c r="Y164" s="155"/>
      <c r="Z164" s="155"/>
      <c r="AA164" s="155"/>
      <c r="AB164" s="155"/>
      <c r="AC164" s="155"/>
      <c r="AD164" s="155"/>
      <c r="AE164" s="155"/>
      <c r="AF164" s="155"/>
    </row>
    <row r="165" spans="1:32" ht="12.75" customHeight="1">
      <c r="A165" s="155"/>
      <c r="B165" s="155"/>
      <c r="C165" s="155"/>
      <c r="D165" s="155"/>
      <c r="E165" s="155"/>
      <c r="F165" s="155"/>
      <c r="G165" s="155"/>
      <c r="H165" s="155"/>
      <c r="I165" s="155"/>
      <c r="J165" s="155"/>
      <c r="K165" s="155"/>
      <c r="L165" s="155"/>
      <c r="M165" s="155"/>
      <c r="N165" s="155"/>
      <c r="O165" s="155"/>
      <c r="P165" s="155"/>
      <c r="Q165" s="251"/>
      <c r="R165" s="155"/>
      <c r="S165" s="155"/>
      <c r="T165" s="155"/>
      <c r="U165" s="155"/>
      <c r="V165" s="155"/>
      <c r="W165" s="155"/>
      <c r="X165" s="155"/>
      <c r="Y165" s="155"/>
      <c r="Z165" s="155"/>
      <c r="AA165" s="155"/>
      <c r="AB165" s="155"/>
      <c r="AC165" s="155"/>
      <c r="AD165" s="155"/>
      <c r="AE165" s="155"/>
      <c r="AF165" s="155"/>
    </row>
    <row r="166" spans="1:32" ht="12.75" customHeight="1">
      <c r="A166" s="155"/>
      <c r="B166" s="155"/>
      <c r="C166" s="155"/>
      <c r="D166" s="155"/>
      <c r="E166" s="155"/>
      <c r="F166" s="155"/>
      <c r="G166" s="155"/>
      <c r="H166" s="155"/>
      <c r="I166" s="155"/>
      <c r="J166" s="155"/>
      <c r="K166" s="155"/>
      <c r="L166" s="155"/>
      <c r="M166" s="155"/>
      <c r="N166" s="155"/>
      <c r="O166" s="155"/>
      <c r="P166" s="155"/>
      <c r="Q166" s="251"/>
      <c r="R166" s="155"/>
      <c r="S166" s="155"/>
      <c r="T166" s="155"/>
      <c r="U166" s="155"/>
      <c r="V166" s="155"/>
      <c r="W166" s="155"/>
      <c r="X166" s="155"/>
      <c r="Y166" s="155"/>
      <c r="Z166" s="155"/>
      <c r="AA166" s="155"/>
      <c r="AB166" s="155"/>
      <c r="AC166" s="155"/>
      <c r="AD166" s="155"/>
      <c r="AE166" s="155"/>
      <c r="AF166" s="155"/>
    </row>
    <row r="167" spans="1:32" ht="12.75" customHeight="1">
      <c r="A167" s="155"/>
      <c r="B167" s="155"/>
      <c r="C167" s="155"/>
      <c r="D167" s="155"/>
      <c r="E167" s="155"/>
      <c r="F167" s="155"/>
      <c r="G167" s="155"/>
      <c r="H167" s="155"/>
      <c r="I167" s="155"/>
      <c r="J167" s="155"/>
      <c r="K167" s="155"/>
      <c r="L167" s="155"/>
      <c r="M167" s="155"/>
      <c r="N167" s="155"/>
      <c r="O167" s="155"/>
      <c r="P167" s="155"/>
      <c r="Q167" s="251"/>
      <c r="R167" s="155"/>
      <c r="S167" s="155"/>
      <c r="T167" s="155"/>
      <c r="U167" s="155"/>
      <c r="V167" s="155"/>
      <c r="W167" s="155"/>
      <c r="X167" s="155"/>
      <c r="Y167" s="155"/>
      <c r="Z167" s="155"/>
      <c r="AA167" s="155"/>
      <c r="AB167" s="155"/>
      <c r="AC167" s="155"/>
      <c r="AD167" s="155"/>
      <c r="AE167" s="155"/>
      <c r="AF167" s="155"/>
    </row>
    <row r="168" spans="1:32" ht="12.75" customHeight="1">
      <c r="A168" s="155"/>
      <c r="B168" s="155"/>
      <c r="C168" s="155"/>
      <c r="D168" s="155"/>
      <c r="E168" s="155"/>
      <c r="F168" s="155"/>
      <c r="G168" s="155"/>
      <c r="H168" s="155"/>
      <c r="I168" s="155"/>
      <c r="J168" s="155"/>
      <c r="K168" s="155"/>
      <c r="L168" s="155"/>
      <c r="M168" s="155"/>
      <c r="N168" s="155"/>
      <c r="O168" s="155"/>
      <c r="P168" s="155"/>
      <c r="Q168" s="251"/>
      <c r="R168" s="155"/>
      <c r="S168" s="155"/>
      <c r="T168" s="155"/>
      <c r="U168" s="155"/>
      <c r="V168" s="155"/>
      <c r="W168" s="155"/>
      <c r="X168" s="155"/>
      <c r="Y168" s="155"/>
      <c r="Z168" s="155"/>
      <c r="AA168" s="155"/>
      <c r="AB168" s="155"/>
      <c r="AC168" s="155"/>
      <c r="AD168" s="155"/>
      <c r="AE168" s="155"/>
      <c r="AF168" s="155"/>
    </row>
    <row r="169" spans="1:32" ht="12.75" customHeight="1">
      <c r="A169" s="155"/>
      <c r="B169" s="155"/>
      <c r="C169" s="155"/>
      <c r="D169" s="155"/>
      <c r="E169" s="155"/>
      <c r="F169" s="155"/>
      <c r="G169" s="155"/>
      <c r="H169" s="155"/>
      <c r="I169" s="155"/>
      <c r="J169" s="155"/>
      <c r="K169" s="155"/>
      <c r="L169" s="155"/>
      <c r="M169" s="155"/>
      <c r="N169" s="155"/>
      <c r="O169" s="155"/>
      <c r="P169" s="155"/>
      <c r="Q169" s="251"/>
      <c r="R169" s="155"/>
      <c r="S169" s="155"/>
      <c r="T169" s="155"/>
      <c r="U169" s="155"/>
      <c r="V169" s="155"/>
      <c r="W169" s="155"/>
      <c r="X169" s="155"/>
      <c r="Y169" s="155"/>
      <c r="Z169" s="155"/>
      <c r="AA169" s="155"/>
      <c r="AB169" s="155"/>
      <c r="AC169" s="155"/>
      <c r="AD169" s="155"/>
      <c r="AE169" s="155"/>
      <c r="AF169" s="155"/>
    </row>
    <row r="170" spans="1:32" ht="12.75" customHeight="1">
      <c r="A170" s="155"/>
      <c r="B170" s="155"/>
      <c r="C170" s="155"/>
      <c r="D170" s="155"/>
      <c r="E170" s="155"/>
      <c r="F170" s="155"/>
      <c r="G170" s="155"/>
      <c r="H170" s="155"/>
      <c r="I170" s="155"/>
      <c r="J170" s="155"/>
      <c r="K170" s="155"/>
      <c r="L170" s="155"/>
      <c r="M170" s="155"/>
      <c r="N170" s="155"/>
      <c r="O170" s="155"/>
      <c r="P170" s="155"/>
      <c r="Q170" s="251"/>
      <c r="R170" s="155"/>
      <c r="S170" s="155"/>
      <c r="T170" s="155"/>
      <c r="U170" s="155"/>
      <c r="V170" s="155"/>
      <c r="W170" s="155"/>
      <c r="X170" s="155"/>
      <c r="Y170" s="155"/>
      <c r="Z170" s="155"/>
      <c r="AA170" s="155"/>
      <c r="AB170" s="155"/>
      <c r="AC170" s="155"/>
      <c r="AD170" s="155"/>
      <c r="AE170" s="155"/>
      <c r="AF170" s="155"/>
    </row>
    <row r="171" spans="1:32" ht="12.75" customHeight="1">
      <c r="A171" s="155"/>
      <c r="B171" s="155"/>
      <c r="C171" s="155"/>
      <c r="D171" s="155"/>
      <c r="E171" s="155"/>
      <c r="F171" s="155"/>
      <c r="G171" s="155"/>
      <c r="H171" s="155"/>
      <c r="I171" s="155"/>
      <c r="J171" s="155"/>
      <c r="K171" s="155"/>
      <c r="L171" s="155"/>
      <c r="M171" s="155"/>
      <c r="N171" s="155"/>
      <c r="O171" s="155"/>
      <c r="P171" s="155"/>
      <c r="Q171" s="251"/>
      <c r="R171" s="155"/>
      <c r="S171" s="155"/>
      <c r="T171" s="155"/>
      <c r="U171" s="155"/>
      <c r="V171" s="155"/>
      <c r="W171" s="155"/>
      <c r="X171" s="155"/>
      <c r="Y171" s="155"/>
      <c r="Z171" s="155"/>
      <c r="AA171" s="155"/>
      <c r="AB171" s="155"/>
      <c r="AC171" s="155"/>
      <c r="AD171" s="155"/>
      <c r="AE171" s="155"/>
      <c r="AF171" s="155"/>
    </row>
    <row r="172" spans="1:32" ht="12.75" customHeight="1">
      <c r="A172" s="155"/>
      <c r="B172" s="155"/>
      <c r="C172" s="155"/>
      <c r="D172" s="155"/>
      <c r="E172" s="155"/>
      <c r="F172" s="155"/>
      <c r="G172" s="155"/>
      <c r="H172" s="155"/>
      <c r="I172" s="155"/>
      <c r="J172" s="155"/>
      <c r="K172" s="155"/>
      <c r="L172" s="155"/>
      <c r="M172" s="155"/>
      <c r="N172" s="155"/>
      <c r="O172" s="155"/>
      <c r="P172" s="155"/>
      <c r="Q172" s="251"/>
      <c r="R172" s="155"/>
      <c r="S172" s="155"/>
      <c r="T172" s="155"/>
      <c r="U172" s="155"/>
      <c r="V172" s="155"/>
      <c r="W172" s="155"/>
      <c r="X172" s="155"/>
      <c r="Y172" s="155"/>
      <c r="Z172" s="155"/>
      <c r="AA172" s="155"/>
      <c r="AB172" s="155"/>
      <c r="AC172" s="155"/>
      <c r="AD172" s="155"/>
      <c r="AE172" s="155"/>
      <c r="AF172" s="155"/>
    </row>
    <row r="173" spans="1:32" ht="12.75" customHeight="1">
      <c r="A173" s="155"/>
      <c r="B173" s="155"/>
      <c r="C173" s="155"/>
      <c r="D173" s="155"/>
      <c r="E173" s="155"/>
      <c r="F173" s="155"/>
      <c r="G173" s="155"/>
      <c r="H173" s="155"/>
      <c r="I173" s="155"/>
      <c r="J173" s="155"/>
      <c r="K173" s="155"/>
      <c r="L173" s="155"/>
      <c r="M173" s="155"/>
      <c r="N173" s="155"/>
      <c r="O173" s="155"/>
      <c r="P173" s="155"/>
      <c r="Q173" s="251"/>
      <c r="R173" s="155"/>
      <c r="S173" s="155"/>
      <c r="T173" s="155"/>
      <c r="U173" s="155"/>
      <c r="V173" s="155"/>
      <c r="W173" s="155"/>
      <c r="X173" s="155"/>
      <c r="Y173" s="155"/>
      <c r="Z173" s="155"/>
      <c r="AA173" s="155"/>
      <c r="AB173" s="155"/>
      <c r="AC173" s="155"/>
      <c r="AD173" s="155"/>
      <c r="AE173" s="155"/>
      <c r="AF173" s="155"/>
    </row>
    <row r="174" spans="1:32" ht="12.75" customHeight="1">
      <c r="A174" s="155"/>
      <c r="B174" s="155"/>
      <c r="C174" s="155"/>
      <c r="D174" s="155"/>
      <c r="E174" s="155"/>
      <c r="F174" s="155"/>
      <c r="G174" s="155"/>
      <c r="H174" s="155"/>
      <c r="I174" s="155"/>
      <c r="J174" s="155"/>
      <c r="K174" s="155"/>
      <c r="L174" s="155"/>
      <c r="M174" s="155"/>
      <c r="N174" s="155"/>
      <c r="O174" s="155"/>
      <c r="P174" s="155"/>
      <c r="Q174" s="251"/>
      <c r="R174" s="155"/>
      <c r="S174" s="155"/>
      <c r="T174" s="155"/>
      <c r="U174" s="155"/>
      <c r="V174" s="155"/>
      <c r="W174" s="155"/>
      <c r="X174" s="155"/>
      <c r="Y174" s="155"/>
      <c r="Z174" s="155"/>
      <c r="AA174" s="155"/>
      <c r="AB174" s="155"/>
      <c r="AC174" s="155"/>
      <c r="AD174" s="155"/>
      <c r="AE174" s="155"/>
      <c r="AF174" s="155"/>
    </row>
    <row r="175" spans="1:32" ht="12.75" customHeight="1">
      <c r="A175" s="155"/>
      <c r="B175" s="155"/>
      <c r="C175" s="155"/>
      <c r="D175" s="155"/>
      <c r="E175" s="155"/>
      <c r="F175" s="155"/>
      <c r="G175" s="155"/>
      <c r="H175" s="155"/>
      <c r="I175" s="155"/>
      <c r="J175" s="155"/>
      <c r="K175" s="155"/>
      <c r="L175" s="155"/>
      <c r="M175" s="155"/>
      <c r="N175" s="155"/>
      <c r="O175" s="155"/>
      <c r="P175" s="155"/>
      <c r="Q175" s="251"/>
      <c r="R175" s="155"/>
      <c r="S175" s="155"/>
      <c r="T175" s="155"/>
      <c r="U175" s="155"/>
      <c r="V175" s="155"/>
      <c r="W175" s="155"/>
      <c r="X175" s="155"/>
      <c r="Y175" s="155"/>
      <c r="Z175" s="155"/>
      <c r="AA175" s="155"/>
      <c r="AB175" s="155"/>
      <c r="AC175" s="155"/>
      <c r="AD175" s="155"/>
      <c r="AE175" s="155"/>
      <c r="AF175" s="155"/>
    </row>
    <row r="176" spans="1:32" ht="12.75" customHeight="1">
      <c r="A176" s="155"/>
      <c r="B176" s="155"/>
      <c r="C176" s="155"/>
      <c r="D176" s="155"/>
      <c r="E176" s="155"/>
      <c r="F176" s="155"/>
      <c r="G176" s="155"/>
      <c r="H176" s="155"/>
      <c r="I176" s="155"/>
      <c r="J176" s="155"/>
      <c r="K176" s="155"/>
      <c r="L176" s="155"/>
      <c r="M176" s="155"/>
      <c r="N176" s="155"/>
      <c r="O176" s="155"/>
      <c r="P176" s="155"/>
      <c r="Q176" s="251"/>
      <c r="R176" s="155"/>
      <c r="S176" s="155"/>
      <c r="T176" s="155"/>
      <c r="U176" s="155"/>
      <c r="V176" s="155"/>
      <c r="W176" s="155"/>
      <c r="X176" s="155"/>
      <c r="Y176" s="155"/>
      <c r="Z176" s="155"/>
      <c r="AA176" s="155"/>
      <c r="AB176" s="155"/>
      <c r="AC176" s="155"/>
      <c r="AD176" s="155"/>
      <c r="AE176" s="155"/>
      <c r="AF176" s="155"/>
    </row>
    <row r="177" spans="1:32" ht="12.75" customHeight="1">
      <c r="A177" s="155"/>
      <c r="B177" s="155"/>
      <c r="C177" s="155"/>
      <c r="D177" s="155"/>
      <c r="E177" s="155"/>
      <c r="F177" s="155"/>
      <c r="G177" s="155"/>
      <c r="H177" s="155"/>
      <c r="I177" s="155"/>
      <c r="J177" s="155"/>
      <c r="K177" s="155"/>
      <c r="L177" s="155"/>
      <c r="M177" s="155"/>
      <c r="N177" s="155"/>
      <c r="O177" s="155"/>
      <c r="P177" s="155"/>
      <c r="Q177" s="251"/>
      <c r="R177" s="155"/>
      <c r="S177" s="155"/>
      <c r="T177" s="155"/>
      <c r="U177" s="155"/>
      <c r="V177" s="155"/>
      <c r="W177" s="155"/>
      <c r="X177" s="155"/>
      <c r="Y177" s="155"/>
      <c r="Z177" s="155"/>
      <c r="AA177" s="155"/>
      <c r="AB177" s="155"/>
      <c r="AC177" s="155"/>
      <c r="AD177" s="155"/>
      <c r="AE177" s="155"/>
      <c r="AF177" s="155"/>
    </row>
    <row r="178" spans="1:32" ht="12.75" customHeight="1">
      <c r="A178" s="155"/>
      <c r="B178" s="155"/>
      <c r="C178" s="155"/>
      <c r="D178" s="155"/>
      <c r="E178" s="155"/>
      <c r="F178" s="155"/>
      <c r="G178" s="155"/>
      <c r="H178" s="155"/>
      <c r="I178" s="155"/>
      <c r="J178" s="155"/>
      <c r="K178" s="155"/>
      <c r="L178" s="155"/>
      <c r="M178" s="155"/>
      <c r="N178" s="155"/>
      <c r="O178" s="155"/>
      <c r="P178" s="155"/>
      <c r="Q178" s="251"/>
      <c r="R178" s="155"/>
      <c r="S178" s="155"/>
      <c r="T178" s="155"/>
      <c r="U178" s="155"/>
      <c r="V178" s="155"/>
      <c r="W178" s="155"/>
      <c r="X178" s="155"/>
      <c r="Y178" s="155"/>
      <c r="Z178" s="155"/>
      <c r="AA178" s="155"/>
      <c r="AB178" s="155"/>
      <c r="AC178" s="155"/>
      <c r="AD178" s="155"/>
      <c r="AE178" s="155"/>
      <c r="AF178" s="155"/>
    </row>
    <row r="179" spans="1:32" ht="12.75" customHeight="1">
      <c r="A179" s="155"/>
      <c r="B179" s="155"/>
      <c r="C179" s="155"/>
      <c r="D179" s="155"/>
      <c r="E179" s="155"/>
      <c r="F179" s="155"/>
      <c r="G179" s="155"/>
      <c r="H179" s="155"/>
      <c r="I179" s="155"/>
      <c r="J179" s="155"/>
      <c r="K179" s="155"/>
      <c r="L179" s="155"/>
      <c r="M179" s="155"/>
      <c r="N179" s="155"/>
      <c r="O179" s="155"/>
      <c r="P179" s="155"/>
      <c r="Q179" s="251"/>
      <c r="R179" s="155"/>
      <c r="S179" s="155"/>
      <c r="T179" s="155"/>
      <c r="U179" s="155"/>
      <c r="V179" s="155"/>
      <c r="W179" s="155"/>
      <c r="X179" s="155"/>
      <c r="Y179" s="155"/>
      <c r="Z179" s="155"/>
      <c r="AA179" s="155"/>
      <c r="AB179" s="155"/>
      <c r="AC179" s="155"/>
      <c r="AD179" s="155"/>
      <c r="AE179" s="155"/>
      <c r="AF179" s="155"/>
    </row>
    <row r="180" spans="1:32" ht="12.75" customHeight="1">
      <c r="A180" s="155"/>
      <c r="B180" s="155"/>
      <c r="C180" s="155"/>
      <c r="D180" s="155"/>
      <c r="E180" s="155"/>
      <c r="F180" s="155"/>
      <c r="G180" s="155"/>
      <c r="H180" s="155"/>
      <c r="I180" s="155"/>
      <c r="J180" s="155"/>
      <c r="K180" s="155"/>
      <c r="L180" s="155"/>
      <c r="M180" s="155"/>
      <c r="N180" s="155"/>
      <c r="O180" s="155"/>
      <c r="P180" s="155"/>
      <c r="Q180" s="251"/>
      <c r="R180" s="155"/>
      <c r="S180" s="155"/>
      <c r="T180" s="155"/>
      <c r="U180" s="155"/>
      <c r="V180" s="155"/>
      <c r="W180" s="155"/>
      <c r="X180" s="155"/>
      <c r="Y180" s="155"/>
      <c r="Z180" s="155"/>
      <c r="AA180" s="155"/>
      <c r="AB180" s="155"/>
      <c r="AC180" s="155"/>
      <c r="AD180" s="155"/>
      <c r="AE180" s="155"/>
      <c r="AF180" s="155"/>
    </row>
    <row r="181" spans="1:32" ht="12.75" customHeight="1">
      <c r="A181" s="155"/>
      <c r="B181" s="155"/>
      <c r="C181" s="155"/>
      <c r="D181" s="155"/>
      <c r="E181" s="155"/>
      <c r="F181" s="155"/>
      <c r="G181" s="155"/>
      <c r="H181" s="155"/>
      <c r="I181" s="155"/>
      <c r="J181" s="155"/>
      <c r="K181" s="155"/>
      <c r="L181" s="155"/>
      <c r="M181" s="155"/>
      <c r="N181" s="155"/>
      <c r="O181" s="155"/>
      <c r="P181" s="155"/>
      <c r="Q181" s="251"/>
      <c r="R181" s="155"/>
      <c r="S181" s="155"/>
      <c r="T181" s="155"/>
      <c r="U181" s="155"/>
      <c r="V181" s="155"/>
      <c r="W181" s="155"/>
      <c r="X181" s="155"/>
      <c r="Y181" s="155"/>
      <c r="Z181" s="155"/>
      <c r="AA181" s="155"/>
      <c r="AB181" s="155"/>
      <c r="AC181" s="155"/>
      <c r="AD181" s="155"/>
      <c r="AE181" s="155"/>
      <c r="AF181" s="155"/>
    </row>
    <row r="182" spans="1:32" ht="12.75" customHeight="1">
      <c r="A182" s="155"/>
      <c r="B182" s="155"/>
      <c r="C182" s="155"/>
      <c r="D182" s="155"/>
      <c r="E182" s="155"/>
      <c r="F182" s="155"/>
      <c r="G182" s="155"/>
      <c r="H182" s="155"/>
      <c r="I182" s="155"/>
      <c r="J182" s="155"/>
      <c r="K182" s="155"/>
      <c r="L182" s="155"/>
      <c r="M182" s="155"/>
      <c r="N182" s="155"/>
      <c r="O182" s="155"/>
      <c r="P182" s="155"/>
      <c r="Q182" s="251"/>
      <c r="R182" s="155"/>
      <c r="S182" s="155"/>
      <c r="T182" s="155"/>
      <c r="U182" s="155"/>
      <c r="V182" s="155"/>
      <c r="W182" s="155"/>
      <c r="X182" s="155"/>
      <c r="Y182" s="155"/>
      <c r="Z182" s="155"/>
      <c r="AA182" s="155"/>
      <c r="AB182" s="155"/>
      <c r="AC182" s="155"/>
      <c r="AD182" s="155"/>
      <c r="AE182" s="155"/>
      <c r="AF182" s="155"/>
    </row>
    <row r="183" spans="1:32" ht="12.75" customHeight="1">
      <c r="A183" s="155"/>
      <c r="B183" s="155"/>
      <c r="C183" s="155"/>
      <c r="D183" s="155"/>
      <c r="E183" s="155"/>
      <c r="F183" s="155"/>
      <c r="G183" s="155"/>
      <c r="H183" s="155"/>
      <c r="I183" s="155"/>
      <c r="J183" s="155"/>
      <c r="K183" s="155"/>
      <c r="L183" s="155"/>
      <c r="M183" s="155"/>
      <c r="N183" s="155"/>
      <c r="O183" s="155"/>
      <c r="P183" s="155"/>
      <c r="Q183" s="251"/>
      <c r="R183" s="155"/>
      <c r="S183" s="155"/>
      <c r="T183" s="155"/>
      <c r="U183" s="155"/>
      <c r="V183" s="155"/>
      <c r="W183" s="155"/>
      <c r="X183" s="155"/>
      <c r="Y183" s="155"/>
      <c r="Z183" s="155"/>
      <c r="AA183" s="155"/>
      <c r="AB183" s="155"/>
      <c r="AC183" s="155"/>
      <c r="AD183" s="155"/>
      <c r="AE183" s="155"/>
      <c r="AF183" s="155"/>
    </row>
    <row r="184" spans="1:32" ht="12.75" customHeight="1">
      <c r="A184" s="155"/>
      <c r="B184" s="155"/>
      <c r="C184" s="155"/>
      <c r="D184" s="155"/>
      <c r="E184" s="155"/>
      <c r="F184" s="155"/>
      <c r="G184" s="155"/>
      <c r="H184" s="155"/>
      <c r="I184" s="155"/>
      <c r="J184" s="155"/>
      <c r="K184" s="155"/>
      <c r="L184" s="155"/>
      <c r="M184" s="155"/>
      <c r="N184" s="155"/>
      <c r="O184" s="155"/>
      <c r="P184" s="155"/>
      <c r="Q184" s="251"/>
      <c r="R184" s="155"/>
      <c r="S184" s="155"/>
      <c r="T184" s="155"/>
      <c r="U184" s="155"/>
      <c r="V184" s="155"/>
      <c r="W184" s="155"/>
      <c r="X184" s="155"/>
      <c r="Y184" s="155"/>
      <c r="Z184" s="155"/>
      <c r="AA184" s="155"/>
      <c r="AB184" s="155"/>
      <c r="AC184" s="155"/>
      <c r="AD184" s="155"/>
      <c r="AE184" s="155"/>
      <c r="AF184" s="155"/>
    </row>
    <row r="185" spans="1:32" ht="12.75" customHeight="1">
      <c r="A185" s="155"/>
      <c r="B185" s="155"/>
      <c r="C185" s="155"/>
      <c r="D185" s="155"/>
      <c r="E185" s="155"/>
      <c r="F185" s="155"/>
      <c r="G185" s="155"/>
      <c r="H185" s="155"/>
      <c r="I185" s="155"/>
      <c r="J185" s="155"/>
      <c r="K185" s="155"/>
      <c r="L185" s="155"/>
      <c r="M185" s="155"/>
      <c r="N185" s="155"/>
      <c r="O185" s="155"/>
      <c r="P185" s="155"/>
      <c r="Q185" s="251"/>
      <c r="R185" s="155"/>
      <c r="S185" s="155"/>
      <c r="T185" s="155"/>
      <c r="U185" s="155"/>
      <c r="V185" s="155"/>
      <c r="W185" s="155"/>
      <c r="X185" s="155"/>
      <c r="Y185" s="155"/>
      <c r="Z185" s="155"/>
      <c r="AA185" s="155"/>
      <c r="AB185" s="155"/>
      <c r="AC185" s="155"/>
      <c r="AD185" s="155"/>
      <c r="AE185" s="155"/>
      <c r="AF185" s="155"/>
    </row>
    <row r="186" spans="1:32" ht="12.75" customHeight="1">
      <c r="A186" s="155"/>
      <c r="B186" s="155"/>
      <c r="C186" s="155"/>
      <c r="D186" s="155"/>
      <c r="E186" s="155"/>
      <c r="F186" s="155"/>
      <c r="G186" s="155"/>
      <c r="H186" s="155"/>
      <c r="I186" s="155"/>
      <c r="J186" s="155"/>
      <c r="K186" s="155"/>
      <c r="L186" s="155"/>
      <c r="M186" s="155"/>
      <c r="N186" s="155"/>
      <c r="O186" s="155"/>
      <c r="P186" s="155"/>
      <c r="Q186" s="251"/>
      <c r="R186" s="155"/>
      <c r="S186" s="155"/>
      <c r="T186" s="155"/>
      <c r="U186" s="155"/>
      <c r="V186" s="155"/>
      <c r="W186" s="155"/>
      <c r="X186" s="155"/>
      <c r="Y186" s="155"/>
      <c r="Z186" s="155"/>
      <c r="AA186" s="155"/>
      <c r="AB186" s="155"/>
      <c r="AC186" s="155"/>
      <c r="AD186" s="155"/>
      <c r="AE186" s="155"/>
      <c r="AF186" s="155"/>
    </row>
    <row r="187" spans="1:32" ht="12.75" customHeight="1">
      <c r="A187" s="155"/>
      <c r="B187" s="155"/>
      <c r="C187" s="155"/>
      <c r="D187" s="155"/>
      <c r="E187" s="155"/>
      <c r="F187" s="155"/>
      <c r="G187" s="155"/>
      <c r="H187" s="155"/>
      <c r="I187" s="155"/>
      <c r="J187" s="155"/>
      <c r="K187" s="155"/>
      <c r="L187" s="155"/>
      <c r="M187" s="155"/>
      <c r="N187" s="155"/>
      <c r="O187" s="155"/>
      <c r="P187" s="155"/>
      <c r="Q187" s="251"/>
      <c r="R187" s="155"/>
      <c r="S187" s="155"/>
      <c r="T187" s="155"/>
      <c r="U187" s="155"/>
      <c r="V187" s="155"/>
      <c r="W187" s="155"/>
      <c r="X187" s="155"/>
      <c r="Y187" s="155"/>
      <c r="Z187" s="155"/>
      <c r="AA187" s="155"/>
      <c r="AB187" s="155"/>
      <c r="AC187" s="155"/>
      <c r="AD187" s="155"/>
      <c r="AE187" s="155"/>
      <c r="AF187" s="155"/>
    </row>
    <row r="188" spans="1:32" ht="12.75" customHeight="1">
      <c r="A188" s="155"/>
      <c r="B188" s="155"/>
      <c r="C188" s="155"/>
      <c r="D188" s="155"/>
      <c r="E188" s="155"/>
      <c r="F188" s="155"/>
      <c r="G188" s="155"/>
      <c r="H188" s="155"/>
      <c r="I188" s="155"/>
      <c r="J188" s="155"/>
      <c r="K188" s="155"/>
      <c r="L188" s="155"/>
      <c r="M188" s="155"/>
      <c r="N188" s="155"/>
      <c r="O188" s="155"/>
      <c r="P188" s="155"/>
      <c r="Q188" s="251"/>
      <c r="R188" s="155"/>
      <c r="S188" s="155"/>
      <c r="T188" s="155"/>
      <c r="U188" s="155"/>
      <c r="V188" s="155"/>
      <c r="W188" s="155"/>
      <c r="X188" s="155"/>
      <c r="Y188" s="155"/>
      <c r="Z188" s="155"/>
      <c r="AA188" s="155"/>
      <c r="AB188" s="155"/>
      <c r="AC188" s="155"/>
      <c r="AD188" s="155"/>
      <c r="AE188" s="155"/>
      <c r="AF188" s="155"/>
    </row>
    <row r="189" spans="1:32" ht="12.75" customHeight="1">
      <c r="A189" s="155"/>
      <c r="B189" s="155"/>
      <c r="C189" s="155"/>
      <c r="D189" s="155"/>
      <c r="E189" s="155"/>
      <c r="F189" s="155"/>
      <c r="G189" s="155"/>
      <c r="H189" s="155"/>
      <c r="I189" s="155"/>
      <c r="J189" s="155"/>
      <c r="K189" s="155"/>
      <c r="L189" s="155"/>
      <c r="M189" s="155"/>
      <c r="N189" s="155"/>
      <c r="O189" s="155"/>
      <c r="P189" s="155"/>
      <c r="Q189" s="251"/>
      <c r="R189" s="155"/>
      <c r="S189" s="155"/>
      <c r="T189" s="155"/>
      <c r="U189" s="155"/>
      <c r="V189" s="155"/>
      <c r="W189" s="155"/>
      <c r="X189" s="155"/>
      <c r="Y189" s="155"/>
      <c r="Z189" s="155"/>
      <c r="AA189" s="155"/>
      <c r="AB189" s="155"/>
      <c r="AC189" s="155"/>
      <c r="AD189" s="155"/>
      <c r="AE189" s="155"/>
      <c r="AF189" s="155"/>
    </row>
    <row r="190" spans="1:32" ht="12.75" customHeight="1">
      <c r="A190" s="155"/>
      <c r="B190" s="155"/>
      <c r="C190" s="155"/>
      <c r="D190" s="155"/>
      <c r="E190" s="155"/>
      <c r="F190" s="155"/>
      <c r="G190" s="155"/>
      <c r="H190" s="155"/>
      <c r="I190" s="155"/>
      <c r="J190" s="155"/>
      <c r="K190" s="155"/>
      <c r="L190" s="155"/>
      <c r="M190" s="155"/>
      <c r="N190" s="155"/>
      <c r="O190" s="155"/>
      <c r="P190" s="155"/>
      <c r="Q190" s="251"/>
      <c r="R190" s="155"/>
      <c r="S190" s="155"/>
      <c r="T190" s="155"/>
      <c r="U190" s="155"/>
      <c r="V190" s="155"/>
      <c r="W190" s="155"/>
      <c r="X190" s="155"/>
      <c r="Y190" s="155"/>
      <c r="Z190" s="155"/>
      <c r="AA190" s="155"/>
      <c r="AB190" s="155"/>
      <c r="AC190" s="155"/>
      <c r="AD190" s="155"/>
      <c r="AE190" s="155"/>
      <c r="AF190" s="155"/>
    </row>
    <row r="191" spans="1:32" ht="12.75" customHeight="1">
      <c r="A191" s="155"/>
      <c r="B191" s="155"/>
      <c r="C191" s="155"/>
      <c r="D191" s="155"/>
      <c r="E191" s="155"/>
      <c r="F191" s="155"/>
      <c r="G191" s="155"/>
      <c r="H191" s="155"/>
      <c r="I191" s="155"/>
      <c r="J191" s="155"/>
      <c r="K191" s="155"/>
      <c r="L191" s="155"/>
      <c r="M191" s="155"/>
      <c r="N191" s="155"/>
      <c r="O191" s="155"/>
      <c r="P191" s="155"/>
      <c r="Q191" s="251"/>
      <c r="R191" s="155"/>
      <c r="S191" s="155"/>
      <c r="T191" s="155"/>
      <c r="U191" s="155"/>
      <c r="V191" s="155"/>
      <c r="W191" s="155"/>
      <c r="X191" s="155"/>
      <c r="Y191" s="155"/>
      <c r="Z191" s="155"/>
      <c r="AA191" s="155"/>
      <c r="AB191" s="155"/>
      <c r="AC191" s="155"/>
      <c r="AD191" s="155"/>
      <c r="AE191" s="155"/>
      <c r="AF191" s="155"/>
    </row>
    <row r="192" spans="1:32" ht="12.75" customHeight="1">
      <c r="A192" s="155"/>
      <c r="B192" s="155"/>
      <c r="C192" s="155"/>
      <c r="D192" s="155"/>
      <c r="E192" s="155"/>
      <c r="F192" s="155"/>
      <c r="G192" s="155"/>
      <c r="H192" s="155"/>
      <c r="I192" s="155"/>
      <c r="J192" s="155"/>
      <c r="K192" s="155"/>
      <c r="L192" s="155"/>
      <c r="M192" s="155"/>
      <c r="N192" s="155"/>
      <c r="O192" s="155"/>
      <c r="P192" s="155"/>
      <c r="Q192" s="251"/>
      <c r="R192" s="155"/>
      <c r="S192" s="155"/>
      <c r="T192" s="155"/>
      <c r="U192" s="155"/>
      <c r="V192" s="155"/>
      <c r="W192" s="155"/>
      <c r="X192" s="155"/>
      <c r="Y192" s="155"/>
      <c r="Z192" s="155"/>
      <c r="AA192" s="155"/>
      <c r="AB192" s="155"/>
      <c r="AC192" s="155"/>
      <c r="AD192" s="155"/>
      <c r="AE192" s="155"/>
      <c r="AF192" s="155"/>
    </row>
    <row r="193" spans="1:32" ht="12.75" customHeight="1">
      <c r="A193" s="155"/>
      <c r="B193" s="155"/>
      <c r="C193" s="155"/>
      <c r="D193" s="155"/>
      <c r="E193" s="155"/>
      <c r="F193" s="155"/>
      <c r="G193" s="155"/>
      <c r="H193" s="155"/>
      <c r="I193" s="155"/>
      <c r="J193" s="155"/>
      <c r="K193" s="155"/>
      <c r="L193" s="155"/>
      <c r="M193" s="155"/>
      <c r="N193" s="155"/>
      <c r="O193" s="155"/>
      <c r="P193" s="155"/>
      <c r="Q193" s="251"/>
      <c r="R193" s="155"/>
      <c r="S193" s="155"/>
      <c r="T193" s="155"/>
      <c r="U193" s="155"/>
      <c r="V193" s="155"/>
      <c r="W193" s="155"/>
      <c r="X193" s="155"/>
      <c r="Y193" s="155"/>
      <c r="Z193" s="155"/>
      <c r="AA193" s="155"/>
      <c r="AB193" s="155"/>
      <c r="AC193" s="155"/>
      <c r="AD193" s="155"/>
      <c r="AE193" s="155"/>
      <c r="AF193" s="155"/>
    </row>
    <row r="194" spans="1:32" ht="12.75" customHeight="1">
      <c r="A194" s="155"/>
      <c r="B194" s="155"/>
      <c r="C194" s="155"/>
      <c r="D194" s="155"/>
      <c r="E194" s="155"/>
      <c r="F194" s="155"/>
      <c r="G194" s="155"/>
      <c r="H194" s="155"/>
      <c r="I194" s="155"/>
      <c r="J194" s="155"/>
      <c r="K194" s="155"/>
      <c r="L194" s="155"/>
      <c r="M194" s="155"/>
      <c r="N194" s="155"/>
      <c r="O194" s="155"/>
      <c r="P194" s="155"/>
      <c r="Q194" s="251"/>
      <c r="R194" s="155"/>
      <c r="S194" s="155"/>
      <c r="T194" s="155"/>
      <c r="U194" s="155"/>
      <c r="V194" s="155"/>
      <c r="W194" s="155"/>
      <c r="X194" s="155"/>
      <c r="Y194" s="155"/>
      <c r="Z194" s="155"/>
      <c r="AA194" s="155"/>
      <c r="AB194" s="155"/>
      <c r="AC194" s="155"/>
      <c r="AD194" s="155"/>
      <c r="AE194" s="155"/>
      <c r="AF194" s="155"/>
    </row>
    <row r="195" spans="1:32" ht="12.75" customHeight="1">
      <c r="A195" s="155"/>
      <c r="B195" s="155"/>
      <c r="C195" s="155"/>
      <c r="D195" s="155"/>
      <c r="E195" s="155"/>
      <c r="F195" s="155"/>
      <c r="G195" s="155"/>
      <c r="H195" s="155"/>
      <c r="I195" s="155"/>
      <c r="J195" s="155"/>
      <c r="K195" s="155"/>
      <c r="L195" s="155"/>
      <c r="M195" s="155"/>
      <c r="N195" s="155"/>
      <c r="O195" s="155"/>
      <c r="P195" s="155"/>
      <c r="Q195" s="251"/>
      <c r="R195" s="155"/>
      <c r="S195" s="155"/>
      <c r="T195" s="155"/>
      <c r="U195" s="155"/>
      <c r="V195" s="155"/>
      <c r="W195" s="155"/>
      <c r="X195" s="155"/>
      <c r="Y195" s="155"/>
      <c r="Z195" s="155"/>
      <c r="AA195" s="155"/>
      <c r="AB195" s="155"/>
      <c r="AC195" s="155"/>
      <c r="AD195" s="155"/>
      <c r="AE195" s="155"/>
      <c r="AF195" s="155"/>
    </row>
    <row r="196" spans="1:32" ht="12.75" customHeight="1">
      <c r="A196" s="155"/>
      <c r="B196" s="155"/>
      <c r="C196" s="155"/>
      <c r="D196" s="155"/>
      <c r="E196" s="155"/>
      <c r="F196" s="155"/>
      <c r="G196" s="155"/>
      <c r="H196" s="155"/>
      <c r="I196" s="155"/>
      <c r="J196" s="155"/>
      <c r="K196" s="155"/>
      <c r="L196" s="155"/>
      <c r="M196" s="155"/>
      <c r="N196" s="155"/>
      <c r="O196" s="155"/>
      <c r="P196" s="155"/>
      <c r="Q196" s="251"/>
      <c r="R196" s="155"/>
      <c r="S196" s="155"/>
      <c r="T196" s="155"/>
      <c r="U196" s="155"/>
      <c r="V196" s="155"/>
      <c r="W196" s="155"/>
      <c r="X196" s="155"/>
      <c r="Y196" s="155"/>
      <c r="Z196" s="155"/>
      <c r="AA196" s="155"/>
      <c r="AB196" s="155"/>
      <c r="AC196" s="155"/>
      <c r="AD196" s="155"/>
      <c r="AE196" s="155"/>
      <c r="AF196" s="155"/>
    </row>
    <row r="197" spans="1:32" ht="12.75" customHeight="1">
      <c r="A197" s="155"/>
      <c r="B197" s="155"/>
      <c r="C197" s="155"/>
      <c r="D197" s="155"/>
      <c r="E197" s="155"/>
      <c r="F197" s="155"/>
      <c r="G197" s="155"/>
      <c r="H197" s="155"/>
      <c r="I197" s="155"/>
      <c r="J197" s="155"/>
      <c r="K197" s="155"/>
      <c r="L197" s="155"/>
      <c r="M197" s="155"/>
      <c r="N197" s="155"/>
      <c r="O197" s="155"/>
      <c r="P197" s="155"/>
      <c r="Q197" s="251"/>
      <c r="R197" s="155"/>
      <c r="S197" s="155"/>
      <c r="T197" s="155"/>
      <c r="U197" s="155"/>
      <c r="V197" s="155"/>
      <c r="W197" s="155"/>
      <c r="X197" s="155"/>
      <c r="Y197" s="155"/>
      <c r="Z197" s="155"/>
      <c r="AA197" s="155"/>
      <c r="AB197" s="155"/>
      <c r="AC197" s="155"/>
      <c r="AD197" s="155"/>
      <c r="AE197" s="155"/>
      <c r="AF197" s="155"/>
    </row>
    <row r="198" spans="1:32" ht="12.75" customHeight="1">
      <c r="A198" s="155"/>
      <c r="B198" s="155"/>
      <c r="C198" s="155"/>
      <c r="D198" s="155"/>
      <c r="E198" s="155"/>
      <c r="F198" s="155"/>
      <c r="G198" s="155"/>
      <c r="H198" s="155"/>
      <c r="I198" s="155"/>
      <c r="J198" s="155"/>
      <c r="K198" s="155"/>
      <c r="L198" s="155"/>
      <c r="M198" s="155"/>
      <c r="N198" s="155"/>
      <c r="O198" s="155"/>
      <c r="P198" s="155"/>
      <c r="Q198" s="251"/>
      <c r="R198" s="155"/>
      <c r="S198" s="155"/>
      <c r="T198" s="155"/>
      <c r="U198" s="155"/>
      <c r="V198" s="155"/>
      <c r="W198" s="155"/>
      <c r="X198" s="155"/>
      <c r="Y198" s="155"/>
      <c r="Z198" s="155"/>
      <c r="AA198" s="155"/>
      <c r="AB198" s="155"/>
      <c r="AC198" s="155"/>
      <c r="AD198" s="155"/>
      <c r="AE198" s="155"/>
      <c r="AF198" s="155"/>
    </row>
    <row r="199" spans="1:32" ht="12.75" customHeight="1">
      <c r="A199" s="155"/>
      <c r="B199" s="155"/>
      <c r="C199" s="155"/>
      <c r="D199" s="155"/>
      <c r="E199" s="155"/>
      <c r="F199" s="155"/>
      <c r="G199" s="155"/>
      <c r="H199" s="155"/>
      <c r="I199" s="155"/>
      <c r="J199" s="155"/>
      <c r="K199" s="155"/>
      <c r="L199" s="155"/>
      <c r="M199" s="155"/>
      <c r="N199" s="155"/>
      <c r="O199" s="155"/>
      <c r="P199" s="155"/>
      <c r="Q199" s="251"/>
      <c r="R199" s="155"/>
      <c r="S199" s="155"/>
      <c r="T199" s="155"/>
      <c r="U199" s="155"/>
      <c r="V199" s="155"/>
      <c r="W199" s="155"/>
      <c r="X199" s="155"/>
      <c r="Y199" s="155"/>
      <c r="Z199" s="155"/>
      <c r="AA199" s="155"/>
      <c r="AB199" s="155"/>
      <c r="AC199" s="155"/>
      <c r="AD199" s="155"/>
      <c r="AE199" s="155"/>
      <c r="AF199" s="155"/>
    </row>
    <row r="200" spans="1:32" ht="12.75" customHeight="1">
      <c r="A200" s="155"/>
      <c r="B200" s="155"/>
      <c r="C200" s="155"/>
      <c r="D200" s="155"/>
      <c r="E200" s="155"/>
      <c r="F200" s="155"/>
      <c r="G200" s="155"/>
      <c r="H200" s="155"/>
      <c r="I200" s="155"/>
      <c r="J200" s="155"/>
      <c r="K200" s="155"/>
      <c r="L200" s="155"/>
      <c r="M200" s="155"/>
      <c r="N200" s="155"/>
      <c r="O200" s="155"/>
      <c r="P200" s="155"/>
      <c r="Q200" s="251"/>
      <c r="R200" s="155"/>
      <c r="S200" s="155"/>
      <c r="T200" s="155"/>
      <c r="U200" s="155"/>
      <c r="V200" s="155"/>
      <c r="W200" s="155"/>
      <c r="X200" s="155"/>
      <c r="Y200" s="155"/>
      <c r="Z200" s="155"/>
      <c r="AA200" s="155"/>
      <c r="AB200" s="155"/>
      <c r="AC200" s="155"/>
      <c r="AD200" s="155"/>
      <c r="AE200" s="155"/>
      <c r="AF200" s="155"/>
    </row>
    <row r="201" spans="1:32" ht="12.75" customHeight="1">
      <c r="A201" s="155"/>
      <c r="B201" s="155"/>
      <c r="C201" s="155"/>
      <c r="D201" s="155"/>
      <c r="E201" s="155"/>
      <c r="F201" s="155"/>
      <c r="G201" s="155"/>
      <c r="H201" s="155"/>
      <c r="I201" s="155"/>
      <c r="J201" s="155"/>
      <c r="K201" s="155"/>
      <c r="L201" s="155"/>
      <c r="M201" s="155"/>
      <c r="N201" s="155"/>
      <c r="O201" s="155"/>
      <c r="P201" s="155"/>
      <c r="Q201" s="251"/>
      <c r="R201" s="155"/>
      <c r="S201" s="155"/>
      <c r="T201" s="155"/>
      <c r="U201" s="155"/>
      <c r="V201" s="155"/>
      <c r="W201" s="155"/>
      <c r="X201" s="155"/>
      <c r="Y201" s="155"/>
      <c r="Z201" s="155"/>
      <c r="AA201" s="155"/>
      <c r="AB201" s="155"/>
      <c r="AC201" s="155"/>
      <c r="AD201" s="155"/>
      <c r="AE201" s="155"/>
      <c r="AF201" s="155"/>
    </row>
    <row r="202" spans="1:32" ht="12.75" customHeight="1">
      <c r="A202" s="155"/>
      <c r="B202" s="155"/>
      <c r="C202" s="155"/>
      <c r="D202" s="155"/>
      <c r="E202" s="155"/>
      <c r="F202" s="155"/>
      <c r="G202" s="155"/>
      <c r="H202" s="155"/>
      <c r="I202" s="155"/>
      <c r="J202" s="155"/>
      <c r="K202" s="155"/>
      <c r="L202" s="155"/>
      <c r="M202" s="155"/>
      <c r="N202" s="155"/>
      <c r="O202" s="155"/>
      <c r="P202" s="155"/>
      <c r="Q202" s="251"/>
      <c r="R202" s="155"/>
      <c r="S202" s="155"/>
      <c r="T202" s="155"/>
      <c r="U202" s="155"/>
      <c r="V202" s="155"/>
      <c r="W202" s="155"/>
      <c r="X202" s="155"/>
      <c r="Y202" s="155"/>
      <c r="Z202" s="155"/>
      <c r="AA202" s="155"/>
      <c r="AB202" s="155"/>
      <c r="AC202" s="155"/>
      <c r="AD202" s="155"/>
      <c r="AE202" s="155"/>
      <c r="AF202" s="155"/>
    </row>
    <row r="203" spans="1:32" ht="12.75" customHeight="1">
      <c r="A203" s="155"/>
      <c r="B203" s="155"/>
      <c r="C203" s="155"/>
      <c r="D203" s="155"/>
      <c r="E203" s="155"/>
      <c r="F203" s="155"/>
      <c r="G203" s="155"/>
      <c r="H203" s="155"/>
      <c r="I203" s="155"/>
      <c r="J203" s="155"/>
      <c r="K203" s="155"/>
      <c r="L203" s="155"/>
      <c r="M203" s="155"/>
      <c r="N203" s="155"/>
      <c r="O203" s="155"/>
      <c r="P203" s="155"/>
      <c r="Q203" s="251"/>
      <c r="R203" s="155"/>
      <c r="S203" s="155"/>
      <c r="T203" s="155"/>
      <c r="U203" s="155"/>
      <c r="V203" s="155"/>
      <c r="W203" s="155"/>
      <c r="X203" s="155"/>
      <c r="Y203" s="155"/>
      <c r="Z203" s="155"/>
      <c r="AA203" s="155"/>
      <c r="AB203" s="155"/>
      <c r="AC203" s="155"/>
      <c r="AD203" s="155"/>
      <c r="AE203" s="155"/>
      <c r="AF203" s="155"/>
    </row>
    <row r="204" spans="1:32" ht="12.75" customHeight="1">
      <c r="A204" s="155"/>
      <c r="B204" s="155"/>
      <c r="C204" s="155"/>
      <c r="D204" s="155"/>
      <c r="E204" s="155"/>
      <c r="F204" s="155"/>
      <c r="G204" s="155"/>
      <c r="H204" s="155"/>
      <c r="I204" s="155"/>
      <c r="J204" s="155"/>
      <c r="K204" s="155"/>
      <c r="L204" s="155"/>
      <c r="M204" s="155"/>
      <c r="N204" s="155"/>
      <c r="O204" s="155"/>
      <c r="P204" s="155"/>
      <c r="Q204" s="251"/>
      <c r="R204" s="155"/>
      <c r="S204" s="155"/>
      <c r="T204" s="155"/>
      <c r="U204" s="155"/>
      <c r="V204" s="155"/>
      <c r="W204" s="155"/>
      <c r="X204" s="155"/>
      <c r="Y204" s="155"/>
      <c r="Z204" s="155"/>
      <c r="AA204" s="155"/>
      <c r="AB204" s="155"/>
      <c r="AC204" s="155"/>
      <c r="AD204" s="155"/>
      <c r="AE204" s="155"/>
      <c r="AF204" s="155"/>
    </row>
    <row r="205" spans="1:32" ht="12.75" customHeight="1">
      <c r="A205" s="155"/>
      <c r="B205" s="155"/>
      <c r="C205" s="155"/>
      <c r="D205" s="155"/>
      <c r="E205" s="155"/>
      <c r="F205" s="155"/>
      <c r="G205" s="155"/>
      <c r="H205" s="155"/>
      <c r="I205" s="155"/>
      <c r="J205" s="155"/>
      <c r="K205" s="155"/>
      <c r="L205" s="155"/>
      <c r="M205" s="155"/>
      <c r="N205" s="155"/>
      <c r="O205" s="155"/>
      <c r="P205" s="155"/>
      <c r="Q205" s="251"/>
      <c r="R205" s="155"/>
      <c r="S205" s="155"/>
      <c r="T205" s="155"/>
      <c r="U205" s="155"/>
      <c r="V205" s="155"/>
      <c r="W205" s="155"/>
      <c r="X205" s="155"/>
      <c r="Y205" s="155"/>
      <c r="Z205" s="155"/>
      <c r="AA205" s="155"/>
      <c r="AB205" s="155"/>
      <c r="AC205" s="155"/>
      <c r="AD205" s="155"/>
      <c r="AE205" s="155"/>
      <c r="AF205" s="155"/>
    </row>
    <row r="206" spans="1:32" ht="12.75" customHeight="1">
      <c r="A206" s="155"/>
      <c r="B206" s="155"/>
      <c r="C206" s="155"/>
      <c r="D206" s="155"/>
      <c r="E206" s="155"/>
      <c r="F206" s="155"/>
      <c r="G206" s="155"/>
      <c r="H206" s="155"/>
      <c r="I206" s="155"/>
      <c r="J206" s="155"/>
      <c r="K206" s="155"/>
      <c r="L206" s="155"/>
      <c r="M206" s="155"/>
      <c r="N206" s="155"/>
      <c r="O206" s="155"/>
      <c r="P206" s="155"/>
      <c r="Q206" s="251"/>
      <c r="R206" s="155"/>
      <c r="S206" s="155"/>
      <c r="T206" s="155"/>
      <c r="U206" s="155"/>
      <c r="V206" s="155"/>
      <c r="W206" s="155"/>
      <c r="X206" s="155"/>
      <c r="Y206" s="155"/>
      <c r="Z206" s="155"/>
      <c r="AA206" s="155"/>
      <c r="AB206" s="155"/>
      <c r="AC206" s="155"/>
      <c r="AD206" s="155"/>
      <c r="AE206" s="155"/>
      <c r="AF206" s="155"/>
    </row>
    <row r="207" spans="1:32" ht="12.75" customHeight="1">
      <c r="A207" s="155"/>
      <c r="B207" s="155"/>
      <c r="C207" s="155"/>
      <c r="D207" s="155"/>
      <c r="E207" s="155"/>
      <c r="F207" s="155"/>
      <c r="G207" s="155"/>
      <c r="H207" s="155"/>
      <c r="I207" s="155"/>
      <c r="J207" s="155"/>
      <c r="K207" s="155"/>
      <c r="L207" s="155"/>
      <c r="M207" s="155"/>
      <c r="N207" s="155"/>
      <c r="O207" s="155"/>
      <c r="P207" s="155"/>
      <c r="Q207" s="251"/>
      <c r="R207" s="155"/>
      <c r="S207" s="155"/>
      <c r="T207" s="155"/>
      <c r="U207" s="155"/>
      <c r="V207" s="155"/>
      <c r="W207" s="155"/>
      <c r="X207" s="155"/>
      <c r="Y207" s="155"/>
      <c r="Z207" s="155"/>
      <c r="AA207" s="155"/>
      <c r="AB207" s="155"/>
      <c r="AC207" s="155"/>
      <c r="AD207" s="155"/>
      <c r="AE207" s="155"/>
      <c r="AF207" s="155"/>
    </row>
    <row r="208" spans="1:32" ht="12.75" customHeight="1">
      <c r="A208" s="155"/>
      <c r="B208" s="155"/>
      <c r="C208" s="155"/>
      <c r="D208" s="155"/>
      <c r="E208" s="155"/>
      <c r="F208" s="155"/>
      <c r="G208" s="155"/>
      <c r="H208" s="155"/>
      <c r="I208" s="155"/>
      <c r="J208" s="155"/>
      <c r="K208" s="155"/>
      <c r="L208" s="155"/>
      <c r="M208" s="155"/>
      <c r="N208" s="155"/>
      <c r="O208" s="155"/>
      <c r="P208" s="155"/>
      <c r="Q208" s="251"/>
      <c r="R208" s="155"/>
      <c r="S208" s="155"/>
      <c r="T208" s="155"/>
      <c r="U208" s="155"/>
      <c r="V208" s="155"/>
      <c r="W208" s="155"/>
      <c r="X208" s="155"/>
      <c r="Y208" s="155"/>
      <c r="Z208" s="155"/>
      <c r="AA208" s="155"/>
      <c r="AB208" s="155"/>
      <c r="AC208" s="155"/>
      <c r="AD208" s="155"/>
      <c r="AE208" s="155"/>
      <c r="AF208" s="155"/>
    </row>
    <row r="209" spans="1:32" ht="12.75" customHeight="1">
      <c r="A209" s="155"/>
      <c r="B209" s="155"/>
      <c r="C209" s="155"/>
      <c r="D209" s="155"/>
      <c r="E209" s="155"/>
      <c r="F209" s="155"/>
      <c r="G209" s="155"/>
      <c r="H209" s="155"/>
      <c r="I209" s="155"/>
      <c r="J209" s="155"/>
      <c r="K209" s="155"/>
      <c r="L209" s="155"/>
      <c r="M209" s="155"/>
      <c r="N209" s="155"/>
      <c r="O209" s="155"/>
      <c r="P209" s="155"/>
      <c r="Q209" s="251"/>
      <c r="R209" s="155"/>
      <c r="S209" s="155"/>
      <c r="T209" s="155"/>
      <c r="U209" s="155"/>
      <c r="V209" s="155"/>
      <c r="W209" s="155"/>
      <c r="X209" s="155"/>
      <c r="Y209" s="155"/>
      <c r="Z209" s="155"/>
      <c r="AA209" s="155"/>
      <c r="AB209" s="155"/>
      <c r="AC209" s="155"/>
      <c r="AD209" s="155"/>
      <c r="AE209" s="155"/>
      <c r="AF209" s="155"/>
    </row>
    <row r="210" spans="1:32" ht="12.75" customHeight="1">
      <c r="A210" s="155"/>
      <c r="B210" s="155"/>
      <c r="C210" s="155"/>
      <c r="D210" s="155"/>
      <c r="E210" s="155"/>
      <c r="F210" s="155"/>
      <c r="G210" s="155"/>
      <c r="H210" s="155"/>
      <c r="I210" s="155"/>
      <c r="J210" s="155"/>
      <c r="K210" s="155"/>
      <c r="L210" s="155"/>
      <c r="M210" s="155"/>
      <c r="N210" s="155"/>
      <c r="O210" s="155"/>
      <c r="P210" s="155"/>
      <c r="Q210" s="251"/>
      <c r="R210" s="155"/>
      <c r="S210" s="155"/>
      <c r="T210" s="155"/>
      <c r="U210" s="155"/>
      <c r="V210" s="155"/>
      <c r="W210" s="155"/>
      <c r="X210" s="155"/>
      <c r="Y210" s="155"/>
      <c r="Z210" s="155"/>
      <c r="AA210" s="155"/>
      <c r="AB210" s="155"/>
      <c r="AC210" s="155"/>
      <c r="AD210" s="155"/>
      <c r="AE210" s="155"/>
      <c r="AF210" s="155"/>
    </row>
    <row r="211" spans="1:32" ht="12.75" customHeight="1">
      <c r="A211" s="155"/>
      <c r="B211" s="155"/>
      <c r="C211" s="155"/>
      <c r="D211" s="155"/>
      <c r="E211" s="155"/>
      <c r="F211" s="155"/>
      <c r="G211" s="155"/>
      <c r="H211" s="155"/>
      <c r="I211" s="155"/>
      <c r="J211" s="155"/>
      <c r="K211" s="155"/>
      <c r="L211" s="155"/>
      <c r="M211" s="155"/>
      <c r="N211" s="155"/>
      <c r="O211" s="155"/>
      <c r="P211" s="155"/>
      <c r="Q211" s="251"/>
      <c r="R211" s="155"/>
      <c r="S211" s="155"/>
      <c r="T211" s="155"/>
      <c r="U211" s="155"/>
      <c r="V211" s="155"/>
      <c r="W211" s="155"/>
      <c r="X211" s="155"/>
      <c r="Y211" s="155"/>
      <c r="Z211" s="155"/>
      <c r="AA211" s="155"/>
      <c r="AB211" s="155"/>
      <c r="AC211" s="155"/>
      <c r="AD211" s="155"/>
      <c r="AE211" s="155"/>
      <c r="AF211" s="155"/>
    </row>
    <row r="212" spans="1:32" ht="12.75" customHeight="1">
      <c r="A212" s="155"/>
      <c r="B212" s="155"/>
      <c r="C212" s="155"/>
      <c r="D212" s="155"/>
      <c r="E212" s="155"/>
      <c r="F212" s="155"/>
      <c r="G212" s="155"/>
      <c r="H212" s="155"/>
      <c r="I212" s="155"/>
      <c r="J212" s="155"/>
      <c r="K212" s="155"/>
      <c r="L212" s="155"/>
      <c r="M212" s="155"/>
      <c r="N212" s="155"/>
      <c r="O212" s="155"/>
      <c r="P212" s="155"/>
      <c r="Q212" s="251"/>
      <c r="R212" s="155"/>
      <c r="S212" s="155"/>
      <c r="T212" s="155"/>
      <c r="U212" s="155"/>
      <c r="V212" s="155"/>
      <c r="W212" s="155"/>
      <c r="X212" s="155"/>
      <c r="Y212" s="155"/>
      <c r="Z212" s="155"/>
      <c r="AA212" s="155"/>
      <c r="AB212" s="155"/>
      <c r="AC212" s="155"/>
      <c r="AD212" s="155"/>
      <c r="AE212" s="155"/>
      <c r="AF212" s="155"/>
    </row>
    <row r="213" spans="1:32" ht="12.75" customHeight="1">
      <c r="A213" s="155"/>
      <c r="B213" s="155"/>
      <c r="C213" s="155"/>
      <c r="D213" s="155"/>
      <c r="E213" s="155"/>
      <c r="F213" s="155"/>
      <c r="G213" s="155"/>
      <c r="H213" s="155"/>
      <c r="I213" s="155"/>
      <c r="J213" s="155"/>
      <c r="K213" s="155"/>
      <c r="L213" s="155"/>
      <c r="M213" s="155"/>
      <c r="N213" s="155"/>
      <c r="O213" s="155"/>
      <c r="P213" s="155"/>
      <c r="Q213" s="251"/>
      <c r="R213" s="155"/>
      <c r="S213" s="155"/>
      <c r="T213" s="155"/>
      <c r="U213" s="155"/>
      <c r="V213" s="155"/>
      <c r="W213" s="155"/>
      <c r="X213" s="155"/>
      <c r="Y213" s="155"/>
      <c r="Z213" s="155"/>
      <c r="AA213" s="155"/>
      <c r="AB213" s="155"/>
      <c r="AC213" s="155"/>
      <c r="AD213" s="155"/>
      <c r="AE213" s="155"/>
      <c r="AF213" s="155"/>
    </row>
    <row r="214" spans="1:32" ht="12.75" customHeight="1">
      <c r="A214" s="155"/>
      <c r="B214" s="155"/>
      <c r="C214" s="155"/>
      <c r="D214" s="155"/>
      <c r="E214" s="155"/>
      <c r="F214" s="155"/>
      <c r="G214" s="155"/>
      <c r="H214" s="155"/>
      <c r="I214" s="155"/>
      <c r="J214" s="155"/>
      <c r="K214" s="155"/>
      <c r="L214" s="155"/>
      <c r="M214" s="155"/>
      <c r="N214" s="155"/>
      <c r="O214" s="155"/>
      <c r="P214" s="155"/>
      <c r="Q214" s="251"/>
      <c r="R214" s="155"/>
      <c r="S214" s="155"/>
      <c r="T214" s="155"/>
      <c r="U214" s="155"/>
      <c r="V214" s="155"/>
      <c r="W214" s="155"/>
      <c r="X214" s="155"/>
      <c r="Y214" s="155"/>
      <c r="Z214" s="155"/>
      <c r="AA214" s="155"/>
      <c r="AB214" s="155"/>
      <c r="AC214" s="155"/>
      <c r="AD214" s="155"/>
      <c r="AE214" s="155"/>
      <c r="AF214" s="155"/>
    </row>
    <row r="215" spans="1:32" ht="12.75" customHeight="1">
      <c r="A215" s="155"/>
      <c r="B215" s="155"/>
      <c r="C215" s="155"/>
      <c r="D215" s="155"/>
      <c r="E215" s="155"/>
      <c r="F215" s="155"/>
      <c r="G215" s="155"/>
      <c r="H215" s="155"/>
      <c r="I215" s="155"/>
      <c r="J215" s="155"/>
      <c r="K215" s="155"/>
      <c r="L215" s="155"/>
      <c r="M215" s="155"/>
      <c r="N215" s="155"/>
      <c r="O215" s="155"/>
      <c r="P215" s="155"/>
      <c r="Q215" s="251"/>
      <c r="R215" s="155"/>
      <c r="S215" s="155"/>
      <c r="T215" s="155"/>
      <c r="U215" s="155"/>
      <c r="V215" s="155"/>
      <c r="W215" s="155"/>
      <c r="X215" s="155"/>
      <c r="Y215" s="155"/>
      <c r="Z215" s="155"/>
      <c r="AA215" s="155"/>
      <c r="AB215" s="155"/>
      <c r="AC215" s="155"/>
      <c r="AD215" s="155"/>
      <c r="AE215" s="155"/>
      <c r="AF215" s="155"/>
    </row>
    <row r="216" spans="1:32" ht="12.75" customHeight="1">
      <c r="A216" s="155"/>
      <c r="B216" s="155"/>
      <c r="C216" s="155"/>
      <c r="D216" s="155"/>
      <c r="E216" s="155"/>
      <c r="F216" s="155"/>
      <c r="G216" s="155"/>
      <c r="H216" s="155"/>
      <c r="I216" s="155"/>
      <c r="J216" s="155"/>
      <c r="K216" s="155"/>
      <c r="L216" s="155"/>
      <c r="M216" s="155"/>
      <c r="N216" s="155"/>
      <c r="O216" s="155"/>
      <c r="P216" s="155"/>
      <c r="Q216" s="251"/>
      <c r="R216" s="155"/>
      <c r="S216" s="155"/>
      <c r="T216" s="155"/>
      <c r="U216" s="155"/>
      <c r="V216" s="155"/>
      <c r="W216" s="155"/>
      <c r="X216" s="155"/>
      <c r="Y216" s="155"/>
      <c r="Z216" s="155"/>
      <c r="AA216" s="155"/>
      <c r="AB216" s="155"/>
      <c r="AC216" s="155"/>
      <c r="AD216" s="155"/>
      <c r="AE216" s="155"/>
      <c r="AF216" s="155"/>
    </row>
    <row r="217" spans="1:32" ht="12.75" customHeight="1">
      <c r="A217" s="155"/>
      <c r="B217" s="155"/>
      <c r="C217" s="155"/>
      <c r="D217" s="155"/>
      <c r="E217" s="155"/>
      <c r="F217" s="155"/>
      <c r="G217" s="155"/>
      <c r="H217" s="155"/>
      <c r="I217" s="155"/>
      <c r="J217" s="155"/>
      <c r="K217" s="155"/>
      <c r="L217" s="155"/>
      <c r="M217" s="155"/>
      <c r="N217" s="155"/>
      <c r="O217" s="155"/>
      <c r="P217" s="155"/>
      <c r="Q217" s="251"/>
      <c r="R217" s="155"/>
      <c r="S217" s="155"/>
      <c r="T217" s="155"/>
      <c r="U217" s="155"/>
      <c r="V217" s="155"/>
      <c r="W217" s="155"/>
      <c r="X217" s="155"/>
      <c r="Y217" s="155"/>
      <c r="Z217" s="155"/>
      <c r="AA217" s="155"/>
      <c r="AB217" s="155"/>
      <c r="AC217" s="155"/>
      <c r="AD217" s="155"/>
      <c r="AE217" s="155"/>
      <c r="AF217" s="155"/>
    </row>
    <row r="218" spans="1:32" ht="12.75" customHeight="1">
      <c r="A218" s="155"/>
      <c r="B218" s="155"/>
      <c r="C218" s="155"/>
      <c r="D218" s="155"/>
      <c r="E218" s="155"/>
      <c r="F218" s="155"/>
      <c r="G218" s="155"/>
      <c r="H218" s="155"/>
      <c r="I218" s="155"/>
      <c r="J218" s="155"/>
      <c r="K218" s="155"/>
      <c r="L218" s="155"/>
      <c r="M218" s="155"/>
      <c r="N218" s="155"/>
      <c r="O218" s="155"/>
      <c r="P218" s="155"/>
      <c r="Q218" s="251"/>
      <c r="R218" s="155"/>
      <c r="S218" s="155"/>
      <c r="T218" s="155"/>
      <c r="U218" s="155"/>
      <c r="V218" s="155"/>
      <c r="W218" s="155"/>
      <c r="X218" s="155"/>
      <c r="Y218" s="155"/>
      <c r="Z218" s="155"/>
      <c r="AA218" s="155"/>
      <c r="AB218" s="155"/>
      <c r="AC218" s="155"/>
      <c r="AD218" s="155"/>
      <c r="AE218" s="155"/>
      <c r="AF218" s="155"/>
    </row>
    <row r="219" spans="1:32" ht="12.75" customHeight="1">
      <c r="A219" s="155"/>
      <c r="B219" s="155"/>
      <c r="C219" s="155"/>
      <c r="D219" s="155"/>
      <c r="E219" s="155"/>
      <c r="F219" s="155"/>
      <c r="G219" s="155"/>
      <c r="H219" s="155"/>
      <c r="I219" s="155"/>
      <c r="J219" s="155"/>
      <c r="K219" s="155"/>
      <c r="L219" s="155"/>
      <c r="M219" s="155"/>
      <c r="N219" s="155"/>
      <c r="O219" s="155"/>
      <c r="P219" s="155"/>
      <c r="Q219" s="251"/>
      <c r="R219" s="155"/>
      <c r="S219" s="155"/>
      <c r="T219" s="155"/>
      <c r="U219" s="155"/>
      <c r="V219" s="155"/>
      <c r="W219" s="155"/>
      <c r="X219" s="155"/>
      <c r="Y219" s="155"/>
      <c r="Z219" s="155"/>
      <c r="AA219" s="155"/>
      <c r="AB219" s="155"/>
      <c r="AC219" s="155"/>
      <c r="AD219" s="155"/>
      <c r="AE219" s="155"/>
      <c r="AF219" s="155"/>
    </row>
    <row r="220" spans="1:32" ht="12.75" customHeight="1">
      <c r="A220" s="155"/>
      <c r="B220" s="155"/>
      <c r="C220" s="155"/>
      <c r="D220" s="155"/>
      <c r="E220" s="155"/>
      <c r="F220" s="155"/>
      <c r="G220" s="155"/>
      <c r="H220" s="155"/>
      <c r="I220" s="155"/>
      <c r="J220" s="155"/>
      <c r="K220" s="155"/>
      <c r="L220" s="155"/>
      <c r="M220" s="155"/>
      <c r="N220" s="155"/>
      <c r="O220" s="155"/>
      <c r="P220" s="155"/>
      <c r="Q220" s="251"/>
      <c r="R220" s="155"/>
      <c r="S220" s="155"/>
      <c r="T220" s="155"/>
      <c r="U220" s="155"/>
      <c r="V220" s="155"/>
      <c r="W220" s="155"/>
      <c r="X220" s="155"/>
      <c r="Y220" s="155"/>
      <c r="Z220" s="155"/>
      <c r="AA220" s="155"/>
      <c r="AB220" s="155"/>
      <c r="AC220" s="155"/>
      <c r="AD220" s="155"/>
      <c r="AE220" s="155"/>
      <c r="AF220" s="155"/>
    </row>
    <row r="221" spans="1:32" ht="12.75" customHeight="1">
      <c r="A221" s="155"/>
      <c r="B221" s="155"/>
      <c r="C221" s="155"/>
      <c r="D221" s="155"/>
      <c r="E221" s="155"/>
      <c r="F221" s="155"/>
      <c r="G221" s="155"/>
      <c r="H221" s="155"/>
      <c r="I221" s="155"/>
      <c r="J221" s="155"/>
      <c r="K221" s="155"/>
      <c r="L221" s="155"/>
      <c r="M221" s="155"/>
      <c r="N221" s="155"/>
      <c r="O221" s="155"/>
      <c r="P221" s="155"/>
      <c r="Q221" s="251"/>
      <c r="R221" s="155"/>
      <c r="S221" s="155"/>
      <c r="T221" s="155"/>
      <c r="U221" s="155"/>
      <c r="V221" s="155"/>
      <c r="W221" s="155"/>
      <c r="X221" s="155"/>
      <c r="Y221" s="155"/>
      <c r="Z221" s="155"/>
      <c r="AA221" s="155"/>
      <c r="AB221" s="155"/>
      <c r="AC221" s="155"/>
      <c r="AD221" s="155"/>
      <c r="AE221" s="155"/>
      <c r="AF221" s="155"/>
    </row>
    <row r="222" spans="1:32" ht="12.75" customHeight="1">
      <c r="A222" s="155"/>
      <c r="B222" s="155"/>
      <c r="C222" s="155"/>
      <c r="D222" s="155"/>
      <c r="E222" s="155"/>
      <c r="F222" s="155"/>
      <c r="G222" s="155"/>
      <c r="H222" s="155"/>
      <c r="I222" s="155"/>
      <c r="J222" s="155"/>
      <c r="K222" s="155"/>
      <c r="L222" s="155"/>
      <c r="M222" s="155"/>
      <c r="N222" s="155"/>
      <c r="O222" s="155"/>
      <c r="P222" s="155"/>
      <c r="Q222" s="251"/>
      <c r="R222" s="155"/>
      <c r="S222" s="155"/>
      <c r="T222" s="155"/>
      <c r="U222" s="155"/>
      <c r="V222" s="155"/>
      <c r="W222" s="155"/>
      <c r="X222" s="155"/>
      <c r="Y222" s="155"/>
      <c r="Z222" s="155"/>
      <c r="AA222" s="155"/>
      <c r="AB222" s="155"/>
      <c r="AC222" s="155"/>
      <c r="AD222" s="155"/>
      <c r="AE222" s="155"/>
      <c r="AF222" s="155"/>
    </row>
    <row r="223" spans="1:32" ht="12.75" customHeight="1">
      <c r="A223" s="155"/>
      <c r="B223" s="155"/>
      <c r="C223" s="155"/>
      <c r="D223" s="155"/>
      <c r="E223" s="155"/>
      <c r="F223" s="155"/>
      <c r="G223" s="155"/>
      <c r="H223" s="155"/>
      <c r="I223" s="155"/>
      <c r="J223" s="155"/>
      <c r="K223" s="155"/>
      <c r="L223" s="155"/>
      <c r="M223" s="155"/>
      <c r="N223" s="155"/>
      <c r="O223" s="155"/>
      <c r="P223" s="155"/>
      <c r="Q223" s="251"/>
      <c r="R223" s="155"/>
      <c r="S223" s="155"/>
      <c r="T223" s="155"/>
      <c r="U223" s="155"/>
      <c r="V223" s="155"/>
      <c r="W223" s="155"/>
      <c r="X223" s="155"/>
      <c r="Y223" s="155"/>
      <c r="Z223" s="155"/>
      <c r="AA223" s="155"/>
      <c r="AB223" s="155"/>
      <c r="AC223" s="155"/>
      <c r="AD223" s="155"/>
      <c r="AE223" s="155"/>
      <c r="AF223" s="155"/>
    </row>
    <row r="224" spans="1:32" ht="12.75" customHeight="1">
      <c r="A224" s="155"/>
      <c r="B224" s="155"/>
      <c r="C224" s="155"/>
      <c r="D224" s="155"/>
      <c r="E224" s="155"/>
      <c r="F224" s="155"/>
      <c r="G224" s="155"/>
      <c r="H224" s="155"/>
      <c r="I224" s="155"/>
      <c r="J224" s="155"/>
      <c r="K224" s="155"/>
      <c r="L224" s="155"/>
      <c r="M224" s="155"/>
      <c r="N224" s="155"/>
      <c r="O224" s="155"/>
      <c r="P224" s="155"/>
      <c r="Q224" s="251"/>
      <c r="R224" s="155"/>
      <c r="S224" s="155"/>
      <c r="T224" s="155"/>
      <c r="U224" s="155"/>
      <c r="V224" s="155"/>
      <c r="W224" s="155"/>
      <c r="X224" s="155"/>
      <c r="Y224" s="155"/>
      <c r="Z224" s="155"/>
      <c r="AA224" s="155"/>
      <c r="AB224" s="155"/>
      <c r="AC224" s="155"/>
      <c r="AD224" s="155"/>
      <c r="AE224" s="155"/>
      <c r="AF224" s="155"/>
    </row>
    <row r="225" spans="1:32" ht="12.75" customHeight="1">
      <c r="A225" s="155"/>
      <c r="B225" s="155"/>
      <c r="C225" s="155"/>
      <c r="D225" s="155"/>
      <c r="E225" s="155"/>
      <c r="F225" s="155"/>
      <c r="G225" s="155"/>
      <c r="H225" s="155"/>
      <c r="I225" s="155"/>
      <c r="J225" s="155"/>
      <c r="K225" s="155"/>
      <c r="L225" s="155"/>
      <c r="M225" s="155"/>
      <c r="N225" s="155"/>
      <c r="O225" s="155"/>
      <c r="P225" s="155"/>
      <c r="Q225" s="251"/>
      <c r="R225" s="155"/>
      <c r="S225" s="155"/>
      <c r="T225" s="155"/>
      <c r="U225" s="155"/>
      <c r="V225" s="155"/>
      <c r="W225" s="155"/>
      <c r="X225" s="155"/>
      <c r="Y225" s="155"/>
      <c r="Z225" s="155"/>
      <c r="AA225" s="155"/>
      <c r="AB225" s="155"/>
      <c r="AC225" s="155"/>
      <c r="AD225" s="155"/>
      <c r="AE225" s="155"/>
      <c r="AF225" s="155"/>
    </row>
    <row r="226" spans="1:32" ht="12.75" customHeight="1">
      <c r="A226" s="155"/>
      <c r="B226" s="155"/>
      <c r="C226" s="155"/>
      <c r="D226" s="155"/>
      <c r="E226" s="155"/>
      <c r="F226" s="155"/>
      <c r="G226" s="155"/>
      <c r="H226" s="155"/>
      <c r="I226" s="155"/>
      <c r="J226" s="155"/>
      <c r="K226" s="155"/>
      <c r="L226" s="155"/>
      <c r="M226" s="155"/>
      <c r="N226" s="155"/>
      <c r="O226" s="155"/>
      <c r="P226" s="155"/>
      <c r="Q226" s="251"/>
      <c r="R226" s="155"/>
      <c r="S226" s="155"/>
      <c r="T226" s="155"/>
      <c r="U226" s="155"/>
      <c r="V226" s="155"/>
      <c r="W226" s="155"/>
      <c r="X226" s="155"/>
      <c r="Y226" s="155"/>
      <c r="Z226" s="155"/>
      <c r="AA226" s="155"/>
      <c r="AB226" s="155"/>
      <c r="AC226" s="155"/>
      <c r="AD226" s="155"/>
      <c r="AE226" s="155"/>
      <c r="AF226" s="155"/>
    </row>
    <row r="227" spans="1:32" ht="12.75" customHeight="1">
      <c r="A227" s="155"/>
      <c r="B227" s="155"/>
      <c r="C227" s="155"/>
      <c r="D227" s="155"/>
      <c r="E227" s="155"/>
      <c r="F227" s="155"/>
      <c r="G227" s="155"/>
      <c r="H227" s="155"/>
      <c r="I227" s="155"/>
      <c r="J227" s="155"/>
      <c r="K227" s="155"/>
      <c r="L227" s="155"/>
      <c r="M227" s="155"/>
      <c r="N227" s="155"/>
      <c r="O227" s="155"/>
      <c r="P227" s="155"/>
      <c r="Q227" s="251"/>
      <c r="R227" s="155"/>
      <c r="S227" s="155"/>
      <c r="T227" s="155"/>
      <c r="U227" s="155"/>
      <c r="V227" s="155"/>
      <c r="W227" s="155"/>
      <c r="X227" s="155"/>
      <c r="Y227" s="155"/>
      <c r="Z227" s="155"/>
      <c r="AA227" s="155"/>
      <c r="AB227" s="155"/>
      <c r="AC227" s="155"/>
      <c r="AD227" s="155"/>
      <c r="AE227" s="155"/>
      <c r="AF227" s="155"/>
    </row>
    <row r="228" spans="1:32" ht="12.75" customHeight="1">
      <c r="A228" s="155"/>
      <c r="B228" s="155"/>
      <c r="C228" s="155"/>
      <c r="D228" s="155"/>
      <c r="E228" s="155"/>
      <c r="F228" s="155"/>
      <c r="G228" s="155"/>
      <c r="H228" s="155"/>
      <c r="I228" s="155"/>
      <c r="J228" s="155"/>
      <c r="K228" s="155"/>
      <c r="L228" s="155"/>
      <c r="M228" s="155"/>
      <c r="N228" s="155"/>
      <c r="O228" s="155"/>
      <c r="P228" s="155"/>
      <c r="Q228" s="251"/>
      <c r="R228" s="155"/>
      <c r="S228" s="155"/>
      <c r="T228" s="155"/>
      <c r="U228" s="155"/>
      <c r="V228" s="155"/>
      <c r="W228" s="155"/>
      <c r="X228" s="155"/>
      <c r="Y228" s="155"/>
      <c r="Z228" s="155"/>
      <c r="AA228" s="155"/>
      <c r="AB228" s="155"/>
      <c r="AC228" s="155"/>
      <c r="AD228" s="155"/>
      <c r="AE228" s="155"/>
      <c r="AF228" s="155"/>
    </row>
    <row r="229" spans="1:32" ht="12.75" customHeight="1">
      <c r="A229" s="155"/>
      <c r="B229" s="155"/>
      <c r="C229" s="155"/>
      <c r="D229" s="155"/>
      <c r="E229" s="155"/>
      <c r="F229" s="155"/>
      <c r="G229" s="155"/>
      <c r="H229" s="155"/>
      <c r="I229" s="155"/>
      <c r="J229" s="155"/>
      <c r="K229" s="155"/>
      <c r="L229" s="155"/>
      <c r="M229" s="155"/>
      <c r="N229" s="155"/>
      <c r="O229" s="155"/>
      <c r="P229" s="155"/>
      <c r="Q229" s="251"/>
      <c r="R229" s="155"/>
      <c r="S229" s="155"/>
      <c r="T229" s="155"/>
      <c r="U229" s="155"/>
      <c r="V229" s="155"/>
      <c r="W229" s="155"/>
      <c r="X229" s="155"/>
      <c r="Y229" s="155"/>
      <c r="Z229" s="155"/>
      <c r="AA229" s="155"/>
      <c r="AB229" s="155"/>
      <c r="AC229" s="155"/>
      <c r="AD229" s="155"/>
      <c r="AE229" s="155"/>
      <c r="AF229" s="155"/>
    </row>
    <row r="230" spans="1:32" ht="12.75" customHeight="1">
      <c r="A230" s="155"/>
      <c r="B230" s="155"/>
      <c r="C230" s="155"/>
      <c r="D230" s="155"/>
      <c r="E230" s="155"/>
      <c r="F230" s="155"/>
      <c r="G230" s="155"/>
      <c r="H230" s="155"/>
      <c r="I230" s="155"/>
      <c r="J230" s="155"/>
      <c r="K230" s="155"/>
      <c r="L230" s="155"/>
      <c r="M230" s="155"/>
      <c r="N230" s="155"/>
      <c r="O230" s="155"/>
      <c r="P230" s="155"/>
      <c r="Q230" s="251"/>
      <c r="R230" s="155"/>
      <c r="S230" s="155"/>
      <c r="T230" s="155"/>
      <c r="U230" s="155"/>
      <c r="V230" s="155"/>
      <c r="W230" s="155"/>
      <c r="X230" s="155"/>
      <c r="Y230" s="155"/>
      <c r="Z230" s="155"/>
      <c r="AA230" s="155"/>
      <c r="AB230" s="155"/>
      <c r="AC230" s="155"/>
      <c r="AD230" s="155"/>
      <c r="AE230" s="155"/>
      <c r="AF230" s="155"/>
    </row>
    <row r="231" spans="1:32" ht="15.75" customHeight="1"/>
    <row r="232" spans="1:32" ht="15.75" customHeight="1"/>
    <row r="233" spans="1:32" ht="15.75" customHeight="1"/>
    <row r="234" spans="1:32" ht="15.75" customHeight="1"/>
    <row r="235" spans="1:32" ht="15.75" customHeight="1"/>
    <row r="236" spans="1:32" ht="15.75" customHeight="1"/>
    <row r="237" spans="1:32" ht="15.75" customHeight="1"/>
    <row r="238" spans="1:32" ht="15.75" customHeight="1"/>
    <row r="239" spans="1:32" ht="15.75" customHeight="1"/>
    <row r="240" spans="1:3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3">
    <mergeCell ref="C2:F2"/>
    <mergeCell ref="C3:F3"/>
    <mergeCell ref="C4:F4"/>
  </mergeCells>
  <dataValidations count="1">
    <dataValidation type="list" allowBlank="1" showErrorMessage="1" sqref="L32:L33 I12 L12 K13:L13 I14:I15 L22:L24 K16:L16 F12:F33 I28:I30 K21:L21 I17:I20 L14:L15 K25:L25 I26 L17:L20 K27:L27 I22:I24 L26 K31:L31 I32:I33 L28:L30">
      <formula1>$Q$2:$Q$5</formula1>
    </dataValidation>
  </dataValidation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022"/>
  <sheetViews>
    <sheetView workbookViewId="0">
      <selection activeCell="H7" sqref="H7"/>
    </sheetView>
  </sheetViews>
  <sheetFormatPr defaultColWidth="12.6640625" defaultRowHeight="15" customHeight="1"/>
  <cols>
    <col min="1" max="1" width="30.109375" customWidth="1"/>
    <col min="2" max="2" width="27.21875" customWidth="1"/>
    <col min="3" max="3" width="25.6640625" customWidth="1"/>
    <col min="4" max="4" width="33.77734375" customWidth="1"/>
    <col min="5" max="5" width="28.44140625" customWidth="1"/>
    <col min="6" max="6" width="12.88671875" customWidth="1"/>
    <col min="7" max="7" width="10.6640625" customWidth="1"/>
    <col min="8" max="8" width="16.33203125" customWidth="1"/>
    <col min="9" max="14" width="23.109375" customWidth="1"/>
    <col min="15" max="15" width="41.44140625" customWidth="1"/>
    <col min="16" max="16" width="37.21875" customWidth="1"/>
    <col min="17" max="17" width="8.21875" customWidth="1"/>
    <col min="18" max="18" width="7" customWidth="1"/>
    <col min="19" max="32" width="9" customWidth="1"/>
  </cols>
  <sheetData>
    <row r="1" spans="1:32" ht="12.75" customHeight="1">
      <c r="A1" s="155"/>
      <c r="B1" s="155"/>
      <c r="C1" s="155"/>
      <c r="D1" s="155"/>
      <c r="E1" s="155"/>
      <c r="F1" s="155"/>
      <c r="G1" s="155"/>
      <c r="H1" s="155"/>
      <c r="I1" s="155"/>
      <c r="J1" s="155"/>
      <c r="K1" s="155"/>
      <c r="L1" s="155"/>
      <c r="M1" s="155"/>
      <c r="N1" s="155"/>
      <c r="O1" s="155"/>
      <c r="P1" s="155"/>
      <c r="Q1" s="251"/>
      <c r="R1" s="155"/>
      <c r="S1" s="155"/>
      <c r="T1" s="155"/>
      <c r="U1" s="155"/>
      <c r="V1" s="155"/>
      <c r="W1" s="155"/>
      <c r="X1" s="155"/>
      <c r="Y1" s="155"/>
      <c r="Z1" s="155"/>
      <c r="AA1" s="155"/>
      <c r="AB1" s="155"/>
      <c r="AC1" s="155"/>
      <c r="AD1" s="155"/>
      <c r="AE1" s="155"/>
      <c r="AF1" s="155"/>
    </row>
    <row r="2" spans="1:32" ht="15" customHeight="1">
      <c r="A2" s="379" t="s">
        <v>1480</v>
      </c>
      <c r="B2" s="380" t="s">
        <v>166</v>
      </c>
      <c r="C2" s="507"/>
      <c r="D2" s="492"/>
      <c r="E2" s="492"/>
      <c r="F2" s="493"/>
      <c r="G2" s="210"/>
      <c r="H2" s="210"/>
      <c r="I2" s="210"/>
      <c r="J2" s="210"/>
      <c r="K2" s="210"/>
      <c r="L2" s="210"/>
      <c r="M2" s="210"/>
      <c r="N2" s="210"/>
      <c r="O2" s="210"/>
      <c r="P2" s="252"/>
      <c r="Q2" s="253" t="s">
        <v>212</v>
      </c>
      <c r="R2" s="253"/>
      <c r="S2" s="253"/>
      <c r="T2" s="253"/>
      <c r="U2" s="253"/>
      <c r="V2" s="253"/>
      <c r="W2" s="253"/>
      <c r="X2" s="253"/>
      <c r="Y2" s="253"/>
      <c r="Z2" s="253"/>
      <c r="AA2" s="253"/>
      <c r="AB2" s="253"/>
      <c r="AC2" s="253"/>
      <c r="AD2" s="253"/>
      <c r="AE2" s="253"/>
    </row>
    <row r="3" spans="1:32" ht="12.75" customHeight="1">
      <c r="A3" s="416" t="s">
        <v>237</v>
      </c>
      <c r="B3" s="119" t="s">
        <v>1689</v>
      </c>
      <c r="C3" s="508"/>
      <c r="D3" s="431"/>
      <c r="E3" s="431"/>
      <c r="F3" s="509"/>
      <c r="G3" s="210"/>
      <c r="H3" s="210"/>
      <c r="I3" s="210"/>
      <c r="J3" s="210"/>
      <c r="K3" s="210"/>
      <c r="L3" s="210"/>
      <c r="M3" s="210"/>
      <c r="N3" s="210"/>
      <c r="O3" s="210"/>
      <c r="P3" s="252"/>
      <c r="Q3" s="253" t="s">
        <v>213</v>
      </c>
      <c r="R3" s="253"/>
      <c r="S3" s="253"/>
      <c r="T3" s="253"/>
      <c r="U3" s="253"/>
      <c r="V3" s="253"/>
      <c r="W3" s="253"/>
      <c r="X3" s="253"/>
      <c r="Y3" s="253"/>
      <c r="Z3" s="253"/>
      <c r="AA3" s="253"/>
      <c r="AB3" s="253"/>
      <c r="AC3" s="253"/>
      <c r="AD3" s="253"/>
      <c r="AE3" s="253"/>
    </row>
    <row r="4" spans="1:32" ht="18" customHeight="1">
      <c r="A4" s="382" t="s">
        <v>1482</v>
      </c>
      <c r="B4" s="130"/>
      <c r="C4" s="510"/>
      <c r="D4" s="431"/>
      <c r="E4" s="431"/>
      <c r="F4" s="509"/>
      <c r="G4" s="210"/>
      <c r="H4" s="210"/>
      <c r="I4" s="210"/>
      <c r="J4" s="210"/>
      <c r="K4" s="210"/>
      <c r="L4" s="210"/>
      <c r="M4" s="210"/>
      <c r="N4" s="210"/>
      <c r="O4" s="210"/>
      <c r="P4" s="252"/>
      <c r="Q4" s="253" t="s">
        <v>1483</v>
      </c>
      <c r="R4" s="253"/>
      <c r="S4" s="253"/>
      <c r="T4" s="253"/>
      <c r="U4" s="253"/>
      <c r="V4" s="253"/>
      <c r="W4" s="253"/>
      <c r="X4" s="253"/>
      <c r="Y4" s="253"/>
      <c r="Z4" s="253"/>
      <c r="AA4" s="253"/>
      <c r="AB4" s="253"/>
      <c r="AC4" s="253"/>
      <c r="AD4" s="253"/>
      <c r="AE4" s="253"/>
    </row>
    <row r="5" spans="1:32" ht="30" customHeight="1">
      <c r="A5" s="383" t="s">
        <v>241</v>
      </c>
      <c r="B5" s="131" t="s">
        <v>212</v>
      </c>
      <c r="C5" s="131" t="s">
        <v>213</v>
      </c>
      <c r="D5" s="131" t="s">
        <v>225</v>
      </c>
      <c r="E5" s="131" t="s">
        <v>215</v>
      </c>
      <c r="F5" s="384" t="s">
        <v>1484</v>
      </c>
      <c r="G5" s="256"/>
      <c r="H5" s="256"/>
      <c r="I5" s="256"/>
      <c r="J5" s="256"/>
      <c r="K5" s="256"/>
      <c r="L5" s="256"/>
      <c r="M5" s="256"/>
      <c r="N5" s="256"/>
      <c r="O5" s="256"/>
      <c r="P5" s="257"/>
      <c r="Q5" s="253" t="s">
        <v>215</v>
      </c>
      <c r="R5" s="253"/>
      <c r="S5" s="253"/>
      <c r="T5" s="253"/>
      <c r="U5" s="253"/>
      <c r="V5" s="253"/>
      <c r="W5" s="253"/>
      <c r="X5" s="253"/>
      <c r="Y5" s="253"/>
      <c r="Z5" s="253"/>
      <c r="AA5" s="253"/>
      <c r="AB5" s="253"/>
      <c r="AC5" s="253"/>
      <c r="AD5" s="253"/>
      <c r="AE5" s="253"/>
    </row>
    <row r="6" spans="1:32" ht="15" customHeight="1">
      <c r="A6" s="385" t="s">
        <v>222</v>
      </c>
      <c r="B6" s="132">
        <f>COUNTIF(F12:F12868,"Passed")</f>
        <v>23</v>
      </c>
      <c r="C6" s="132">
        <f>COUNTIF(F12:F868,"Failed")</f>
        <v>0</v>
      </c>
      <c r="D6" s="133">
        <v>0</v>
      </c>
      <c r="E6" s="132">
        <f>COUNTIF(H18:H868,"N/A")</f>
        <v>0</v>
      </c>
      <c r="F6" s="386">
        <f>COUNTA(A11:A868) - 7</f>
        <v>23</v>
      </c>
      <c r="G6" s="256"/>
      <c r="H6" s="256"/>
      <c r="I6" s="256"/>
      <c r="J6" s="256"/>
      <c r="K6" s="256"/>
      <c r="L6" s="256"/>
      <c r="M6" s="256"/>
      <c r="N6" s="256"/>
      <c r="O6" s="256"/>
      <c r="P6" s="257"/>
      <c r="Q6" s="253"/>
      <c r="R6" s="253"/>
      <c r="S6" s="253"/>
      <c r="T6" s="253"/>
      <c r="U6" s="253"/>
      <c r="V6" s="253"/>
      <c r="W6" s="253"/>
      <c r="X6" s="253"/>
      <c r="Y6" s="253"/>
      <c r="Z6" s="253"/>
      <c r="AA6" s="253"/>
      <c r="AB6" s="253"/>
      <c r="AC6" s="253"/>
      <c r="AD6" s="253"/>
      <c r="AE6" s="253"/>
    </row>
    <row r="7" spans="1:32" ht="15" customHeight="1">
      <c r="A7" s="387" t="s">
        <v>221</v>
      </c>
      <c r="B7" s="134">
        <f>COUNTIF(I12:I12868,"Passed")</f>
        <v>21</v>
      </c>
      <c r="C7" s="132">
        <f>COUNTIF(I12:I869,"Failed")</f>
        <v>2</v>
      </c>
      <c r="D7" s="133">
        <v>0</v>
      </c>
      <c r="E7" s="134">
        <v>0</v>
      </c>
      <c r="F7" s="388">
        <f>COUNTA(A11:A868) - 7</f>
        <v>23</v>
      </c>
      <c r="G7" s="256"/>
      <c r="H7" s="256"/>
      <c r="I7" s="256"/>
      <c r="J7" s="256"/>
      <c r="K7" s="256"/>
      <c r="L7" s="256"/>
      <c r="M7" s="256"/>
      <c r="N7" s="256"/>
      <c r="O7" s="256"/>
      <c r="P7" s="257"/>
      <c r="Q7" s="253"/>
      <c r="R7" s="253"/>
      <c r="S7" s="253"/>
      <c r="T7" s="253"/>
      <c r="U7" s="253"/>
      <c r="V7" s="253"/>
      <c r="W7" s="253"/>
      <c r="X7" s="253"/>
      <c r="Y7" s="253"/>
      <c r="Z7" s="253"/>
      <c r="AA7" s="253"/>
      <c r="AB7" s="253"/>
      <c r="AC7" s="253"/>
      <c r="AD7" s="253"/>
      <c r="AE7" s="253"/>
    </row>
    <row r="8" spans="1:32" ht="18.75" customHeight="1">
      <c r="A8" s="389" t="s">
        <v>210</v>
      </c>
      <c r="B8" s="417">
        <f>COUNTIF(L12:L40,"Passed")</f>
        <v>23</v>
      </c>
      <c r="C8" s="417">
        <f>COUNTIF(L12:L40,"Failed")</f>
        <v>0</v>
      </c>
      <c r="D8" s="417">
        <v>0</v>
      </c>
      <c r="E8" s="390">
        <v>0</v>
      </c>
      <c r="F8" s="418">
        <f>COUNTA(A11:A868) - 7</f>
        <v>23</v>
      </c>
      <c r="G8" s="326"/>
      <c r="P8" s="253"/>
      <c r="Q8" s="258"/>
      <c r="R8" s="253"/>
      <c r="S8" s="253"/>
      <c r="T8" s="253"/>
      <c r="U8" s="253"/>
      <c r="V8" s="253"/>
      <c r="W8" s="253"/>
      <c r="X8" s="253"/>
      <c r="Y8" s="253"/>
      <c r="Z8" s="253"/>
      <c r="AA8" s="253"/>
      <c r="AB8" s="253"/>
      <c r="AC8" s="253"/>
      <c r="AD8" s="253"/>
      <c r="AE8" s="253"/>
      <c r="AF8" s="253"/>
    </row>
    <row r="9" spans="1:32" ht="15.75" customHeight="1">
      <c r="A9" s="326"/>
      <c r="B9" s="326"/>
      <c r="C9" s="326"/>
      <c r="D9" s="326"/>
      <c r="E9" s="326"/>
      <c r="F9" s="326"/>
      <c r="P9" s="259"/>
      <c r="Q9" s="253"/>
      <c r="R9" s="253"/>
      <c r="S9" s="253"/>
      <c r="T9" s="253"/>
      <c r="U9" s="253"/>
      <c r="V9" s="253"/>
      <c r="W9" s="253"/>
      <c r="X9" s="253"/>
      <c r="Y9" s="253"/>
      <c r="Z9" s="253"/>
      <c r="AA9" s="253"/>
      <c r="AB9" s="253"/>
      <c r="AC9" s="253"/>
      <c r="AD9" s="253"/>
      <c r="AE9" s="253"/>
    </row>
    <row r="10" spans="1:32" ht="13.2">
      <c r="A10" s="135" t="s">
        <v>1485</v>
      </c>
      <c r="B10" s="135" t="s">
        <v>245</v>
      </c>
      <c r="C10" s="135" t="s">
        <v>246</v>
      </c>
      <c r="D10" s="135" t="s">
        <v>247</v>
      </c>
      <c r="E10" s="273" t="s">
        <v>1486</v>
      </c>
      <c r="F10" s="157" t="s">
        <v>222</v>
      </c>
      <c r="G10" s="274" t="s">
        <v>249</v>
      </c>
      <c r="H10" s="135" t="s">
        <v>250</v>
      </c>
      <c r="I10" s="135" t="s">
        <v>221</v>
      </c>
      <c r="J10" s="135" t="s">
        <v>249</v>
      </c>
      <c r="K10" s="135" t="s">
        <v>250</v>
      </c>
      <c r="L10" s="135" t="s">
        <v>210</v>
      </c>
      <c r="M10" s="135" t="s">
        <v>249</v>
      </c>
      <c r="N10" s="135" t="s">
        <v>250</v>
      </c>
      <c r="O10" s="135" t="s">
        <v>251</v>
      </c>
    </row>
    <row r="11" spans="1:32" ht="13.8">
      <c r="A11" s="136" t="s">
        <v>1690</v>
      </c>
      <c r="B11" s="137"/>
      <c r="C11" s="165"/>
      <c r="D11" s="165"/>
      <c r="E11" s="165"/>
      <c r="F11" s="165"/>
      <c r="G11" s="165"/>
      <c r="H11" s="262"/>
      <c r="I11" s="263"/>
      <c r="J11" s="263"/>
      <c r="K11" s="263"/>
      <c r="L11" s="263"/>
      <c r="M11" s="263"/>
      <c r="N11" s="263"/>
      <c r="O11" s="263"/>
    </row>
    <row r="12" spans="1:32" ht="154.5" customHeight="1">
      <c r="A12" s="119" t="str">
        <f>IF(OR(B12&lt;&gt;"",D12&lt;&gt;""),"["&amp;TEXT($B$2,"##")&amp;"-"&amp;TEXT(ROW()-11,"##")&amp;"]","")</f>
        <v>[Manage Categories-1]</v>
      </c>
      <c r="B12" s="118" t="s">
        <v>1691</v>
      </c>
      <c r="C12" s="118" t="s">
        <v>1692</v>
      </c>
      <c r="D12" s="264" t="s">
        <v>1693</v>
      </c>
      <c r="E12" s="118"/>
      <c r="F12" s="118" t="s">
        <v>212</v>
      </c>
      <c r="G12" s="143">
        <v>45251</v>
      </c>
      <c r="H12" s="118" t="s">
        <v>34</v>
      </c>
      <c r="I12" s="119" t="s">
        <v>212</v>
      </c>
      <c r="J12" s="143">
        <v>45262</v>
      </c>
      <c r="K12" s="119" t="s">
        <v>46</v>
      </c>
      <c r="L12" s="119" t="s">
        <v>212</v>
      </c>
      <c r="M12" s="315">
        <v>45265</v>
      </c>
      <c r="N12" s="119" t="s">
        <v>1491</v>
      </c>
      <c r="O12" s="119"/>
    </row>
    <row r="13" spans="1:32" ht="13.8">
      <c r="A13" s="147" t="s">
        <v>1694</v>
      </c>
      <c r="B13" s="148"/>
      <c r="C13" s="148"/>
      <c r="D13" s="268"/>
      <c r="E13" s="268"/>
      <c r="F13" s="148"/>
      <c r="G13" s="149"/>
      <c r="H13" s="148"/>
      <c r="I13" s="154"/>
      <c r="J13" s="154"/>
      <c r="K13" s="154"/>
      <c r="L13" s="154"/>
      <c r="M13" s="154"/>
      <c r="N13" s="154"/>
      <c r="O13" s="154"/>
    </row>
    <row r="14" spans="1:32" ht="151.5" customHeight="1">
      <c r="A14" s="119" t="str">
        <f t="shared" ref="A14:A15" si="0">IF(OR(B14&lt;&gt;"",D14&lt;&gt;""),"["&amp;TEXT($B$2,"##")&amp;"-"&amp;TEXT(ROW()-12,"##")&amp;"]","")</f>
        <v>[Manage Categories-2]</v>
      </c>
      <c r="B14" s="118" t="s">
        <v>1695</v>
      </c>
      <c r="C14" s="118" t="s">
        <v>1696</v>
      </c>
      <c r="D14" s="264" t="s">
        <v>1697</v>
      </c>
      <c r="E14" s="264"/>
      <c r="F14" s="118" t="s">
        <v>212</v>
      </c>
      <c r="G14" s="143">
        <v>45251</v>
      </c>
      <c r="H14" s="118" t="s">
        <v>34</v>
      </c>
      <c r="I14" s="119" t="s">
        <v>212</v>
      </c>
      <c r="J14" s="143">
        <v>45262</v>
      </c>
      <c r="K14" s="119" t="s">
        <v>46</v>
      </c>
      <c r="L14" s="119" t="s">
        <v>212</v>
      </c>
      <c r="M14" s="315">
        <v>45265</v>
      </c>
      <c r="N14" s="119" t="s">
        <v>1491</v>
      </c>
      <c r="O14" s="119"/>
    </row>
    <row r="15" spans="1:32" ht="146.25" customHeight="1">
      <c r="A15" s="119" t="str">
        <f t="shared" si="0"/>
        <v>[Manage Categories-3]</v>
      </c>
      <c r="B15" s="118" t="s">
        <v>1698</v>
      </c>
      <c r="C15" s="118" t="s">
        <v>1699</v>
      </c>
      <c r="D15" s="264" t="s">
        <v>1700</v>
      </c>
      <c r="E15" s="264"/>
      <c r="F15" s="118" t="s">
        <v>212</v>
      </c>
      <c r="G15" s="143">
        <v>45251</v>
      </c>
      <c r="H15" s="118" t="s">
        <v>34</v>
      </c>
      <c r="I15" s="119" t="s">
        <v>212</v>
      </c>
      <c r="J15" s="143">
        <v>45262</v>
      </c>
      <c r="K15" s="119" t="s">
        <v>46</v>
      </c>
      <c r="L15" s="119" t="s">
        <v>212</v>
      </c>
      <c r="M15" s="315">
        <v>45265</v>
      </c>
      <c r="N15" s="119" t="s">
        <v>1491</v>
      </c>
      <c r="O15" s="119"/>
    </row>
    <row r="16" spans="1:32" ht="13.8">
      <c r="A16" s="147" t="s">
        <v>1701</v>
      </c>
      <c r="B16" s="148"/>
      <c r="C16" s="148"/>
      <c r="D16" s="268"/>
      <c r="E16" s="268"/>
      <c r="F16" s="148"/>
      <c r="G16" s="149"/>
      <c r="H16" s="148"/>
      <c r="I16" s="154"/>
      <c r="J16" s="154"/>
      <c r="K16" s="154"/>
      <c r="L16" s="154"/>
      <c r="M16" s="154"/>
      <c r="N16" s="154"/>
      <c r="O16" s="154"/>
    </row>
    <row r="17" spans="1:35" ht="144" customHeight="1">
      <c r="A17" s="119" t="str">
        <f t="shared" ref="A17:A20" si="1">IF(OR(B17&lt;&gt;"",D17&lt;&gt;""),"["&amp;TEXT($B$2,"##")&amp;"-"&amp;TEXT(ROW()-13,"##")&amp;"]","")</f>
        <v>[Manage Categories-4]</v>
      </c>
      <c r="B17" s="118" t="s">
        <v>1701</v>
      </c>
      <c r="C17" s="118" t="s">
        <v>1702</v>
      </c>
      <c r="D17" s="264" t="s">
        <v>1703</v>
      </c>
      <c r="E17" s="264"/>
      <c r="F17" s="118" t="s">
        <v>212</v>
      </c>
      <c r="G17" s="143">
        <v>45251</v>
      </c>
      <c r="H17" s="118" t="s">
        <v>34</v>
      </c>
      <c r="I17" s="119" t="s">
        <v>212</v>
      </c>
      <c r="J17" s="143">
        <v>45262</v>
      </c>
      <c r="K17" s="119" t="s">
        <v>46</v>
      </c>
      <c r="L17" s="119" t="s">
        <v>212</v>
      </c>
      <c r="M17" s="315">
        <v>45265</v>
      </c>
      <c r="N17" s="119" t="s">
        <v>1491</v>
      </c>
      <c r="O17" s="119"/>
    </row>
    <row r="18" spans="1:35" ht="152.25" customHeight="1">
      <c r="A18" s="119" t="str">
        <f t="shared" si="1"/>
        <v>[Manage Categories-5]</v>
      </c>
      <c r="B18" s="118" t="s">
        <v>1704</v>
      </c>
      <c r="C18" s="118" t="s">
        <v>1705</v>
      </c>
      <c r="D18" s="264" t="s">
        <v>1706</v>
      </c>
      <c r="E18" s="264"/>
      <c r="F18" s="118" t="s">
        <v>212</v>
      </c>
      <c r="G18" s="143">
        <v>45251</v>
      </c>
      <c r="H18" s="118" t="s">
        <v>34</v>
      </c>
      <c r="I18" s="119" t="s">
        <v>212</v>
      </c>
      <c r="J18" s="143">
        <v>45262</v>
      </c>
      <c r="K18" s="119" t="s">
        <v>46</v>
      </c>
      <c r="L18" s="119" t="s">
        <v>212</v>
      </c>
      <c r="M18" s="315">
        <v>45265</v>
      </c>
      <c r="N18" s="119" t="s">
        <v>1491</v>
      </c>
      <c r="O18" s="119"/>
    </row>
    <row r="19" spans="1:35" ht="157.5" customHeight="1">
      <c r="A19" s="119" t="str">
        <f t="shared" si="1"/>
        <v>[Manage Categories-6]</v>
      </c>
      <c r="B19" s="118" t="s">
        <v>1707</v>
      </c>
      <c r="C19" s="118" t="s">
        <v>1705</v>
      </c>
      <c r="D19" s="264" t="s">
        <v>1708</v>
      </c>
      <c r="E19" s="264"/>
      <c r="F19" s="118" t="s">
        <v>212</v>
      </c>
      <c r="G19" s="143">
        <v>45251</v>
      </c>
      <c r="H19" s="118" t="s">
        <v>34</v>
      </c>
      <c r="I19" s="119" t="s">
        <v>212</v>
      </c>
      <c r="J19" s="143">
        <v>45262</v>
      </c>
      <c r="K19" s="119" t="s">
        <v>46</v>
      </c>
      <c r="L19" s="119" t="s">
        <v>212</v>
      </c>
      <c r="M19" s="315">
        <v>45265</v>
      </c>
      <c r="N19" s="119" t="s">
        <v>1491</v>
      </c>
      <c r="O19" s="119"/>
    </row>
    <row r="20" spans="1:35" ht="127.5" customHeight="1">
      <c r="A20" s="158" t="str">
        <f t="shared" si="1"/>
        <v>[Manage Categories-7]</v>
      </c>
      <c r="B20" s="159" t="s">
        <v>1709</v>
      </c>
      <c r="C20" s="159" t="s">
        <v>1705</v>
      </c>
      <c r="D20" s="275" t="s">
        <v>1710</v>
      </c>
      <c r="E20" s="275"/>
      <c r="F20" s="159" t="s">
        <v>212</v>
      </c>
      <c r="G20" s="160">
        <v>45251</v>
      </c>
      <c r="H20" s="159" t="s">
        <v>34</v>
      </c>
      <c r="I20" s="158" t="s">
        <v>213</v>
      </c>
      <c r="J20" s="160">
        <v>45262</v>
      </c>
      <c r="K20" s="158" t="s">
        <v>46</v>
      </c>
      <c r="L20" s="119" t="s">
        <v>212</v>
      </c>
      <c r="M20" s="311">
        <v>45264</v>
      </c>
      <c r="N20" s="158" t="s">
        <v>1491</v>
      </c>
      <c r="O20" s="158" t="s">
        <v>1711</v>
      </c>
      <c r="P20" s="161"/>
      <c r="Q20" s="161"/>
      <c r="R20" s="161"/>
      <c r="S20" s="161"/>
      <c r="T20" s="161"/>
      <c r="U20" s="161"/>
      <c r="V20" s="161"/>
      <c r="W20" s="161"/>
      <c r="X20" s="161"/>
      <c r="Y20" s="161"/>
      <c r="Z20" s="161"/>
      <c r="AA20" s="161"/>
      <c r="AB20" s="161"/>
      <c r="AC20" s="161"/>
      <c r="AD20" s="161"/>
      <c r="AE20" s="161"/>
      <c r="AF20" s="161"/>
      <c r="AG20" s="161"/>
      <c r="AH20" s="161"/>
      <c r="AI20" s="161"/>
    </row>
    <row r="21" spans="1:35" ht="13.8">
      <c r="A21" s="147" t="s">
        <v>1712</v>
      </c>
      <c r="B21" s="148"/>
      <c r="C21" s="148"/>
      <c r="D21" s="268"/>
      <c r="E21" s="148"/>
      <c r="F21" s="148"/>
      <c r="G21" s="149"/>
      <c r="H21" s="148"/>
      <c r="I21" s="154"/>
      <c r="J21" s="154"/>
      <c r="K21" s="154"/>
      <c r="L21" s="154"/>
      <c r="M21" s="154"/>
      <c r="N21" s="154"/>
      <c r="O21" s="154"/>
    </row>
    <row r="22" spans="1:35" ht="137.25" customHeight="1">
      <c r="A22" s="119" t="str">
        <f t="shared" ref="A22:A23" si="2">IF(OR(B26&lt;&gt;"",D26&lt;&gt;""),"["&amp;TEXT($B$2,"##")&amp;"-"&amp;TEXT(ROW()-14,"##")&amp;"]","")</f>
        <v>[Manage Categories-8]</v>
      </c>
      <c r="B22" s="118" t="s">
        <v>1712</v>
      </c>
      <c r="C22" s="118" t="s">
        <v>1713</v>
      </c>
      <c r="D22" s="264" t="s">
        <v>1714</v>
      </c>
      <c r="E22" s="118"/>
      <c r="F22" s="118" t="s">
        <v>212</v>
      </c>
      <c r="G22" s="143">
        <v>45251</v>
      </c>
      <c r="H22" s="118" t="s">
        <v>34</v>
      </c>
      <c r="I22" s="119" t="s">
        <v>212</v>
      </c>
      <c r="J22" s="143">
        <v>45262</v>
      </c>
      <c r="K22" s="119" t="s">
        <v>46</v>
      </c>
      <c r="L22" s="119" t="s">
        <v>212</v>
      </c>
      <c r="M22" s="315">
        <v>45265</v>
      </c>
      <c r="N22" s="119" t="s">
        <v>1491</v>
      </c>
      <c r="O22" s="119"/>
    </row>
    <row r="23" spans="1:35" ht="131.25" customHeight="1">
      <c r="A23" s="119" t="str">
        <f t="shared" si="2"/>
        <v>[Manage Categories-9]</v>
      </c>
      <c r="B23" s="118" t="s">
        <v>1715</v>
      </c>
      <c r="C23" s="118" t="s">
        <v>1716</v>
      </c>
      <c r="D23" s="264" t="s">
        <v>1706</v>
      </c>
      <c r="E23" s="118"/>
      <c r="F23" s="118" t="s">
        <v>212</v>
      </c>
      <c r="G23" s="143">
        <v>45251</v>
      </c>
      <c r="H23" s="118" t="s">
        <v>34</v>
      </c>
      <c r="I23" s="119" t="s">
        <v>212</v>
      </c>
      <c r="J23" s="143">
        <v>45262</v>
      </c>
      <c r="K23" s="119" t="s">
        <v>46</v>
      </c>
      <c r="L23" s="119" t="s">
        <v>212</v>
      </c>
      <c r="M23" s="315">
        <v>45265</v>
      </c>
      <c r="N23" s="119" t="s">
        <v>1491</v>
      </c>
      <c r="O23" s="119"/>
    </row>
    <row r="24" spans="1:35" ht="138" customHeight="1">
      <c r="A24" s="119" t="str">
        <f>IF(OR(B27&lt;&gt;"",D27&lt;&gt;""),"["&amp;TEXT($B$2,"##")&amp;"-"&amp;TEXT(ROW()-14,"##")&amp;"]","")</f>
        <v>[Manage Categories-10]</v>
      </c>
      <c r="B24" s="118" t="s">
        <v>1717</v>
      </c>
      <c r="C24" s="118" t="s">
        <v>1718</v>
      </c>
      <c r="D24" s="264" t="s">
        <v>1719</v>
      </c>
      <c r="E24" s="118"/>
      <c r="F24" s="118" t="s">
        <v>212</v>
      </c>
      <c r="G24" s="143">
        <v>45251</v>
      </c>
      <c r="H24" s="118" t="s">
        <v>34</v>
      </c>
      <c r="I24" s="119" t="s">
        <v>212</v>
      </c>
      <c r="J24" s="143">
        <v>45262</v>
      </c>
      <c r="K24" s="119" t="s">
        <v>46</v>
      </c>
      <c r="L24" s="119" t="s">
        <v>212</v>
      </c>
      <c r="M24" s="315">
        <v>45265</v>
      </c>
      <c r="N24" s="119" t="s">
        <v>1491</v>
      </c>
      <c r="O24" s="119"/>
    </row>
    <row r="25" spans="1:35" ht="13.8">
      <c r="A25" s="147" t="s">
        <v>1720</v>
      </c>
      <c r="B25" s="148"/>
      <c r="C25" s="148"/>
      <c r="D25" s="268"/>
      <c r="E25" s="148"/>
      <c r="F25" s="148"/>
      <c r="G25" s="149"/>
      <c r="H25" s="148"/>
      <c r="I25" s="154"/>
      <c r="J25" s="154"/>
      <c r="K25" s="154"/>
      <c r="L25" s="154"/>
      <c r="M25" s="154"/>
      <c r="N25" s="154"/>
      <c r="O25" s="154"/>
    </row>
    <row r="26" spans="1:35" ht="153" customHeight="1">
      <c r="A26" s="119" t="str">
        <f>IF(OR(B27&lt;&gt;"",D27&lt;&gt;""),"["&amp;TEXT($B$2,"##")&amp;"-"&amp;TEXT(ROW()-15,"##")&amp;"]","")</f>
        <v>[Manage Categories-11]</v>
      </c>
      <c r="B26" s="118" t="s">
        <v>1720</v>
      </c>
      <c r="C26" s="118" t="s">
        <v>1721</v>
      </c>
      <c r="D26" s="264" t="s">
        <v>1722</v>
      </c>
      <c r="E26" s="118"/>
      <c r="F26" s="118" t="s">
        <v>212</v>
      </c>
      <c r="G26" s="143">
        <v>45251</v>
      </c>
      <c r="H26" s="118" t="s">
        <v>34</v>
      </c>
      <c r="I26" s="119" t="s">
        <v>212</v>
      </c>
      <c r="J26" s="143">
        <v>45262</v>
      </c>
      <c r="K26" s="119" t="s">
        <v>46</v>
      </c>
      <c r="L26" s="119" t="s">
        <v>212</v>
      </c>
      <c r="M26" s="315">
        <v>45265</v>
      </c>
      <c r="N26" s="119" t="s">
        <v>1491</v>
      </c>
      <c r="O26" s="119"/>
    </row>
    <row r="27" spans="1:35" ht="150" customHeight="1">
      <c r="A27" s="119" t="str">
        <f>IF(OR(B27&lt;&gt;"",D27&lt;&gt;""),"["&amp;TEXT($B$2,"##")&amp;"-"&amp;TEXT(ROW()-15,"##")&amp;"]","")</f>
        <v>[Manage Categories-12]</v>
      </c>
      <c r="B27" s="118" t="s">
        <v>1723</v>
      </c>
      <c r="C27" s="118" t="s">
        <v>1724</v>
      </c>
      <c r="D27" s="264" t="s">
        <v>1706</v>
      </c>
      <c r="E27" s="118"/>
      <c r="F27" s="118" t="s">
        <v>212</v>
      </c>
      <c r="G27" s="143">
        <v>45251</v>
      </c>
      <c r="H27" s="118" t="s">
        <v>34</v>
      </c>
      <c r="I27" s="119" t="s">
        <v>212</v>
      </c>
      <c r="J27" s="143">
        <v>45262</v>
      </c>
      <c r="K27" s="119" t="s">
        <v>46</v>
      </c>
      <c r="L27" s="119" t="s">
        <v>212</v>
      </c>
      <c r="M27" s="315">
        <v>45265</v>
      </c>
      <c r="N27" s="119" t="s">
        <v>1491</v>
      </c>
      <c r="O27" s="119"/>
    </row>
    <row r="28" spans="1:35" ht="26.4">
      <c r="A28" s="147" t="s">
        <v>1725</v>
      </c>
      <c r="B28" s="148"/>
      <c r="C28" s="148"/>
      <c r="D28" s="268"/>
      <c r="E28" s="148"/>
      <c r="F28" s="148"/>
      <c r="G28" s="149"/>
      <c r="H28" s="148"/>
      <c r="I28" s="150"/>
      <c r="J28" s="150"/>
      <c r="K28" s="150"/>
      <c r="L28" s="150"/>
      <c r="M28" s="150"/>
      <c r="N28" s="150"/>
      <c r="O28" s="150"/>
    </row>
    <row r="29" spans="1:35" ht="153.75" customHeight="1">
      <c r="A29" s="119" t="str">
        <f>IF(OR(B27&lt;&gt;"",D27&lt;&gt;""),"["&amp;TEXT($B$2,"##")&amp;"-"&amp;TEXT(ROW()-16,"##")&amp;"]","")</f>
        <v>[Manage Categories-13]</v>
      </c>
      <c r="B29" s="118" t="s">
        <v>1725</v>
      </c>
      <c r="C29" s="118" t="s">
        <v>1726</v>
      </c>
      <c r="D29" s="264" t="s">
        <v>1703</v>
      </c>
      <c r="E29" s="118"/>
      <c r="F29" s="118" t="s">
        <v>212</v>
      </c>
      <c r="G29" s="143">
        <v>45251</v>
      </c>
      <c r="H29" s="118" t="s">
        <v>34</v>
      </c>
      <c r="I29" s="119" t="s">
        <v>212</v>
      </c>
      <c r="J29" s="143">
        <v>45262</v>
      </c>
      <c r="K29" s="119" t="s">
        <v>46</v>
      </c>
      <c r="L29" s="119" t="s">
        <v>212</v>
      </c>
      <c r="M29" s="315">
        <v>45265</v>
      </c>
      <c r="N29" s="119" t="s">
        <v>1491</v>
      </c>
      <c r="O29" s="144"/>
    </row>
    <row r="30" spans="1:35" ht="143.25" customHeight="1">
      <c r="A30" s="119" t="str">
        <f>IF(OR(B27&lt;&gt;"",D27&lt;&gt;""),"["&amp;TEXT($B$2,"##")&amp;"-"&amp;TEXT(ROW()-16,"##")&amp;"]","")</f>
        <v>[Manage Categories-14]</v>
      </c>
      <c r="B30" s="118" t="s">
        <v>1727</v>
      </c>
      <c r="C30" s="118" t="s">
        <v>1728</v>
      </c>
      <c r="D30" s="264" t="s">
        <v>1706</v>
      </c>
      <c r="E30" s="118"/>
      <c r="F30" s="118" t="s">
        <v>212</v>
      </c>
      <c r="G30" s="143">
        <v>45251</v>
      </c>
      <c r="H30" s="118" t="s">
        <v>34</v>
      </c>
      <c r="I30" s="119" t="s">
        <v>212</v>
      </c>
      <c r="J30" s="143">
        <v>45262</v>
      </c>
      <c r="K30" s="119" t="s">
        <v>46</v>
      </c>
      <c r="L30" s="119" t="s">
        <v>212</v>
      </c>
      <c r="M30" s="315">
        <v>45265</v>
      </c>
      <c r="N30" s="119" t="s">
        <v>1491</v>
      </c>
      <c r="O30" s="144"/>
    </row>
    <row r="31" spans="1:35" ht="148.5" customHeight="1">
      <c r="A31" s="119" t="str">
        <f>IF(OR(B29&lt;&gt;"",D29&lt;&gt;""),"["&amp;TEXT($B$2,"##")&amp;"-"&amp;TEXT(ROW()-16,"##")&amp;"]","")</f>
        <v>[Manage Categories-15]</v>
      </c>
      <c r="B31" s="118" t="s">
        <v>1729</v>
      </c>
      <c r="C31" s="118" t="s">
        <v>1728</v>
      </c>
      <c r="D31" s="264" t="s">
        <v>1730</v>
      </c>
      <c r="E31" s="118"/>
      <c r="F31" s="118" t="s">
        <v>212</v>
      </c>
      <c r="G31" s="143">
        <v>45251</v>
      </c>
      <c r="H31" s="118" t="s">
        <v>34</v>
      </c>
      <c r="I31" s="119" t="s">
        <v>212</v>
      </c>
      <c r="J31" s="143">
        <v>45262</v>
      </c>
      <c r="K31" s="119" t="s">
        <v>46</v>
      </c>
      <c r="L31" s="119" t="s">
        <v>212</v>
      </c>
      <c r="M31" s="315">
        <v>45265</v>
      </c>
      <c r="N31" s="119" t="s">
        <v>1491</v>
      </c>
      <c r="O31" s="144"/>
    </row>
    <row r="32" spans="1:35" ht="26.4">
      <c r="A32" s="147" t="s">
        <v>1731</v>
      </c>
      <c r="B32" s="148"/>
      <c r="C32" s="148"/>
      <c r="D32" s="268"/>
      <c r="E32" s="268"/>
      <c r="F32" s="148"/>
      <c r="G32" s="149"/>
      <c r="H32" s="162"/>
      <c r="I32" s="276"/>
      <c r="J32" s="276"/>
      <c r="K32" s="276"/>
      <c r="L32" s="276"/>
      <c r="M32" s="276"/>
      <c r="N32" s="276"/>
      <c r="O32" s="276"/>
    </row>
    <row r="33" spans="1:35" ht="138" customHeight="1">
      <c r="A33" s="119" t="str">
        <f t="shared" ref="A33:A35" si="3">IF(OR(B29&lt;&gt;"",D29&lt;&gt;""),"["&amp;TEXT($B$2,"##")&amp;"-"&amp;TEXT(ROW()-17,"##")&amp;"]","")</f>
        <v>[Manage Categories-16]</v>
      </c>
      <c r="B33" s="118" t="s">
        <v>1731</v>
      </c>
      <c r="C33" s="118" t="s">
        <v>1732</v>
      </c>
      <c r="D33" s="264" t="s">
        <v>1733</v>
      </c>
      <c r="E33" s="264"/>
      <c r="F33" s="118" t="s">
        <v>212</v>
      </c>
      <c r="G33" s="143">
        <v>45251</v>
      </c>
      <c r="H33" s="163" t="s">
        <v>34</v>
      </c>
      <c r="I33" s="119" t="s">
        <v>212</v>
      </c>
      <c r="J33" s="143">
        <v>45262</v>
      </c>
      <c r="K33" s="119" t="s">
        <v>46</v>
      </c>
      <c r="L33" s="119" t="s">
        <v>212</v>
      </c>
      <c r="M33" s="315">
        <v>45265</v>
      </c>
      <c r="N33" s="119" t="s">
        <v>1491</v>
      </c>
      <c r="O33" s="118"/>
    </row>
    <row r="34" spans="1:35" ht="139.5" customHeight="1">
      <c r="A34" s="119" t="str">
        <f t="shared" si="3"/>
        <v>[Manage Categories-17]</v>
      </c>
      <c r="B34" s="118" t="s">
        <v>1734</v>
      </c>
      <c r="C34" s="118" t="s">
        <v>1735</v>
      </c>
      <c r="D34" s="264" t="s">
        <v>1706</v>
      </c>
      <c r="E34" s="264"/>
      <c r="F34" s="118" t="s">
        <v>212</v>
      </c>
      <c r="G34" s="143">
        <v>45251</v>
      </c>
      <c r="H34" s="163" t="s">
        <v>34</v>
      </c>
      <c r="I34" s="119" t="s">
        <v>212</v>
      </c>
      <c r="J34" s="143">
        <v>45262</v>
      </c>
      <c r="K34" s="119" t="s">
        <v>46</v>
      </c>
      <c r="L34" s="119" t="s">
        <v>212</v>
      </c>
      <c r="M34" s="315">
        <v>45265</v>
      </c>
      <c r="N34" s="119" t="s">
        <v>1491</v>
      </c>
      <c r="O34" s="118"/>
    </row>
    <row r="35" spans="1:35" ht="126.75" customHeight="1">
      <c r="A35" s="119" t="str">
        <f t="shared" si="3"/>
        <v>[Manage Categories-18]</v>
      </c>
      <c r="B35" s="118" t="s">
        <v>1736</v>
      </c>
      <c r="C35" s="118" t="s">
        <v>1735</v>
      </c>
      <c r="D35" s="264" t="s">
        <v>1730</v>
      </c>
      <c r="E35" s="264"/>
      <c r="F35" s="118" t="s">
        <v>212</v>
      </c>
      <c r="G35" s="143">
        <v>45251</v>
      </c>
      <c r="H35" s="163" t="s">
        <v>34</v>
      </c>
      <c r="I35" s="119" t="s">
        <v>212</v>
      </c>
      <c r="J35" s="143">
        <v>45262</v>
      </c>
      <c r="K35" s="119" t="s">
        <v>46</v>
      </c>
      <c r="L35" s="119" t="s">
        <v>212</v>
      </c>
      <c r="M35" s="315">
        <v>45265</v>
      </c>
      <c r="N35" s="119" t="s">
        <v>1491</v>
      </c>
      <c r="O35" s="118"/>
    </row>
    <row r="36" spans="1:35" ht="128.25" customHeight="1">
      <c r="A36" s="119" t="str">
        <f>IF(OR(B31&lt;&gt;"",D31&lt;&gt;""),"["&amp;TEXT($B$2,"##")&amp;"-"&amp;TEXT(ROW()-17,"##")&amp;"]","")</f>
        <v>[Manage Categories-19]</v>
      </c>
      <c r="B36" s="118" t="s">
        <v>1737</v>
      </c>
      <c r="C36" s="118" t="s">
        <v>1738</v>
      </c>
      <c r="D36" s="264" t="s">
        <v>1739</v>
      </c>
      <c r="E36" s="264"/>
      <c r="F36" s="118" t="s">
        <v>212</v>
      </c>
      <c r="G36" s="143">
        <v>45251</v>
      </c>
      <c r="H36" s="163" t="s">
        <v>34</v>
      </c>
      <c r="I36" s="119" t="s">
        <v>212</v>
      </c>
      <c r="J36" s="143">
        <v>45262</v>
      </c>
      <c r="K36" s="119" t="s">
        <v>46</v>
      </c>
      <c r="L36" s="119" t="s">
        <v>212</v>
      </c>
      <c r="M36" s="315">
        <v>45265</v>
      </c>
      <c r="N36" s="119" t="s">
        <v>1491</v>
      </c>
      <c r="O36" s="118"/>
    </row>
    <row r="37" spans="1:35" ht="140.25" customHeight="1">
      <c r="A37" s="119" t="str">
        <f t="shared" ref="A37:A40" si="4">IF(OR(B33&lt;&gt;"",D33&lt;&gt;""),"["&amp;TEXT($B$2,"##")&amp;"-"&amp;TEXT(ROW()-17,"##")&amp;"]","")</f>
        <v>[Manage Categories-20]</v>
      </c>
      <c r="B37" s="118" t="s">
        <v>1740</v>
      </c>
      <c r="C37" s="118" t="s">
        <v>1738</v>
      </c>
      <c r="D37" s="264" t="s">
        <v>1741</v>
      </c>
      <c r="E37" s="264"/>
      <c r="F37" s="118" t="s">
        <v>212</v>
      </c>
      <c r="G37" s="143">
        <v>45251</v>
      </c>
      <c r="H37" s="163" t="s">
        <v>34</v>
      </c>
      <c r="I37" s="119" t="s">
        <v>212</v>
      </c>
      <c r="J37" s="143">
        <v>45262</v>
      </c>
      <c r="K37" s="119" t="s">
        <v>46</v>
      </c>
      <c r="L37" s="119" t="s">
        <v>212</v>
      </c>
      <c r="M37" s="315">
        <v>45265</v>
      </c>
      <c r="N37" s="119" t="s">
        <v>1491</v>
      </c>
      <c r="O37" s="118"/>
    </row>
    <row r="38" spans="1:35" ht="129" customHeight="1">
      <c r="A38" s="119" t="str">
        <f t="shared" si="4"/>
        <v>[Manage Categories-21]</v>
      </c>
      <c r="B38" s="118" t="s">
        <v>1742</v>
      </c>
      <c r="C38" s="118" t="s">
        <v>1738</v>
      </c>
      <c r="D38" s="264" t="s">
        <v>1743</v>
      </c>
      <c r="E38" s="264"/>
      <c r="F38" s="118" t="s">
        <v>212</v>
      </c>
      <c r="G38" s="143">
        <v>45251</v>
      </c>
      <c r="H38" s="163" t="s">
        <v>34</v>
      </c>
      <c r="I38" s="119" t="s">
        <v>212</v>
      </c>
      <c r="J38" s="143">
        <v>45262</v>
      </c>
      <c r="K38" s="119" t="s">
        <v>46</v>
      </c>
      <c r="L38" s="119" t="s">
        <v>212</v>
      </c>
      <c r="M38" s="315">
        <v>45265</v>
      </c>
      <c r="N38" s="119" t="s">
        <v>1491</v>
      </c>
      <c r="O38" s="118"/>
    </row>
    <row r="39" spans="1:35" ht="129.75" customHeight="1">
      <c r="A39" s="119" t="str">
        <f t="shared" si="4"/>
        <v>[Manage Categories-22]</v>
      </c>
      <c r="B39" s="118" t="s">
        <v>1744</v>
      </c>
      <c r="C39" s="118" t="s">
        <v>1738</v>
      </c>
      <c r="D39" s="264" t="s">
        <v>1745</v>
      </c>
      <c r="E39" s="264"/>
      <c r="F39" s="118" t="s">
        <v>212</v>
      </c>
      <c r="G39" s="143">
        <v>45251</v>
      </c>
      <c r="H39" s="163" t="s">
        <v>34</v>
      </c>
      <c r="I39" s="119" t="s">
        <v>212</v>
      </c>
      <c r="J39" s="143">
        <v>45262</v>
      </c>
      <c r="K39" s="119" t="s">
        <v>46</v>
      </c>
      <c r="L39" s="119" t="s">
        <v>212</v>
      </c>
      <c r="M39" s="315">
        <v>45265</v>
      </c>
      <c r="N39" s="119" t="s">
        <v>1491</v>
      </c>
      <c r="O39" s="118"/>
    </row>
    <row r="40" spans="1:35" ht="102" customHeight="1">
      <c r="A40" s="158" t="str">
        <f t="shared" si="4"/>
        <v>[Manage Categories-23]</v>
      </c>
      <c r="B40" s="159" t="s">
        <v>1746</v>
      </c>
      <c r="C40" s="159" t="s">
        <v>1738</v>
      </c>
      <c r="D40" s="275" t="s">
        <v>1747</v>
      </c>
      <c r="E40" s="275"/>
      <c r="F40" s="118" t="s">
        <v>212</v>
      </c>
      <c r="G40" s="160">
        <v>45251</v>
      </c>
      <c r="H40" s="164" t="s">
        <v>34</v>
      </c>
      <c r="I40" s="158" t="s">
        <v>213</v>
      </c>
      <c r="J40" s="160">
        <v>45262</v>
      </c>
      <c r="K40" s="158" t="s">
        <v>46</v>
      </c>
      <c r="L40" s="119" t="s">
        <v>212</v>
      </c>
      <c r="M40" s="312">
        <v>45264</v>
      </c>
      <c r="N40" s="159" t="s">
        <v>1491</v>
      </c>
      <c r="O40" s="159" t="s">
        <v>1748</v>
      </c>
      <c r="P40" s="161"/>
      <c r="Q40" s="161"/>
      <c r="R40" s="161"/>
      <c r="S40" s="161"/>
      <c r="T40" s="161"/>
      <c r="U40" s="161"/>
      <c r="V40" s="161"/>
      <c r="W40" s="161"/>
      <c r="X40" s="161"/>
      <c r="Y40" s="161"/>
      <c r="Z40" s="161"/>
      <c r="AA40" s="161"/>
      <c r="AB40" s="161"/>
      <c r="AC40" s="161"/>
      <c r="AD40" s="161"/>
      <c r="AE40" s="161"/>
      <c r="AF40" s="161"/>
      <c r="AG40" s="161"/>
      <c r="AH40" s="161"/>
      <c r="AI40" s="161"/>
    </row>
    <row r="41" spans="1:35" ht="12.75" customHeight="1">
      <c r="A41" s="155"/>
      <c r="B41" s="155"/>
      <c r="C41" s="155"/>
      <c r="D41" s="155"/>
      <c r="E41" s="155"/>
      <c r="F41" s="155"/>
      <c r="G41" s="155"/>
      <c r="H41" s="155"/>
      <c r="I41" s="251"/>
      <c r="J41" s="251"/>
      <c r="K41" s="251"/>
      <c r="L41" s="251"/>
      <c r="M41" s="251"/>
      <c r="N41" s="251"/>
      <c r="O41" s="251"/>
      <c r="P41" s="155"/>
      <c r="Q41" s="155"/>
      <c r="R41" s="155"/>
      <c r="S41" s="155"/>
      <c r="T41" s="155"/>
      <c r="U41" s="155"/>
      <c r="V41" s="155"/>
      <c r="W41" s="155"/>
      <c r="X41" s="155"/>
      <c r="Y41" s="155"/>
      <c r="Z41" s="155"/>
      <c r="AA41" s="155"/>
      <c r="AB41" s="155"/>
      <c r="AC41" s="155"/>
      <c r="AD41" s="155"/>
    </row>
    <row r="42" spans="1:35" ht="12.75" customHeight="1">
      <c r="A42" s="155"/>
      <c r="B42" s="155"/>
      <c r="C42" s="155"/>
      <c r="D42" s="155"/>
      <c r="E42" s="155"/>
      <c r="F42" s="155"/>
      <c r="G42" s="155"/>
      <c r="H42" s="155"/>
      <c r="I42" s="251"/>
      <c r="J42" s="251"/>
      <c r="K42" s="251"/>
      <c r="L42" s="251"/>
      <c r="M42" s="251"/>
      <c r="N42" s="251"/>
      <c r="O42" s="251"/>
      <c r="P42" s="155"/>
      <c r="Q42" s="155"/>
      <c r="R42" s="155"/>
      <c r="S42" s="155"/>
      <c r="T42" s="155"/>
      <c r="U42" s="155"/>
      <c r="V42" s="155"/>
      <c r="W42" s="155"/>
      <c r="X42" s="155"/>
      <c r="Y42" s="155"/>
      <c r="Z42" s="155"/>
      <c r="AA42" s="155"/>
      <c r="AB42" s="155"/>
      <c r="AC42" s="155"/>
      <c r="AD42" s="155"/>
    </row>
    <row r="43" spans="1:35" ht="12.75" customHeight="1">
      <c r="A43" s="155"/>
      <c r="B43" s="155"/>
      <c r="C43" s="155"/>
      <c r="D43" s="155"/>
      <c r="E43" s="155"/>
      <c r="F43" s="155"/>
      <c r="G43" s="155"/>
      <c r="H43" s="155"/>
      <c r="I43" s="251"/>
      <c r="J43" s="251"/>
      <c r="K43" s="251"/>
      <c r="L43" s="251"/>
      <c r="M43" s="251"/>
      <c r="N43" s="251"/>
      <c r="O43" s="251"/>
      <c r="P43" s="155"/>
      <c r="Q43" s="155"/>
      <c r="R43" s="155"/>
      <c r="S43" s="155"/>
      <c r="T43" s="155"/>
      <c r="U43" s="155"/>
      <c r="V43" s="155"/>
      <c r="W43" s="155"/>
      <c r="X43" s="155"/>
      <c r="Y43" s="155"/>
      <c r="Z43" s="155"/>
      <c r="AA43" s="155"/>
      <c r="AB43" s="155"/>
      <c r="AC43" s="155"/>
      <c r="AD43" s="155"/>
    </row>
    <row r="44" spans="1:35" ht="12.75" customHeight="1">
      <c r="A44" s="155"/>
      <c r="B44" s="155"/>
      <c r="C44" s="155"/>
      <c r="D44" s="155"/>
      <c r="E44" s="155"/>
      <c r="F44" s="155"/>
      <c r="G44" s="155"/>
      <c r="H44" s="155"/>
      <c r="I44" s="251"/>
      <c r="J44" s="251"/>
      <c r="K44" s="251"/>
      <c r="L44" s="251"/>
      <c r="M44" s="251"/>
      <c r="N44" s="251"/>
      <c r="O44" s="251"/>
      <c r="P44" s="155"/>
      <c r="Q44" s="155"/>
      <c r="R44" s="155"/>
      <c r="S44" s="155"/>
      <c r="T44" s="155"/>
      <c r="U44" s="155"/>
      <c r="V44" s="155"/>
      <c r="W44" s="155"/>
      <c r="X44" s="155"/>
      <c r="Y44" s="155"/>
      <c r="Z44" s="155"/>
      <c r="AA44" s="155"/>
      <c r="AB44" s="155"/>
      <c r="AC44" s="155"/>
      <c r="AD44" s="155"/>
    </row>
    <row r="45" spans="1:35" ht="12.75" customHeight="1">
      <c r="A45" s="155"/>
      <c r="B45" s="155"/>
      <c r="C45" s="155"/>
      <c r="D45" s="155"/>
      <c r="E45" s="155"/>
      <c r="F45" s="155"/>
      <c r="G45" s="155"/>
      <c r="H45" s="155"/>
      <c r="I45" s="251"/>
      <c r="J45" s="251"/>
      <c r="K45" s="251"/>
      <c r="L45" s="251"/>
      <c r="M45" s="251"/>
      <c r="N45" s="251"/>
      <c r="O45" s="251"/>
      <c r="P45" s="155"/>
      <c r="Q45" s="155"/>
      <c r="R45" s="155"/>
      <c r="S45" s="155"/>
      <c r="T45" s="155"/>
      <c r="U45" s="155"/>
      <c r="V45" s="155"/>
      <c r="W45" s="155"/>
      <c r="X45" s="155"/>
      <c r="Y45" s="155"/>
      <c r="Z45" s="155"/>
      <c r="AA45" s="155"/>
      <c r="AB45" s="155"/>
      <c r="AC45" s="155"/>
      <c r="AD45" s="155"/>
    </row>
    <row r="46" spans="1:35" ht="12.75" customHeight="1">
      <c r="A46" s="155"/>
      <c r="B46" s="155"/>
      <c r="C46" s="155"/>
      <c r="D46" s="155"/>
      <c r="E46" s="155"/>
      <c r="F46" s="155"/>
      <c r="G46" s="155"/>
      <c r="H46" s="155"/>
      <c r="I46" s="251"/>
      <c r="J46" s="251"/>
      <c r="K46" s="251"/>
      <c r="L46" s="251"/>
      <c r="M46" s="251"/>
      <c r="N46" s="251"/>
      <c r="O46" s="251"/>
      <c r="P46" s="155"/>
      <c r="Q46" s="155"/>
      <c r="R46" s="155"/>
      <c r="S46" s="155"/>
      <c r="T46" s="155"/>
      <c r="U46" s="155"/>
      <c r="V46" s="155"/>
      <c r="W46" s="155"/>
      <c r="X46" s="155"/>
      <c r="Y46" s="155"/>
      <c r="Z46" s="155"/>
      <c r="AA46" s="155"/>
      <c r="AB46" s="155"/>
      <c r="AC46" s="155"/>
      <c r="AD46" s="155"/>
    </row>
    <row r="47" spans="1:35" ht="12.75" customHeight="1">
      <c r="A47" s="155"/>
      <c r="B47" s="155"/>
      <c r="C47" s="155"/>
      <c r="D47" s="155"/>
      <c r="E47" s="155"/>
      <c r="F47" s="155"/>
      <c r="G47" s="155"/>
      <c r="H47" s="155"/>
      <c r="I47" s="251"/>
      <c r="J47" s="251"/>
      <c r="K47" s="251"/>
      <c r="L47" s="251"/>
      <c r="M47" s="251"/>
      <c r="N47" s="251"/>
      <c r="O47" s="251"/>
      <c r="P47" s="155"/>
      <c r="Q47" s="155"/>
      <c r="R47" s="155"/>
      <c r="S47" s="155"/>
      <c r="T47" s="155"/>
      <c r="U47" s="155"/>
      <c r="V47" s="155"/>
      <c r="W47" s="155"/>
      <c r="X47" s="155"/>
      <c r="Y47" s="155"/>
      <c r="Z47" s="155"/>
      <c r="AA47" s="155"/>
      <c r="AB47" s="155"/>
      <c r="AC47" s="155"/>
      <c r="AD47" s="155"/>
    </row>
    <row r="48" spans="1:35" ht="12.75" customHeight="1">
      <c r="A48" s="155"/>
      <c r="B48" s="155"/>
      <c r="C48" s="155"/>
      <c r="D48" s="155"/>
      <c r="E48" s="155"/>
      <c r="F48" s="155"/>
      <c r="G48" s="155"/>
      <c r="H48" s="155"/>
      <c r="I48" s="251"/>
      <c r="J48" s="251"/>
      <c r="K48" s="251"/>
      <c r="L48" s="251"/>
      <c r="M48" s="251"/>
      <c r="N48" s="251"/>
      <c r="O48" s="251"/>
      <c r="P48" s="155"/>
      <c r="Q48" s="155"/>
      <c r="R48" s="155"/>
      <c r="S48" s="155"/>
      <c r="T48" s="155"/>
      <c r="U48" s="155"/>
      <c r="V48" s="155"/>
      <c r="W48" s="155"/>
      <c r="X48" s="155"/>
      <c r="Y48" s="155"/>
      <c r="Z48" s="155"/>
      <c r="AA48" s="155"/>
      <c r="AB48" s="155"/>
      <c r="AC48" s="155"/>
      <c r="AD48" s="155"/>
    </row>
    <row r="49" spans="1:30" ht="12.75" customHeight="1">
      <c r="A49" s="155"/>
      <c r="B49" s="155"/>
      <c r="C49" s="155"/>
      <c r="D49" s="155"/>
      <c r="E49" s="155"/>
      <c r="F49" s="155"/>
      <c r="G49" s="155"/>
      <c r="H49" s="155"/>
      <c r="I49" s="251"/>
      <c r="J49" s="251"/>
      <c r="K49" s="251"/>
      <c r="L49" s="251"/>
      <c r="M49" s="251"/>
      <c r="N49" s="251"/>
      <c r="O49" s="251"/>
      <c r="P49" s="155"/>
      <c r="Q49" s="155"/>
      <c r="R49" s="155"/>
      <c r="S49" s="155"/>
      <c r="T49" s="155"/>
      <c r="U49" s="155"/>
      <c r="V49" s="155"/>
      <c r="W49" s="155"/>
      <c r="X49" s="155"/>
      <c r="Y49" s="155"/>
      <c r="Z49" s="155"/>
      <c r="AA49" s="155"/>
      <c r="AB49" s="155"/>
      <c r="AC49" s="155"/>
      <c r="AD49" s="155"/>
    </row>
    <row r="50" spans="1:30" ht="12.75" customHeight="1">
      <c r="A50" s="155"/>
      <c r="B50" s="155"/>
      <c r="C50" s="155"/>
      <c r="D50" s="155"/>
      <c r="E50" s="155"/>
      <c r="F50" s="155"/>
      <c r="G50" s="155"/>
      <c r="H50" s="155"/>
      <c r="I50" s="251"/>
      <c r="J50" s="251"/>
      <c r="K50" s="251"/>
      <c r="L50" s="251"/>
      <c r="M50" s="251"/>
      <c r="N50" s="251"/>
      <c r="O50" s="251"/>
      <c r="P50" s="155"/>
      <c r="Q50" s="155"/>
      <c r="R50" s="155"/>
      <c r="S50" s="155"/>
      <c r="T50" s="155"/>
      <c r="U50" s="155"/>
      <c r="V50" s="155"/>
      <c r="W50" s="155"/>
      <c r="X50" s="155"/>
      <c r="Y50" s="155"/>
      <c r="Z50" s="155"/>
      <c r="AA50" s="155"/>
      <c r="AB50" s="155"/>
      <c r="AC50" s="155"/>
      <c r="AD50" s="155"/>
    </row>
    <row r="51" spans="1:30" ht="12.75" customHeight="1">
      <c r="A51" s="155"/>
      <c r="B51" s="155"/>
      <c r="C51" s="155"/>
      <c r="D51" s="155"/>
      <c r="E51" s="155"/>
      <c r="F51" s="155"/>
      <c r="G51" s="155"/>
      <c r="H51" s="155"/>
      <c r="I51" s="251"/>
      <c r="J51" s="251"/>
      <c r="K51" s="251"/>
      <c r="L51" s="251"/>
      <c r="M51" s="251"/>
      <c r="N51" s="251"/>
      <c r="O51" s="251"/>
      <c r="P51" s="155"/>
      <c r="Q51" s="155"/>
      <c r="R51" s="155"/>
      <c r="S51" s="155"/>
      <c r="T51" s="155"/>
      <c r="U51" s="155"/>
      <c r="V51" s="155"/>
      <c r="W51" s="155"/>
      <c r="X51" s="155"/>
      <c r="Y51" s="155"/>
      <c r="Z51" s="155"/>
      <c r="AA51" s="155"/>
      <c r="AB51" s="155"/>
      <c r="AC51" s="155"/>
      <c r="AD51" s="155"/>
    </row>
    <row r="52" spans="1:30" ht="12.75" customHeight="1">
      <c r="A52" s="155"/>
      <c r="B52" s="155"/>
      <c r="C52" s="155"/>
      <c r="D52" s="155"/>
      <c r="E52" s="155"/>
      <c r="F52" s="155"/>
      <c r="G52" s="155"/>
      <c r="H52" s="155"/>
      <c r="I52" s="251"/>
      <c r="J52" s="251"/>
      <c r="K52" s="251"/>
      <c r="L52" s="251"/>
      <c r="M52" s="251"/>
      <c r="N52" s="251"/>
      <c r="O52" s="251"/>
      <c r="P52" s="155"/>
      <c r="Q52" s="155"/>
      <c r="R52" s="155"/>
      <c r="S52" s="155"/>
      <c r="T52" s="155"/>
      <c r="U52" s="155"/>
      <c r="V52" s="155"/>
      <c r="W52" s="155"/>
      <c r="X52" s="155"/>
      <c r="Y52" s="155"/>
      <c r="Z52" s="155"/>
      <c r="AA52" s="155"/>
      <c r="AB52" s="155"/>
      <c r="AC52" s="155"/>
      <c r="AD52" s="155"/>
    </row>
    <row r="53" spans="1:30" ht="12.75" customHeight="1">
      <c r="A53" s="155"/>
      <c r="B53" s="155"/>
      <c r="C53" s="155"/>
      <c r="D53" s="155"/>
      <c r="E53" s="155"/>
      <c r="F53" s="155"/>
      <c r="G53" s="155"/>
      <c r="H53" s="155"/>
      <c r="I53" s="251"/>
      <c r="J53" s="251"/>
      <c r="K53" s="251"/>
      <c r="L53" s="251"/>
      <c r="M53" s="251"/>
      <c r="N53" s="251"/>
      <c r="O53" s="251"/>
      <c r="P53" s="155"/>
      <c r="Q53" s="155"/>
      <c r="R53" s="155"/>
      <c r="S53" s="155"/>
      <c r="T53" s="155"/>
      <c r="U53" s="155"/>
      <c r="V53" s="155"/>
      <c r="W53" s="155"/>
      <c r="X53" s="155"/>
      <c r="Y53" s="155"/>
      <c r="Z53" s="155"/>
      <c r="AA53" s="155"/>
      <c r="AB53" s="155"/>
      <c r="AC53" s="155"/>
      <c r="AD53" s="155"/>
    </row>
    <row r="54" spans="1:30" ht="12.75" customHeight="1">
      <c r="A54" s="155"/>
      <c r="B54" s="155"/>
      <c r="C54" s="155"/>
      <c r="D54" s="155"/>
      <c r="E54" s="155"/>
      <c r="F54" s="155"/>
      <c r="G54" s="155"/>
      <c r="H54" s="155"/>
      <c r="I54" s="251"/>
      <c r="J54" s="251"/>
      <c r="K54" s="251"/>
      <c r="L54" s="251"/>
      <c r="M54" s="251"/>
      <c r="N54" s="251"/>
      <c r="O54" s="251"/>
      <c r="P54" s="155"/>
      <c r="Q54" s="155"/>
      <c r="R54" s="155"/>
      <c r="S54" s="155"/>
      <c r="T54" s="155"/>
      <c r="U54" s="155"/>
      <c r="V54" s="155"/>
      <c r="W54" s="155"/>
      <c r="X54" s="155"/>
      <c r="Y54" s="155"/>
      <c r="Z54" s="155"/>
      <c r="AA54" s="155"/>
      <c r="AB54" s="155"/>
      <c r="AC54" s="155"/>
      <c r="AD54" s="155"/>
    </row>
    <row r="55" spans="1:30" ht="12.75" customHeight="1">
      <c r="A55" s="155"/>
      <c r="B55" s="155"/>
      <c r="C55" s="155"/>
      <c r="D55" s="155"/>
      <c r="E55" s="155"/>
      <c r="F55" s="155"/>
      <c r="G55" s="155"/>
      <c r="H55" s="155"/>
      <c r="I55" s="251"/>
      <c r="J55" s="251"/>
      <c r="K55" s="251"/>
      <c r="L55" s="251"/>
      <c r="M55" s="251"/>
      <c r="N55" s="251"/>
      <c r="O55" s="251"/>
      <c r="P55" s="155"/>
      <c r="Q55" s="155"/>
      <c r="R55" s="155"/>
      <c r="S55" s="155"/>
      <c r="T55" s="155"/>
      <c r="U55" s="155"/>
      <c r="V55" s="155"/>
      <c r="W55" s="155"/>
      <c r="X55" s="155"/>
      <c r="Y55" s="155"/>
      <c r="Z55" s="155"/>
      <c r="AA55" s="155"/>
      <c r="AB55" s="155"/>
      <c r="AC55" s="155"/>
      <c r="AD55" s="155"/>
    </row>
    <row r="56" spans="1:30" ht="12.75" customHeight="1">
      <c r="A56" s="155"/>
      <c r="B56" s="155"/>
      <c r="C56" s="155"/>
      <c r="D56" s="155"/>
      <c r="E56" s="155"/>
      <c r="F56" s="155"/>
      <c r="G56" s="155"/>
      <c r="H56" s="155"/>
      <c r="I56" s="251"/>
      <c r="J56" s="251"/>
      <c r="K56" s="251"/>
      <c r="L56" s="251"/>
      <c r="M56" s="251"/>
      <c r="N56" s="251"/>
      <c r="O56" s="251"/>
      <c r="P56" s="155"/>
      <c r="Q56" s="155"/>
      <c r="R56" s="155"/>
      <c r="S56" s="155"/>
      <c r="T56" s="155"/>
      <c r="U56" s="155"/>
      <c r="V56" s="155"/>
      <c r="W56" s="155"/>
      <c r="X56" s="155"/>
      <c r="Y56" s="155"/>
      <c r="Z56" s="155"/>
      <c r="AA56" s="155"/>
      <c r="AB56" s="155"/>
      <c r="AC56" s="155"/>
      <c r="AD56" s="155"/>
    </row>
    <row r="57" spans="1:30" ht="12.75" customHeight="1">
      <c r="A57" s="155"/>
      <c r="B57" s="155"/>
      <c r="C57" s="155"/>
      <c r="D57" s="155"/>
      <c r="E57" s="155"/>
      <c r="F57" s="155"/>
      <c r="G57" s="155"/>
      <c r="H57" s="155"/>
      <c r="I57" s="251"/>
      <c r="J57" s="251"/>
      <c r="K57" s="251"/>
      <c r="L57" s="251"/>
      <c r="M57" s="251"/>
      <c r="N57" s="251"/>
      <c r="O57" s="251"/>
      <c r="P57" s="155"/>
      <c r="Q57" s="155"/>
      <c r="R57" s="155"/>
      <c r="S57" s="155"/>
      <c r="T57" s="155"/>
      <c r="U57" s="155"/>
      <c r="V57" s="155"/>
      <c r="W57" s="155"/>
      <c r="X57" s="155"/>
      <c r="Y57" s="155"/>
      <c r="Z57" s="155"/>
      <c r="AA57" s="155"/>
      <c r="AB57" s="155"/>
      <c r="AC57" s="155"/>
      <c r="AD57" s="155"/>
    </row>
    <row r="58" spans="1:30" ht="12.75" customHeight="1">
      <c r="A58" s="155"/>
      <c r="B58" s="155"/>
      <c r="C58" s="155"/>
      <c r="D58" s="155"/>
      <c r="E58" s="155"/>
      <c r="F58" s="155"/>
      <c r="G58" s="155"/>
      <c r="H58" s="155"/>
      <c r="I58" s="251"/>
      <c r="J58" s="251"/>
      <c r="K58" s="251"/>
      <c r="L58" s="251"/>
      <c r="M58" s="251"/>
      <c r="N58" s="251"/>
      <c r="O58" s="251"/>
      <c r="P58" s="155"/>
      <c r="Q58" s="155"/>
      <c r="R58" s="155"/>
      <c r="S58" s="155"/>
      <c r="T58" s="155"/>
      <c r="U58" s="155"/>
      <c r="V58" s="155"/>
      <c r="W58" s="155"/>
      <c r="X58" s="155"/>
      <c r="Y58" s="155"/>
      <c r="Z58" s="155"/>
      <c r="AA58" s="155"/>
      <c r="AB58" s="155"/>
      <c r="AC58" s="155"/>
      <c r="AD58" s="155"/>
    </row>
    <row r="59" spans="1:30" ht="12.75" customHeight="1">
      <c r="A59" s="155"/>
      <c r="B59" s="155"/>
      <c r="C59" s="155"/>
      <c r="D59" s="155"/>
      <c r="E59" s="155"/>
      <c r="F59" s="155"/>
      <c r="G59" s="155"/>
      <c r="H59" s="155"/>
      <c r="I59" s="251"/>
      <c r="J59" s="251"/>
      <c r="K59" s="251"/>
      <c r="L59" s="251"/>
      <c r="M59" s="251"/>
      <c r="N59" s="251"/>
      <c r="O59" s="251"/>
      <c r="P59" s="155"/>
      <c r="Q59" s="155"/>
      <c r="R59" s="155"/>
      <c r="S59" s="155"/>
      <c r="T59" s="155"/>
      <c r="U59" s="155"/>
      <c r="V59" s="155"/>
      <c r="W59" s="155"/>
      <c r="X59" s="155"/>
      <c r="Y59" s="155"/>
      <c r="Z59" s="155"/>
      <c r="AA59" s="155"/>
      <c r="AB59" s="155"/>
      <c r="AC59" s="155"/>
      <c r="AD59" s="155"/>
    </row>
    <row r="60" spans="1:30" ht="12.75" customHeight="1">
      <c r="A60" s="155"/>
      <c r="B60" s="155"/>
      <c r="C60" s="155"/>
      <c r="D60" s="155"/>
      <c r="E60" s="155"/>
      <c r="F60" s="155"/>
      <c r="G60" s="155"/>
      <c r="H60" s="155"/>
      <c r="I60" s="251"/>
      <c r="J60" s="251"/>
      <c r="K60" s="251"/>
      <c r="L60" s="251"/>
      <c r="M60" s="251"/>
      <c r="N60" s="251"/>
      <c r="O60" s="251"/>
      <c r="P60" s="155"/>
      <c r="Q60" s="155"/>
      <c r="R60" s="155"/>
      <c r="S60" s="155"/>
      <c r="T60" s="155"/>
      <c r="U60" s="155"/>
      <c r="V60" s="155"/>
      <c r="W60" s="155"/>
      <c r="X60" s="155"/>
      <c r="Y60" s="155"/>
      <c r="Z60" s="155"/>
      <c r="AA60" s="155"/>
      <c r="AB60" s="155"/>
      <c r="AC60" s="155"/>
      <c r="AD60" s="155"/>
    </row>
    <row r="61" spans="1:30" ht="12.75" customHeight="1">
      <c r="A61" s="155"/>
      <c r="B61" s="155"/>
      <c r="C61" s="155"/>
      <c r="D61" s="155"/>
      <c r="E61" s="155"/>
      <c r="F61" s="155"/>
      <c r="G61" s="155"/>
      <c r="H61" s="155"/>
      <c r="I61" s="251"/>
      <c r="J61" s="251"/>
      <c r="K61" s="251"/>
      <c r="L61" s="251"/>
      <c r="M61" s="251"/>
      <c r="N61" s="251"/>
      <c r="O61" s="251"/>
      <c r="P61" s="155"/>
      <c r="Q61" s="155"/>
      <c r="R61" s="155"/>
      <c r="S61" s="155"/>
      <c r="T61" s="155"/>
      <c r="U61" s="155"/>
      <c r="V61" s="155"/>
      <c r="W61" s="155"/>
      <c r="X61" s="155"/>
      <c r="Y61" s="155"/>
      <c r="Z61" s="155"/>
      <c r="AA61" s="155"/>
      <c r="AB61" s="155"/>
      <c r="AC61" s="155"/>
      <c r="AD61" s="155"/>
    </row>
    <row r="62" spans="1:30" ht="12.75" customHeight="1">
      <c r="A62" s="155"/>
      <c r="B62" s="155"/>
      <c r="C62" s="155"/>
      <c r="D62" s="155"/>
      <c r="E62" s="155"/>
      <c r="F62" s="155"/>
      <c r="G62" s="155"/>
      <c r="H62" s="155"/>
      <c r="I62" s="251"/>
      <c r="J62" s="251"/>
      <c r="K62" s="251"/>
      <c r="L62" s="251"/>
      <c r="M62" s="251"/>
      <c r="N62" s="251"/>
      <c r="O62" s="251"/>
      <c r="P62" s="155"/>
      <c r="Q62" s="155"/>
      <c r="R62" s="155"/>
      <c r="S62" s="155"/>
      <c r="T62" s="155"/>
      <c r="U62" s="155"/>
      <c r="V62" s="155"/>
      <c r="W62" s="155"/>
      <c r="X62" s="155"/>
      <c r="Y62" s="155"/>
      <c r="Z62" s="155"/>
      <c r="AA62" s="155"/>
      <c r="AB62" s="155"/>
      <c r="AC62" s="155"/>
      <c r="AD62" s="155"/>
    </row>
    <row r="63" spans="1:30" ht="12.75" customHeight="1">
      <c r="A63" s="155"/>
      <c r="B63" s="155"/>
      <c r="C63" s="155"/>
      <c r="D63" s="155"/>
      <c r="E63" s="155"/>
      <c r="F63" s="155"/>
      <c r="G63" s="155"/>
      <c r="H63" s="155"/>
      <c r="I63" s="251"/>
      <c r="J63" s="251"/>
      <c r="K63" s="251"/>
      <c r="L63" s="251"/>
      <c r="M63" s="251"/>
      <c r="N63" s="251"/>
      <c r="O63" s="251"/>
      <c r="P63" s="155"/>
      <c r="Q63" s="155"/>
      <c r="R63" s="155"/>
      <c r="S63" s="155"/>
      <c r="T63" s="155"/>
      <c r="U63" s="155"/>
      <c r="V63" s="155"/>
      <c r="W63" s="155"/>
      <c r="X63" s="155"/>
      <c r="Y63" s="155"/>
      <c r="Z63" s="155"/>
      <c r="AA63" s="155"/>
      <c r="AB63" s="155"/>
      <c r="AC63" s="155"/>
      <c r="AD63" s="155"/>
    </row>
    <row r="64" spans="1:30" ht="12.75" customHeight="1">
      <c r="A64" s="155"/>
      <c r="B64" s="155"/>
      <c r="C64" s="155"/>
      <c r="D64" s="155"/>
      <c r="E64" s="155"/>
      <c r="F64" s="155"/>
      <c r="G64" s="155"/>
      <c r="H64" s="155"/>
      <c r="I64" s="251"/>
      <c r="J64" s="251"/>
      <c r="K64" s="251"/>
      <c r="L64" s="251"/>
      <c r="M64" s="251"/>
      <c r="N64" s="251"/>
      <c r="O64" s="251"/>
      <c r="P64" s="155"/>
      <c r="Q64" s="155"/>
      <c r="R64" s="155"/>
      <c r="S64" s="155"/>
      <c r="T64" s="155"/>
      <c r="U64" s="155"/>
      <c r="V64" s="155"/>
      <c r="W64" s="155"/>
      <c r="X64" s="155"/>
      <c r="Y64" s="155"/>
      <c r="Z64" s="155"/>
      <c r="AA64" s="155"/>
      <c r="AB64" s="155"/>
      <c r="AC64" s="155"/>
      <c r="AD64" s="155"/>
    </row>
    <row r="65" spans="1:30" ht="12.75" customHeight="1">
      <c r="A65" s="155"/>
      <c r="B65" s="155"/>
      <c r="C65" s="155"/>
      <c r="D65" s="155"/>
      <c r="E65" s="155"/>
      <c r="F65" s="155"/>
      <c r="G65" s="155"/>
      <c r="H65" s="155"/>
      <c r="I65" s="251"/>
      <c r="J65" s="251"/>
      <c r="K65" s="251"/>
      <c r="L65" s="251"/>
      <c r="M65" s="251"/>
      <c r="N65" s="251"/>
      <c r="O65" s="251"/>
      <c r="P65" s="155"/>
      <c r="Q65" s="155"/>
      <c r="R65" s="155"/>
      <c r="S65" s="155"/>
      <c r="T65" s="155"/>
      <c r="U65" s="155"/>
      <c r="V65" s="155"/>
      <c r="W65" s="155"/>
      <c r="X65" s="155"/>
      <c r="Y65" s="155"/>
      <c r="Z65" s="155"/>
      <c r="AA65" s="155"/>
      <c r="AB65" s="155"/>
      <c r="AC65" s="155"/>
      <c r="AD65" s="155"/>
    </row>
    <row r="66" spans="1:30" ht="12.75" customHeight="1">
      <c r="A66" s="155"/>
      <c r="B66" s="155"/>
      <c r="C66" s="155"/>
      <c r="D66" s="155"/>
      <c r="E66" s="155"/>
      <c r="F66" s="155"/>
      <c r="G66" s="155"/>
      <c r="H66" s="155"/>
      <c r="I66" s="251"/>
      <c r="J66" s="251"/>
      <c r="K66" s="251"/>
      <c r="L66" s="251"/>
      <c r="M66" s="251"/>
      <c r="N66" s="251"/>
      <c r="O66" s="251"/>
      <c r="P66" s="155"/>
      <c r="Q66" s="155"/>
      <c r="R66" s="155"/>
      <c r="S66" s="155"/>
      <c r="T66" s="155"/>
      <c r="U66" s="155"/>
      <c r="V66" s="155"/>
      <c r="W66" s="155"/>
      <c r="X66" s="155"/>
      <c r="Y66" s="155"/>
      <c r="Z66" s="155"/>
      <c r="AA66" s="155"/>
      <c r="AB66" s="155"/>
      <c r="AC66" s="155"/>
      <c r="AD66" s="155"/>
    </row>
    <row r="67" spans="1:30" ht="12.75" customHeight="1">
      <c r="A67" s="155"/>
      <c r="B67" s="155"/>
      <c r="C67" s="155"/>
      <c r="D67" s="155"/>
      <c r="E67" s="155"/>
      <c r="F67" s="155"/>
      <c r="G67" s="155"/>
      <c r="H67" s="155"/>
      <c r="I67" s="251"/>
      <c r="J67" s="251"/>
      <c r="K67" s="251"/>
      <c r="L67" s="251"/>
      <c r="M67" s="251"/>
      <c r="N67" s="251"/>
      <c r="O67" s="251"/>
      <c r="P67" s="155"/>
      <c r="Q67" s="155"/>
      <c r="R67" s="155"/>
      <c r="S67" s="155"/>
      <c r="T67" s="155"/>
      <c r="U67" s="155"/>
      <c r="V67" s="155"/>
      <c r="W67" s="155"/>
      <c r="X67" s="155"/>
      <c r="Y67" s="155"/>
      <c r="Z67" s="155"/>
      <c r="AA67" s="155"/>
      <c r="AB67" s="155"/>
      <c r="AC67" s="155"/>
      <c r="AD67" s="155"/>
    </row>
    <row r="68" spans="1:30" ht="12.75" customHeight="1">
      <c r="A68" s="155"/>
      <c r="B68" s="155"/>
      <c r="C68" s="155"/>
      <c r="D68" s="155"/>
      <c r="E68" s="155"/>
      <c r="F68" s="155"/>
      <c r="G68" s="155"/>
      <c r="H68" s="155"/>
      <c r="I68" s="251"/>
      <c r="J68" s="251"/>
      <c r="K68" s="251"/>
      <c r="L68" s="251"/>
      <c r="M68" s="251"/>
      <c r="N68" s="251"/>
      <c r="O68" s="251"/>
      <c r="P68" s="155"/>
      <c r="Q68" s="155"/>
      <c r="R68" s="155"/>
      <c r="S68" s="155"/>
      <c r="T68" s="155"/>
      <c r="U68" s="155"/>
      <c r="V68" s="155"/>
      <c r="W68" s="155"/>
      <c r="X68" s="155"/>
      <c r="Y68" s="155"/>
      <c r="Z68" s="155"/>
      <c r="AA68" s="155"/>
      <c r="AB68" s="155"/>
      <c r="AC68" s="155"/>
      <c r="AD68" s="155"/>
    </row>
    <row r="69" spans="1:30" ht="12.75" customHeight="1">
      <c r="A69" s="155"/>
      <c r="B69" s="155"/>
      <c r="C69" s="155"/>
      <c r="D69" s="155"/>
      <c r="E69" s="155"/>
      <c r="F69" s="155"/>
      <c r="G69" s="155"/>
      <c r="H69" s="155"/>
      <c r="I69" s="251"/>
      <c r="J69" s="251"/>
      <c r="K69" s="251"/>
      <c r="L69" s="251"/>
      <c r="M69" s="251"/>
      <c r="N69" s="251"/>
      <c r="O69" s="251"/>
      <c r="P69" s="155"/>
      <c r="Q69" s="155"/>
      <c r="R69" s="155"/>
      <c r="S69" s="155"/>
      <c r="T69" s="155"/>
      <c r="U69" s="155"/>
      <c r="V69" s="155"/>
      <c r="W69" s="155"/>
      <c r="X69" s="155"/>
      <c r="Y69" s="155"/>
      <c r="Z69" s="155"/>
      <c r="AA69" s="155"/>
      <c r="AB69" s="155"/>
      <c r="AC69" s="155"/>
      <c r="AD69" s="155"/>
    </row>
    <row r="70" spans="1:30" ht="12.75" customHeight="1">
      <c r="A70" s="155"/>
      <c r="B70" s="155"/>
      <c r="C70" s="155"/>
      <c r="D70" s="155"/>
      <c r="E70" s="155"/>
      <c r="F70" s="155"/>
      <c r="G70" s="155"/>
      <c r="H70" s="155"/>
      <c r="I70" s="251"/>
      <c r="J70" s="251"/>
      <c r="K70" s="251"/>
      <c r="L70" s="251"/>
      <c r="M70" s="251"/>
      <c r="N70" s="251"/>
      <c r="O70" s="251"/>
      <c r="P70" s="155"/>
      <c r="Q70" s="155"/>
      <c r="R70" s="155"/>
      <c r="S70" s="155"/>
      <c r="T70" s="155"/>
      <c r="U70" s="155"/>
      <c r="V70" s="155"/>
      <c r="W70" s="155"/>
      <c r="X70" s="155"/>
      <c r="Y70" s="155"/>
      <c r="Z70" s="155"/>
      <c r="AA70" s="155"/>
      <c r="AB70" s="155"/>
      <c r="AC70" s="155"/>
      <c r="AD70" s="155"/>
    </row>
    <row r="71" spans="1:30" ht="12.75" customHeight="1">
      <c r="A71" s="155"/>
      <c r="B71" s="155"/>
      <c r="C71" s="155"/>
      <c r="D71" s="155"/>
      <c r="E71" s="155"/>
      <c r="F71" s="155"/>
      <c r="G71" s="155"/>
      <c r="H71" s="155"/>
      <c r="I71" s="251"/>
      <c r="J71" s="251"/>
      <c r="K71" s="251"/>
      <c r="L71" s="251"/>
      <c r="M71" s="251"/>
      <c r="N71" s="251"/>
      <c r="O71" s="251"/>
      <c r="P71" s="155"/>
      <c r="Q71" s="155"/>
      <c r="R71" s="155"/>
      <c r="S71" s="155"/>
      <c r="T71" s="155"/>
      <c r="U71" s="155"/>
      <c r="V71" s="155"/>
      <c r="W71" s="155"/>
      <c r="X71" s="155"/>
      <c r="Y71" s="155"/>
      <c r="Z71" s="155"/>
      <c r="AA71" s="155"/>
      <c r="AB71" s="155"/>
      <c r="AC71" s="155"/>
      <c r="AD71" s="155"/>
    </row>
    <row r="72" spans="1:30" ht="12.75" customHeight="1">
      <c r="A72" s="155"/>
      <c r="B72" s="155"/>
      <c r="C72" s="155"/>
      <c r="D72" s="155"/>
      <c r="E72" s="155"/>
      <c r="F72" s="155"/>
      <c r="G72" s="155"/>
      <c r="H72" s="155"/>
      <c r="I72" s="251"/>
      <c r="J72" s="251"/>
      <c r="K72" s="251"/>
      <c r="L72" s="251"/>
      <c r="M72" s="251"/>
      <c r="N72" s="251"/>
      <c r="O72" s="251"/>
      <c r="P72" s="155"/>
      <c r="Q72" s="155"/>
      <c r="R72" s="155"/>
      <c r="S72" s="155"/>
      <c r="T72" s="155"/>
      <c r="U72" s="155"/>
      <c r="V72" s="155"/>
      <c r="W72" s="155"/>
      <c r="X72" s="155"/>
      <c r="Y72" s="155"/>
      <c r="Z72" s="155"/>
      <c r="AA72" s="155"/>
      <c r="AB72" s="155"/>
      <c r="AC72" s="155"/>
      <c r="AD72" s="155"/>
    </row>
    <row r="73" spans="1:30" ht="12.75" customHeight="1">
      <c r="A73" s="155"/>
      <c r="B73" s="155"/>
      <c r="C73" s="155"/>
      <c r="D73" s="155"/>
      <c r="E73" s="155"/>
      <c r="F73" s="155"/>
      <c r="G73" s="155"/>
      <c r="H73" s="155"/>
      <c r="I73" s="251"/>
      <c r="J73" s="251"/>
      <c r="K73" s="251"/>
      <c r="L73" s="251"/>
      <c r="M73" s="251"/>
      <c r="N73" s="251"/>
      <c r="O73" s="251"/>
      <c r="P73" s="155"/>
      <c r="Q73" s="155"/>
      <c r="R73" s="155"/>
      <c r="S73" s="155"/>
      <c r="T73" s="155"/>
      <c r="U73" s="155"/>
      <c r="V73" s="155"/>
      <c r="W73" s="155"/>
      <c r="X73" s="155"/>
      <c r="Y73" s="155"/>
      <c r="Z73" s="155"/>
      <c r="AA73" s="155"/>
      <c r="AB73" s="155"/>
      <c r="AC73" s="155"/>
      <c r="AD73" s="155"/>
    </row>
    <row r="74" spans="1:30" ht="12.75" customHeight="1">
      <c r="A74" s="155"/>
      <c r="B74" s="155"/>
      <c r="C74" s="155"/>
      <c r="D74" s="155"/>
      <c r="E74" s="155"/>
      <c r="F74" s="155"/>
      <c r="G74" s="155"/>
      <c r="H74" s="155"/>
      <c r="I74" s="251"/>
      <c r="J74" s="251"/>
      <c r="K74" s="251"/>
      <c r="L74" s="251"/>
      <c r="M74" s="251"/>
      <c r="N74" s="251"/>
      <c r="O74" s="251"/>
      <c r="P74" s="155"/>
      <c r="Q74" s="155"/>
      <c r="R74" s="155"/>
      <c r="S74" s="155"/>
      <c r="T74" s="155"/>
      <c r="U74" s="155"/>
      <c r="V74" s="155"/>
      <c r="W74" s="155"/>
      <c r="X74" s="155"/>
      <c r="Y74" s="155"/>
      <c r="Z74" s="155"/>
      <c r="AA74" s="155"/>
      <c r="AB74" s="155"/>
      <c r="AC74" s="155"/>
      <c r="AD74" s="155"/>
    </row>
    <row r="75" spans="1:30" ht="12.75" customHeight="1">
      <c r="A75" s="155"/>
      <c r="B75" s="155"/>
      <c r="C75" s="155"/>
      <c r="D75" s="155"/>
      <c r="E75" s="155"/>
      <c r="F75" s="155"/>
      <c r="G75" s="155"/>
      <c r="H75" s="155"/>
      <c r="I75" s="251"/>
      <c r="J75" s="251"/>
      <c r="K75" s="251"/>
      <c r="L75" s="251"/>
      <c r="M75" s="251"/>
      <c r="N75" s="251"/>
      <c r="O75" s="251"/>
      <c r="P75" s="155"/>
      <c r="Q75" s="155"/>
      <c r="R75" s="155"/>
      <c r="S75" s="155"/>
      <c r="T75" s="155"/>
      <c r="U75" s="155"/>
      <c r="V75" s="155"/>
      <c r="W75" s="155"/>
      <c r="X75" s="155"/>
      <c r="Y75" s="155"/>
      <c r="Z75" s="155"/>
      <c r="AA75" s="155"/>
      <c r="AB75" s="155"/>
      <c r="AC75" s="155"/>
      <c r="AD75" s="155"/>
    </row>
    <row r="76" spans="1:30" ht="12.75" customHeight="1">
      <c r="A76" s="155"/>
      <c r="B76" s="155"/>
      <c r="C76" s="155"/>
      <c r="D76" s="155"/>
      <c r="E76" s="155"/>
      <c r="F76" s="155"/>
      <c r="G76" s="155"/>
      <c r="H76" s="155"/>
      <c r="I76" s="251"/>
      <c r="J76" s="251"/>
      <c r="K76" s="251"/>
      <c r="L76" s="251"/>
      <c r="M76" s="251"/>
      <c r="N76" s="251"/>
      <c r="O76" s="251"/>
      <c r="P76" s="155"/>
      <c r="Q76" s="155"/>
      <c r="R76" s="155"/>
      <c r="S76" s="155"/>
      <c r="T76" s="155"/>
      <c r="U76" s="155"/>
      <c r="V76" s="155"/>
      <c r="W76" s="155"/>
      <c r="X76" s="155"/>
      <c r="Y76" s="155"/>
      <c r="Z76" s="155"/>
      <c r="AA76" s="155"/>
      <c r="AB76" s="155"/>
      <c r="AC76" s="155"/>
      <c r="AD76" s="155"/>
    </row>
    <row r="77" spans="1:30" ht="12.75" customHeight="1">
      <c r="A77" s="155"/>
      <c r="B77" s="155"/>
      <c r="C77" s="155"/>
      <c r="D77" s="155"/>
      <c r="E77" s="155"/>
      <c r="F77" s="155"/>
      <c r="G77" s="155"/>
      <c r="H77" s="155"/>
      <c r="I77" s="251"/>
      <c r="J77" s="251"/>
      <c r="K77" s="251"/>
      <c r="L77" s="251"/>
      <c r="M77" s="251"/>
      <c r="N77" s="251"/>
      <c r="O77" s="251"/>
      <c r="P77" s="155"/>
      <c r="Q77" s="155"/>
      <c r="R77" s="155"/>
      <c r="S77" s="155"/>
      <c r="T77" s="155"/>
      <c r="U77" s="155"/>
      <c r="V77" s="155"/>
      <c r="W77" s="155"/>
      <c r="X77" s="155"/>
      <c r="Y77" s="155"/>
      <c r="Z77" s="155"/>
      <c r="AA77" s="155"/>
      <c r="AB77" s="155"/>
      <c r="AC77" s="155"/>
      <c r="AD77" s="155"/>
    </row>
    <row r="78" spans="1:30" ht="12.75" customHeight="1">
      <c r="A78" s="155"/>
      <c r="B78" s="155"/>
      <c r="C78" s="155"/>
      <c r="D78" s="155"/>
      <c r="E78" s="155"/>
      <c r="F78" s="155"/>
      <c r="G78" s="155"/>
      <c r="H78" s="155"/>
      <c r="I78" s="251"/>
      <c r="J78" s="251"/>
      <c r="K78" s="251"/>
      <c r="L78" s="251"/>
      <c r="M78" s="251"/>
      <c r="N78" s="251"/>
      <c r="O78" s="251"/>
      <c r="P78" s="155"/>
      <c r="Q78" s="155"/>
      <c r="R78" s="155"/>
      <c r="S78" s="155"/>
      <c r="T78" s="155"/>
      <c r="U78" s="155"/>
      <c r="V78" s="155"/>
      <c r="W78" s="155"/>
      <c r="X78" s="155"/>
      <c r="Y78" s="155"/>
      <c r="Z78" s="155"/>
      <c r="AA78" s="155"/>
      <c r="AB78" s="155"/>
      <c r="AC78" s="155"/>
      <c r="AD78" s="155"/>
    </row>
    <row r="79" spans="1:30" ht="12.75" customHeight="1">
      <c r="A79" s="155"/>
      <c r="B79" s="155"/>
      <c r="C79" s="155"/>
      <c r="D79" s="155"/>
      <c r="E79" s="155"/>
      <c r="F79" s="155"/>
      <c r="G79" s="155"/>
      <c r="H79" s="155"/>
      <c r="I79" s="251"/>
      <c r="J79" s="251"/>
      <c r="K79" s="251"/>
      <c r="L79" s="251"/>
      <c r="M79" s="251"/>
      <c r="N79" s="251"/>
      <c r="O79" s="251"/>
      <c r="P79" s="155"/>
      <c r="Q79" s="155"/>
      <c r="R79" s="155"/>
      <c r="S79" s="155"/>
      <c r="T79" s="155"/>
      <c r="U79" s="155"/>
      <c r="V79" s="155"/>
      <c r="W79" s="155"/>
      <c r="X79" s="155"/>
      <c r="Y79" s="155"/>
      <c r="Z79" s="155"/>
      <c r="AA79" s="155"/>
      <c r="AB79" s="155"/>
      <c r="AC79" s="155"/>
      <c r="AD79" s="155"/>
    </row>
    <row r="80" spans="1:30" ht="12.75" customHeight="1">
      <c r="A80" s="155"/>
      <c r="B80" s="155"/>
      <c r="C80" s="155"/>
      <c r="D80" s="155"/>
      <c r="E80" s="155"/>
      <c r="F80" s="155"/>
      <c r="G80" s="155"/>
      <c r="H80" s="155"/>
      <c r="I80" s="251"/>
      <c r="J80" s="251"/>
      <c r="K80" s="251"/>
      <c r="L80" s="251"/>
      <c r="M80" s="251"/>
      <c r="N80" s="251"/>
      <c r="O80" s="251"/>
      <c r="P80" s="155"/>
      <c r="Q80" s="155"/>
      <c r="R80" s="155"/>
      <c r="S80" s="155"/>
      <c r="T80" s="155"/>
      <c r="U80" s="155"/>
      <c r="V80" s="155"/>
      <c r="W80" s="155"/>
      <c r="X80" s="155"/>
      <c r="Y80" s="155"/>
      <c r="Z80" s="155"/>
      <c r="AA80" s="155"/>
      <c r="AB80" s="155"/>
      <c r="AC80" s="155"/>
      <c r="AD80" s="155"/>
    </row>
    <row r="81" spans="1:30" ht="12.75" customHeight="1">
      <c r="A81" s="155"/>
      <c r="B81" s="155"/>
      <c r="C81" s="155"/>
      <c r="D81" s="155"/>
      <c r="E81" s="155"/>
      <c r="F81" s="155"/>
      <c r="G81" s="155"/>
      <c r="H81" s="155"/>
      <c r="I81" s="251"/>
      <c r="J81" s="251"/>
      <c r="K81" s="251"/>
      <c r="L81" s="251"/>
      <c r="M81" s="251"/>
      <c r="N81" s="251"/>
      <c r="O81" s="251"/>
      <c r="P81" s="155"/>
      <c r="Q81" s="155"/>
      <c r="R81" s="155"/>
      <c r="S81" s="155"/>
      <c r="T81" s="155"/>
      <c r="U81" s="155"/>
      <c r="V81" s="155"/>
      <c r="W81" s="155"/>
      <c r="X81" s="155"/>
      <c r="Y81" s="155"/>
      <c r="Z81" s="155"/>
      <c r="AA81" s="155"/>
      <c r="AB81" s="155"/>
      <c r="AC81" s="155"/>
      <c r="AD81" s="155"/>
    </row>
    <row r="82" spans="1:30" ht="12.75" customHeight="1">
      <c r="A82" s="155"/>
      <c r="B82" s="155"/>
      <c r="C82" s="155"/>
      <c r="D82" s="155"/>
      <c r="E82" s="155"/>
      <c r="F82" s="155"/>
      <c r="G82" s="155"/>
      <c r="H82" s="155"/>
      <c r="I82" s="251"/>
      <c r="J82" s="251"/>
      <c r="K82" s="251"/>
      <c r="L82" s="251"/>
      <c r="M82" s="251"/>
      <c r="N82" s="251"/>
      <c r="O82" s="251"/>
      <c r="P82" s="155"/>
      <c r="Q82" s="155"/>
      <c r="R82" s="155"/>
      <c r="S82" s="155"/>
      <c r="T82" s="155"/>
      <c r="U82" s="155"/>
      <c r="V82" s="155"/>
      <c r="W82" s="155"/>
      <c r="X82" s="155"/>
      <c r="Y82" s="155"/>
      <c r="Z82" s="155"/>
      <c r="AA82" s="155"/>
      <c r="AB82" s="155"/>
      <c r="AC82" s="155"/>
      <c r="AD82" s="155"/>
    </row>
    <row r="83" spans="1:30" ht="12.75" customHeight="1">
      <c r="A83" s="155"/>
      <c r="B83" s="155"/>
      <c r="C83" s="155"/>
      <c r="D83" s="155"/>
      <c r="E83" s="155"/>
      <c r="F83" s="155"/>
      <c r="G83" s="155"/>
      <c r="H83" s="155"/>
      <c r="I83" s="251"/>
      <c r="J83" s="251"/>
      <c r="K83" s="251"/>
      <c r="L83" s="251"/>
      <c r="M83" s="251"/>
      <c r="N83" s="251"/>
      <c r="O83" s="251"/>
      <c r="P83" s="155"/>
      <c r="Q83" s="155"/>
      <c r="R83" s="155"/>
      <c r="S83" s="155"/>
      <c r="T83" s="155"/>
      <c r="U83" s="155"/>
      <c r="V83" s="155"/>
      <c r="W83" s="155"/>
      <c r="X83" s="155"/>
      <c r="Y83" s="155"/>
      <c r="Z83" s="155"/>
      <c r="AA83" s="155"/>
      <c r="AB83" s="155"/>
      <c r="AC83" s="155"/>
      <c r="AD83" s="155"/>
    </row>
    <row r="84" spans="1:30" ht="12.75" customHeight="1">
      <c r="A84" s="155"/>
      <c r="B84" s="155"/>
      <c r="C84" s="155"/>
      <c r="D84" s="155"/>
      <c r="E84" s="155"/>
      <c r="F84" s="155"/>
      <c r="G84" s="155"/>
      <c r="H84" s="155"/>
      <c r="I84" s="251"/>
      <c r="J84" s="251"/>
      <c r="K84" s="251"/>
      <c r="L84" s="251"/>
      <c r="M84" s="251"/>
      <c r="N84" s="251"/>
      <c r="O84" s="251"/>
      <c r="P84" s="155"/>
      <c r="Q84" s="155"/>
      <c r="R84" s="155"/>
      <c r="S84" s="155"/>
      <c r="T84" s="155"/>
      <c r="U84" s="155"/>
      <c r="V84" s="155"/>
      <c r="W84" s="155"/>
      <c r="X84" s="155"/>
      <c r="Y84" s="155"/>
      <c r="Z84" s="155"/>
      <c r="AA84" s="155"/>
      <c r="AB84" s="155"/>
      <c r="AC84" s="155"/>
      <c r="AD84" s="155"/>
    </row>
    <row r="85" spans="1:30" ht="12.75" customHeight="1">
      <c r="A85" s="155"/>
      <c r="B85" s="155"/>
      <c r="C85" s="155"/>
      <c r="D85" s="155"/>
      <c r="E85" s="155"/>
      <c r="F85" s="155"/>
      <c r="G85" s="155"/>
      <c r="H85" s="155"/>
      <c r="I85" s="251"/>
      <c r="J85" s="251"/>
      <c r="K85" s="251"/>
      <c r="L85" s="251"/>
      <c r="M85" s="251"/>
      <c r="N85" s="251"/>
      <c r="O85" s="251"/>
      <c r="P85" s="155"/>
      <c r="Q85" s="155"/>
      <c r="R85" s="155"/>
      <c r="S85" s="155"/>
      <c r="T85" s="155"/>
      <c r="U85" s="155"/>
      <c r="V85" s="155"/>
      <c r="W85" s="155"/>
      <c r="X85" s="155"/>
      <c r="Y85" s="155"/>
      <c r="Z85" s="155"/>
      <c r="AA85" s="155"/>
      <c r="AB85" s="155"/>
      <c r="AC85" s="155"/>
      <c r="AD85" s="155"/>
    </row>
    <row r="86" spans="1:30" ht="12.75" customHeight="1">
      <c r="A86" s="155"/>
      <c r="B86" s="155"/>
      <c r="C86" s="155"/>
      <c r="D86" s="155"/>
      <c r="E86" s="155"/>
      <c r="F86" s="155"/>
      <c r="G86" s="155"/>
      <c r="H86" s="155"/>
      <c r="I86" s="251"/>
      <c r="J86" s="251"/>
      <c r="K86" s="251"/>
      <c r="L86" s="251"/>
      <c r="M86" s="251"/>
      <c r="N86" s="251"/>
      <c r="O86" s="251"/>
      <c r="P86" s="155"/>
      <c r="Q86" s="155"/>
      <c r="R86" s="155"/>
      <c r="S86" s="155"/>
      <c r="T86" s="155"/>
      <c r="U86" s="155"/>
      <c r="V86" s="155"/>
      <c r="W86" s="155"/>
      <c r="X86" s="155"/>
      <c r="Y86" s="155"/>
      <c r="Z86" s="155"/>
      <c r="AA86" s="155"/>
      <c r="AB86" s="155"/>
      <c r="AC86" s="155"/>
      <c r="AD86" s="155"/>
    </row>
    <row r="87" spans="1:30" ht="12.75" customHeight="1">
      <c r="A87" s="155"/>
      <c r="B87" s="155"/>
      <c r="C87" s="155"/>
      <c r="D87" s="155"/>
      <c r="E87" s="155"/>
      <c r="F87" s="155"/>
      <c r="G87" s="155"/>
      <c r="H87" s="155"/>
      <c r="I87" s="251"/>
      <c r="J87" s="251"/>
      <c r="K87" s="251"/>
      <c r="L87" s="251"/>
      <c r="M87" s="251"/>
      <c r="N87" s="251"/>
      <c r="O87" s="251"/>
      <c r="P87" s="155"/>
      <c r="Q87" s="155"/>
      <c r="R87" s="155"/>
      <c r="S87" s="155"/>
      <c r="T87" s="155"/>
      <c r="U87" s="155"/>
      <c r="V87" s="155"/>
      <c r="W87" s="155"/>
      <c r="X87" s="155"/>
      <c r="Y87" s="155"/>
      <c r="Z87" s="155"/>
      <c r="AA87" s="155"/>
      <c r="AB87" s="155"/>
      <c r="AC87" s="155"/>
      <c r="AD87" s="155"/>
    </row>
    <row r="88" spans="1:30" ht="12.75" customHeight="1">
      <c r="A88" s="155"/>
      <c r="B88" s="155"/>
      <c r="C88" s="155"/>
      <c r="D88" s="155"/>
      <c r="E88" s="155"/>
      <c r="F88" s="155"/>
      <c r="G88" s="155"/>
      <c r="H88" s="155"/>
      <c r="I88" s="251"/>
      <c r="J88" s="251"/>
      <c r="K88" s="251"/>
      <c r="L88" s="251"/>
      <c r="M88" s="251"/>
      <c r="N88" s="251"/>
      <c r="O88" s="251"/>
      <c r="P88" s="155"/>
      <c r="Q88" s="155"/>
      <c r="R88" s="155"/>
      <c r="S88" s="155"/>
      <c r="T88" s="155"/>
      <c r="U88" s="155"/>
      <c r="V88" s="155"/>
      <c r="W88" s="155"/>
      <c r="X88" s="155"/>
      <c r="Y88" s="155"/>
      <c r="Z88" s="155"/>
      <c r="AA88" s="155"/>
      <c r="AB88" s="155"/>
      <c r="AC88" s="155"/>
      <c r="AD88" s="155"/>
    </row>
    <row r="89" spans="1:30" ht="12.75" customHeight="1">
      <c r="A89" s="155"/>
      <c r="B89" s="155"/>
      <c r="C89" s="155"/>
      <c r="D89" s="155"/>
      <c r="E89" s="155"/>
      <c r="F89" s="155"/>
      <c r="G89" s="155"/>
      <c r="H89" s="155"/>
      <c r="I89" s="251"/>
      <c r="J89" s="251"/>
      <c r="K89" s="251"/>
      <c r="L89" s="251"/>
      <c r="M89" s="251"/>
      <c r="N89" s="251"/>
      <c r="O89" s="251"/>
      <c r="P89" s="155"/>
      <c r="Q89" s="155"/>
      <c r="R89" s="155"/>
      <c r="S89" s="155"/>
      <c r="T89" s="155"/>
      <c r="U89" s="155"/>
      <c r="V89" s="155"/>
      <c r="W89" s="155"/>
      <c r="X89" s="155"/>
      <c r="Y89" s="155"/>
      <c r="Z89" s="155"/>
      <c r="AA89" s="155"/>
      <c r="AB89" s="155"/>
      <c r="AC89" s="155"/>
      <c r="AD89" s="155"/>
    </row>
    <row r="90" spans="1:30" ht="12.75" customHeight="1">
      <c r="A90" s="155"/>
      <c r="B90" s="155"/>
      <c r="C90" s="155"/>
      <c r="D90" s="155"/>
      <c r="E90" s="155"/>
      <c r="F90" s="155"/>
      <c r="G90" s="155"/>
      <c r="H90" s="155"/>
      <c r="I90" s="251"/>
      <c r="J90" s="251"/>
      <c r="K90" s="251"/>
      <c r="L90" s="251"/>
      <c r="M90" s="251"/>
      <c r="N90" s="251"/>
      <c r="O90" s="251"/>
      <c r="P90" s="155"/>
      <c r="Q90" s="155"/>
      <c r="R90" s="155"/>
      <c r="S90" s="155"/>
      <c r="T90" s="155"/>
      <c r="U90" s="155"/>
      <c r="V90" s="155"/>
      <c r="W90" s="155"/>
      <c r="X90" s="155"/>
      <c r="Y90" s="155"/>
      <c r="Z90" s="155"/>
      <c r="AA90" s="155"/>
      <c r="AB90" s="155"/>
      <c r="AC90" s="155"/>
      <c r="AD90" s="155"/>
    </row>
    <row r="91" spans="1:30" ht="12.75" customHeight="1">
      <c r="A91" s="155"/>
      <c r="B91" s="155"/>
      <c r="C91" s="155"/>
      <c r="D91" s="155"/>
      <c r="E91" s="155"/>
      <c r="F91" s="155"/>
      <c r="G91" s="155"/>
      <c r="H91" s="155"/>
      <c r="I91" s="251"/>
      <c r="J91" s="251"/>
      <c r="K91" s="251"/>
      <c r="L91" s="251"/>
      <c r="M91" s="251"/>
      <c r="N91" s="251"/>
      <c r="O91" s="251"/>
      <c r="P91" s="155"/>
      <c r="Q91" s="155"/>
      <c r="R91" s="155"/>
      <c r="S91" s="155"/>
      <c r="T91" s="155"/>
      <c r="U91" s="155"/>
      <c r="V91" s="155"/>
      <c r="W91" s="155"/>
      <c r="X91" s="155"/>
      <c r="Y91" s="155"/>
      <c r="Z91" s="155"/>
      <c r="AA91" s="155"/>
      <c r="AB91" s="155"/>
      <c r="AC91" s="155"/>
      <c r="AD91" s="155"/>
    </row>
    <row r="92" spans="1:30" ht="12.75" customHeight="1">
      <c r="A92" s="155"/>
      <c r="B92" s="155"/>
      <c r="C92" s="155"/>
      <c r="D92" s="155"/>
      <c r="E92" s="155"/>
      <c r="F92" s="155"/>
      <c r="G92" s="155"/>
      <c r="H92" s="155"/>
      <c r="I92" s="251"/>
      <c r="J92" s="251"/>
      <c r="K92" s="251"/>
      <c r="L92" s="251"/>
      <c r="M92" s="251"/>
      <c r="N92" s="251"/>
      <c r="O92" s="251"/>
      <c r="P92" s="155"/>
      <c r="Q92" s="155"/>
      <c r="R92" s="155"/>
      <c r="S92" s="155"/>
      <c r="T92" s="155"/>
      <c r="U92" s="155"/>
      <c r="V92" s="155"/>
      <c r="W92" s="155"/>
      <c r="X92" s="155"/>
      <c r="Y92" s="155"/>
      <c r="Z92" s="155"/>
      <c r="AA92" s="155"/>
      <c r="AB92" s="155"/>
      <c r="AC92" s="155"/>
      <c r="AD92" s="155"/>
    </row>
    <row r="93" spans="1:30" ht="12.75" customHeight="1">
      <c r="A93" s="155"/>
      <c r="B93" s="155"/>
      <c r="C93" s="155"/>
      <c r="D93" s="155"/>
      <c r="E93" s="155"/>
      <c r="F93" s="155"/>
      <c r="G93" s="155"/>
      <c r="H93" s="155"/>
      <c r="I93" s="251"/>
      <c r="J93" s="251"/>
      <c r="K93" s="251"/>
      <c r="L93" s="251"/>
      <c r="M93" s="251"/>
      <c r="N93" s="251"/>
      <c r="O93" s="251"/>
      <c r="P93" s="155"/>
      <c r="Q93" s="155"/>
      <c r="R93" s="155"/>
      <c r="S93" s="155"/>
      <c r="T93" s="155"/>
      <c r="U93" s="155"/>
      <c r="V93" s="155"/>
      <c r="W93" s="155"/>
      <c r="X93" s="155"/>
      <c r="Y93" s="155"/>
      <c r="Z93" s="155"/>
      <c r="AA93" s="155"/>
      <c r="AB93" s="155"/>
      <c r="AC93" s="155"/>
      <c r="AD93" s="155"/>
    </row>
    <row r="94" spans="1:30" ht="12.75" customHeight="1">
      <c r="A94" s="155"/>
      <c r="B94" s="155"/>
      <c r="C94" s="155"/>
      <c r="D94" s="155"/>
      <c r="E94" s="155"/>
      <c r="F94" s="155"/>
      <c r="G94" s="155"/>
      <c r="H94" s="155"/>
      <c r="I94" s="251"/>
      <c r="J94" s="251"/>
      <c r="K94" s="251"/>
      <c r="L94" s="251"/>
      <c r="M94" s="251"/>
      <c r="N94" s="251"/>
      <c r="O94" s="251"/>
      <c r="P94" s="155"/>
      <c r="Q94" s="155"/>
      <c r="R94" s="155"/>
      <c r="S94" s="155"/>
      <c r="T94" s="155"/>
      <c r="U94" s="155"/>
      <c r="V94" s="155"/>
      <c r="W94" s="155"/>
      <c r="X94" s="155"/>
      <c r="Y94" s="155"/>
      <c r="Z94" s="155"/>
      <c r="AA94" s="155"/>
      <c r="AB94" s="155"/>
      <c r="AC94" s="155"/>
      <c r="AD94" s="155"/>
    </row>
    <row r="95" spans="1:30" ht="12.75" customHeight="1">
      <c r="A95" s="155"/>
      <c r="B95" s="155"/>
      <c r="C95" s="155"/>
      <c r="D95" s="155"/>
      <c r="E95" s="155"/>
      <c r="F95" s="155"/>
      <c r="G95" s="155"/>
      <c r="H95" s="155"/>
      <c r="I95" s="251"/>
      <c r="J95" s="251"/>
      <c r="K95" s="251"/>
      <c r="L95" s="251"/>
      <c r="M95" s="251"/>
      <c r="N95" s="251"/>
      <c r="O95" s="251"/>
      <c r="P95" s="155"/>
      <c r="Q95" s="155"/>
      <c r="R95" s="155"/>
      <c r="S95" s="155"/>
      <c r="T95" s="155"/>
      <c r="U95" s="155"/>
      <c r="V95" s="155"/>
      <c r="W95" s="155"/>
      <c r="X95" s="155"/>
      <c r="Y95" s="155"/>
      <c r="Z95" s="155"/>
      <c r="AA95" s="155"/>
      <c r="AB95" s="155"/>
      <c r="AC95" s="155"/>
      <c r="AD95" s="155"/>
    </row>
    <row r="96" spans="1:30" ht="12.75" customHeight="1">
      <c r="A96" s="155"/>
      <c r="B96" s="155"/>
      <c r="C96" s="155"/>
      <c r="D96" s="155"/>
      <c r="E96" s="155"/>
      <c r="F96" s="155"/>
      <c r="G96" s="155"/>
      <c r="H96" s="155"/>
      <c r="I96" s="251"/>
      <c r="J96" s="251"/>
      <c r="K96" s="251"/>
      <c r="L96" s="251"/>
      <c r="M96" s="251"/>
      <c r="N96" s="251"/>
      <c r="O96" s="251"/>
      <c r="P96" s="155"/>
      <c r="Q96" s="155"/>
      <c r="R96" s="155"/>
      <c r="S96" s="155"/>
      <c r="T96" s="155"/>
      <c r="U96" s="155"/>
      <c r="V96" s="155"/>
      <c r="W96" s="155"/>
      <c r="X96" s="155"/>
      <c r="Y96" s="155"/>
      <c r="Z96" s="155"/>
      <c r="AA96" s="155"/>
      <c r="AB96" s="155"/>
      <c r="AC96" s="155"/>
      <c r="AD96" s="155"/>
    </row>
    <row r="97" spans="1:30" ht="12.75" customHeight="1">
      <c r="A97" s="155"/>
      <c r="B97" s="155"/>
      <c r="C97" s="155"/>
      <c r="D97" s="155"/>
      <c r="E97" s="155"/>
      <c r="F97" s="155"/>
      <c r="G97" s="155"/>
      <c r="H97" s="155"/>
      <c r="I97" s="251"/>
      <c r="J97" s="251"/>
      <c r="K97" s="251"/>
      <c r="L97" s="251"/>
      <c r="M97" s="251"/>
      <c r="N97" s="251"/>
      <c r="O97" s="251"/>
      <c r="P97" s="155"/>
      <c r="Q97" s="155"/>
      <c r="R97" s="155"/>
      <c r="S97" s="155"/>
      <c r="T97" s="155"/>
      <c r="U97" s="155"/>
      <c r="V97" s="155"/>
      <c r="W97" s="155"/>
      <c r="X97" s="155"/>
      <c r="Y97" s="155"/>
      <c r="Z97" s="155"/>
      <c r="AA97" s="155"/>
      <c r="AB97" s="155"/>
      <c r="AC97" s="155"/>
      <c r="AD97" s="155"/>
    </row>
    <row r="98" spans="1:30" ht="12.75" customHeight="1">
      <c r="A98" s="155"/>
      <c r="B98" s="155"/>
      <c r="C98" s="155"/>
      <c r="D98" s="155"/>
      <c r="E98" s="155"/>
      <c r="F98" s="155"/>
      <c r="G98" s="155"/>
      <c r="H98" s="155"/>
      <c r="I98" s="251"/>
      <c r="J98" s="251"/>
      <c r="K98" s="251"/>
      <c r="L98" s="251"/>
      <c r="M98" s="251"/>
      <c r="N98" s="251"/>
      <c r="O98" s="251"/>
      <c r="P98" s="155"/>
      <c r="Q98" s="155"/>
      <c r="R98" s="155"/>
      <c r="S98" s="155"/>
      <c r="T98" s="155"/>
      <c r="U98" s="155"/>
      <c r="V98" s="155"/>
      <c r="W98" s="155"/>
      <c r="X98" s="155"/>
      <c r="Y98" s="155"/>
      <c r="Z98" s="155"/>
      <c r="AA98" s="155"/>
      <c r="AB98" s="155"/>
      <c r="AC98" s="155"/>
      <c r="AD98" s="155"/>
    </row>
    <row r="99" spans="1:30" ht="12.75" customHeight="1">
      <c r="A99" s="155"/>
      <c r="B99" s="155"/>
      <c r="C99" s="155"/>
      <c r="D99" s="155"/>
      <c r="E99" s="155"/>
      <c r="F99" s="155"/>
      <c r="G99" s="155"/>
      <c r="H99" s="155"/>
      <c r="I99" s="251"/>
      <c r="J99" s="251"/>
      <c r="K99" s="251"/>
      <c r="L99" s="251"/>
      <c r="M99" s="251"/>
      <c r="N99" s="251"/>
      <c r="O99" s="251"/>
      <c r="P99" s="155"/>
      <c r="Q99" s="155"/>
      <c r="R99" s="155"/>
      <c r="S99" s="155"/>
      <c r="T99" s="155"/>
      <c r="U99" s="155"/>
      <c r="V99" s="155"/>
      <c r="W99" s="155"/>
      <c r="X99" s="155"/>
      <c r="Y99" s="155"/>
      <c r="Z99" s="155"/>
      <c r="AA99" s="155"/>
      <c r="AB99" s="155"/>
      <c r="AC99" s="155"/>
      <c r="AD99" s="155"/>
    </row>
    <row r="100" spans="1:30" ht="12.75" customHeight="1">
      <c r="A100" s="155"/>
      <c r="B100" s="155"/>
      <c r="C100" s="155"/>
      <c r="D100" s="155"/>
      <c r="E100" s="155"/>
      <c r="F100" s="155"/>
      <c r="G100" s="155"/>
      <c r="H100" s="155"/>
      <c r="I100" s="251"/>
      <c r="J100" s="251"/>
      <c r="K100" s="251"/>
      <c r="L100" s="251"/>
      <c r="M100" s="251"/>
      <c r="N100" s="251"/>
      <c r="O100" s="251"/>
      <c r="P100" s="155"/>
      <c r="Q100" s="155"/>
      <c r="R100" s="155"/>
      <c r="S100" s="155"/>
      <c r="T100" s="155"/>
      <c r="U100" s="155"/>
      <c r="V100" s="155"/>
      <c r="W100" s="155"/>
      <c r="X100" s="155"/>
      <c r="Y100" s="155"/>
      <c r="Z100" s="155"/>
      <c r="AA100" s="155"/>
      <c r="AB100" s="155"/>
      <c r="AC100" s="155"/>
      <c r="AD100" s="155"/>
    </row>
    <row r="101" spans="1:30" ht="12.75" customHeight="1">
      <c r="A101" s="155"/>
      <c r="B101" s="155"/>
      <c r="C101" s="155"/>
      <c r="D101" s="155"/>
      <c r="E101" s="155"/>
      <c r="F101" s="155"/>
      <c r="G101" s="155"/>
      <c r="H101" s="155"/>
      <c r="I101" s="251"/>
      <c r="J101" s="251"/>
      <c r="K101" s="251"/>
      <c r="L101" s="251"/>
      <c r="M101" s="251"/>
      <c r="N101" s="251"/>
      <c r="O101" s="251"/>
      <c r="P101" s="155"/>
      <c r="Q101" s="155"/>
      <c r="R101" s="155"/>
      <c r="S101" s="155"/>
      <c r="T101" s="155"/>
      <c r="U101" s="155"/>
      <c r="V101" s="155"/>
      <c r="W101" s="155"/>
      <c r="X101" s="155"/>
      <c r="Y101" s="155"/>
      <c r="Z101" s="155"/>
      <c r="AA101" s="155"/>
      <c r="AB101" s="155"/>
      <c r="AC101" s="155"/>
      <c r="AD101" s="155"/>
    </row>
    <row r="102" spans="1:30" ht="12.75" customHeight="1">
      <c r="A102" s="155"/>
      <c r="B102" s="155"/>
      <c r="C102" s="155"/>
      <c r="D102" s="155"/>
      <c r="E102" s="155"/>
      <c r="F102" s="155"/>
      <c r="G102" s="155"/>
      <c r="H102" s="155"/>
      <c r="I102" s="251"/>
      <c r="J102" s="251"/>
      <c r="K102" s="251"/>
      <c r="L102" s="251"/>
      <c r="M102" s="251"/>
      <c r="N102" s="251"/>
      <c r="O102" s="251"/>
      <c r="P102" s="155"/>
      <c r="Q102" s="155"/>
      <c r="R102" s="155"/>
      <c r="S102" s="155"/>
      <c r="T102" s="155"/>
      <c r="U102" s="155"/>
      <c r="V102" s="155"/>
      <c r="W102" s="155"/>
      <c r="X102" s="155"/>
      <c r="Y102" s="155"/>
      <c r="Z102" s="155"/>
      <c r="AA102" s="155"/>
      <c r="AB102" s="155"/>
      <c r="AC102" s="155"/>
      <c r="AD102" s="155"/>
    </row>
    <row r="103" spans="1:30" ht="12.75" customHeight="1">
      <c r="A103" s="155"/>
      <c r="B103" s="155"/>
      <c r="C103" s="155"/>
      <c r="D103" s="155"/>
      <c r="E103" s="155"/>
      <c r="F103" s="155"/>
      <c r="G103" s="155"/>
      <c r="H103" s="155"/>
      <c r="I103" s="251"/>
      <c r="J103" s="251"/>
      <c r="K103" s="251"/>
      <c r="L103" s="251"/>
      <c r="M103" s="251"/>
      <c r="N103" s="251"/>
      <c r="O103" s="251"/>
      <c r="P103" s="155"/>
      <c r="Q103" s="155"/>
      <c r="R103" s="155"/>
      <c r="S103" s="155"/>
      <c r="T103" s="155"/>
      <c r="U103" s="155"/>
      <c r="V103" s="155"/>
      <c r="W103" s="155"/>
      <c r="X103" s="155"/>
      <c r="Y103" s="155"/>
      <c r="Z103" s="155"/>
      <c r="AA103" s="155"/>
      <c r="AB103" s="155"/>
      <c r="AC103" s="155"/>
      <c r="AD103" s="155"/>
    </row>
    <row r="104" spans="1:30" ht="12.75" customHeight="1">
      <c r="A104" s="155"/>
      <c r="B104" s="155"/>
      <c r="C104" s="155"/>
      <c r="D104" s="155"/>
      <c r="E104" s="155"/>
      <c r="F104" s="155"/>
      <c r="G104" s="155"/>
      <c r="H104" s="155"/>
      <c r="I104" s="251"/>
      <c r="J104" s="251"/>
      <c r="K104" s="251"/>
      <c r="L104" s="251"/>
      <c r="M104" s="251"/>
      <c r="N104" s="251"/>
      <c r="O104" s="251"/>
      <c r="P104" s="155"/>
      <c r="Q104" s="155"/>
      <c r="R104" s="155"/>
      <c r="S104" s="155"/>
      <c r="T104" s="155"/>
      <c r="U104" s="155"/>
      <c r="V104" s="155"/>
      <c r="W104" s="155"/>
      <c r="X104" s="155"/>
      <c r="Y104" s="155"/>
      <c r="Z104" s="155"/>
      <c r="AA104" s="155"/>
      <c r="AB104" s="155"/>
      <c r="AC104" s="155"/>
      <c r="AD104" s="155"/>
    </row>
    <row r="105" spans="1:30" ht="12.75" customHeight="1">
      <c r="A105" s="155"/>
      <c r="B105" s="155"/>
      <c r="C105" s="155"/>
      <c r="D105" s="155"/>
      <c r="E105" s="155"/>
      <c r="F105" s="155"/>
      <c r="G105" s="155"/>
      <c r="H105" s="155"/>
      <c r="I105" s="251"/>
      <c r="J105" s="251"/>
      <c r="K105" s="251"/>
      <c r="L105" s="251"/>
      <c r="M105" s="251"/>
      <c r="N105" s="251"/>
      <c r="O105" s="251"/>
      <c r="P105" s="155"/>
      <c r="Q105" s="155"/>
      <c r="R105" s="155"/>
      <c r="S105" s="155"/>
      <c r="T105" s="155"/>
      <c r="U105" s="155"/>
      <c r="V105" s="155"/>
      <c r="W105" s="155"/>
      <c r="X105" s="155"/>
      <c r="Y105" s="155"/>
      <c r="Z105" s="155"/>
      <c r="AA105" s="155"/>
      <c r="AB105" s="155"/>
      <c r="AC105" s="155"/>
      <c r="AD105" s="155"/>
    </row>
    <row r="106" spans="1:30" ht="12.75" customHeight="1">
      <c r="A106" s="155"/>
      <c r="B106" s="155"/>
      <c r="C106" s="155"/>
      <c r="D106" s="155"/>
      <c r="E106" s="155"/>
      <c r="F106" s="155"/>
      <c r="G106" s="155"/>
      <c r="H106" s="155"/>
      <c r="I106" s="251"/>
      <c r="J106" s="251"/>
      <c r="K106" s="251"/>
      <c r="L106" s="251"/>
      <c r="M106" s="251"/>
      <c r="N106" s="251"/>
      <c r="O106" s="251"/>
      <c r="P106" s="155"/>
      <c r="Q106" s="155"/>
      <c r="R106" s="155"/>
      <c r="S106" s="155"/>
      <c r="T106" s="155"/>
      <c r="U106" s="155"/>
      <c r="V106" s="155"/>
      <c r="W106" s="155"/>
      <c r="X106" s="155"/>
      <c r="Y106" s="155"/>
      <c r="Z106" s="155"/>
      <c r="AA106" s="155"/>
      <c r="AB106" s="155"/>
      <c r="AC106" s="155"/>
      <c r="AD106" s="155"/>
    </row>
    <row r="107" spans="1:30" ht="12.75" customHeight="1">
      <c r="A107" s="155"/>
      <c r="B107" s="155"/>
      <c r="C107" s="155"/>
      <c r="D107" s="155"/>
      <c r="E107" s="155"/>
      <c r="F107" s="155"/>
      <c r="G107" s="155"/>
      <c r="H107" s="155"/>
      <c r="I107" s="251"/>
      <c r="J107" s="251"/>
      <c r="K107" s="251"/>
      <c r="L107" s="251"/>
      <c r="M107" s="251"/>
      <c r="N107" s="251"/>
      <c r="O107" s="251"/>
      <c r="P107" s="155"/>
      <c r="Q107" s="155"/>
      <c r="R107" s="155"/>
      <c r="S107" s="155"/>
      <c r="T107" s="155"/>
      <c r="U107" s="155"/>
      <c r="V107" s="155"/>
      <c r="W107" s="155"/>
      <c r="X107" s="155"/>
      <c r="Y107" s="155"/>
      <c r="Z107" s="155"/>
      <c r="AA107" s="155"/>
      <c r="AB107" s="155"/>
      <c r="AC107" s="155"/>
      <c r="AD107" s="155"/>
    </row>
    <row r="108" spans="1:30" ht="12.75" customHeight="1">
      <c r="A108" s="155"/>
      <c r="B108" s="155"/>
      <c r="C108" s="155"/>
      <c r="D108" s="155"/>
      <c r="E108" s="155"/>
      <c r="F108" s="155"/>
      <c r="G108" s="155"/>
      <c r="H108" s="155"/>
      <c r="I108" s="251"/>
      <c r="J108" s="251"/>
      <c r="K108" s="251"/>
      <c r="L108" s="251"/>
      <c r="M108" s="251"/>
      <c r="N108" s="251"/>
      <c r="O108" s="251"/>
      <c r="P108" s="155"/>
      <c r="Q108" s="155"/>
      <c r="R108" s="155"/>
      <c r="S108" s="155"/>
      <c r="T108" s="155"/>
      <c r="U108" s="155"/>
      <c r="V108" s="155"/>
      <c r="W108" s="155"/>
      <c r="X108" s="155"/>
      <c r="Y108" s="155"/>
      <c r="Z108" s="155"/>
      <c r="AA108" s="155"/>
      <c r="AB108" s="155"/>
      <c r="AC108" s="155"/>
      <c r="AD108" s="155"/>
    </row>
    <row r="109" spans="1:30" ht="12.75" customHeight="1">
      <c r="A109" s="155"/>
      <c r="B109" s="155"/>
      <c r="C109" s="155"/>
      <c r="D109" s="155"/>
      <c r="E109" s="155"/>
      <c r="F109" s="155"/>
      <c r="G109" s="155"/>
      <c r="H109" s="155"/>
      <c r="I109" s="251"/>
      <c r="J109" s="251"/>
      <c r="K109" s="251"/>
      <c r="L109" s="251"/>
      <c r="M109" s="251"/>
      <c r="N109" s="251"/>
      <c r="O109" s="251"/>
      <c r="P109" s="155"/>
      <c r="Q109" s="155"/>
      <c r="R109" s="155"/>
      <c r="S109" s="155"/>
      <c r="T109" s="155"/>
      <c r="U109" s="155"/>
      <c r="V109" s="155"/>
      <c r="W109" s="155"/>
      <c r="X109" s="155"/>
      <c r="Y109" s="155"/>
      <c r="Z109" s="155"/>
      <c r="AA109" s="155"/>
      <c r="AB109" s="155"/>
      <c r="AC109" s="155"/>
      <c r="AD109" s="155"/>
    </row>
    <row r="110" spans="1:30" ht="12.75" customHeight="1">
      <c r="A110" s="155"/>
      <c r="B110" s="155"/>
      <c r="C110" s="155"/>
      <c r="D110" s="155"/>
      <c r="E110" s="155"/>
      <c r="F110" s="155"/>
      <c r="G110" s="155"/>
      <c r="H110" s="155"/>
      <c r="I110" s="251"/>
      <c r="J110" s="251"/>
      <c r="K110" s="251"/>
      <c r="L110" s="251"/>
      <c r="M110" s="251"/>
      <c r="N110" s="251"/>
      <c r="O110" s="251"/>
      <c r="P110" s="155"/>
      <c r="Q110" s="155"/>
      <c r="R110" s="155"/>
      <c r="S110" s="155"/>
      <c r="T110" s="155"/>
      <c r="U110" s="155"/>
      <c r="V110" s="155"/>
      <c r="W110" s="155"/>
      <c r="X110" s="155"/>
      <c r="Y110" s="155"/>
      <c r="Z110" s="155"/>
      <c r="AA110" s="155"/>
      <c r="AB110" s="155"/>
      <c r="AC110" s="155"/>
      <c r="AD110" s="155"/>
    </row>
    <row r="111" spans="1:30" ht="12.75" customHeight="1">
      <c r="A111" s="155"/>
      <c r="B111" s="155"/>
      <c r="C111" s="155"/>
      <c r="D111" s="155"/>
      <c r="E111" s="155"/>
      <c r="F111" s="155"/>
      <c r="G111" s="155"/>
      <c r="H111" s="155"/>
      <c r="I111" s="251"/>
      <c r="J111" s="251"/>
      <c r="K111" s="251"/>
      <c r="L111" s="251"/>
      <c r="M111" s="251"/>
      <c r="N111" s="251"/>
      <c r="O111" s="251"/>
      <c r="P111" s="155"/>
      <c r="Q111" s="155"/>
      <c r="R111" s="155"/>
      <c r="S111" s="155"/>
      <c r="T111" s="155"/>
      <c r="U111" s="155"/>
      <c r="V111" s="155"/>
      <c r="W111" s="155"/>
      <c r="X111" s="155"/>
      <c r="Y111" s="155"/>
      <c r="Z111" s="155"/>
      <c r="AA111" s="155"/>
      <c r="AB111" s="155"/>
      <c r="AC111" s="155"/>
      <c r="AD111" s="155"/>
    </row>
    <row r="112" spans="1:30" ht="12.75" customHeight="1">
      <c r="A112" s="155"/>
      <c r="B112" s="155"/>
      <c r="C112" s="155"/>
      <c r="D112" s="155"/>
      <c r="E112" s="155"/>
      <c r="F112" s="155"/>
      <c r="G112" s="155"/>
      <c r="H112" s="155"/>
      <c r="I112" s="251"/>
      <c r="J112" s="251"/>
      <c r="K112" s="251"/>
      <c r="L112" s="251"/>
      <c r="M112" s="251"/>
      <c r="N112" s="251"/>
      <c r="O112" s="251"/>
      <c r="P112" s="155"/>
      <c r="Q112" s="155"/>
      <c r="R112" s="155"/>
      <c r="S112" s="155"/>
      <c r="T112" s="155"/>
      <c r="U112" s="155"/>
      <c r="V112" s="155"/>
      <c r="W112" s="155"/>
      <c r="X112" s="155"/>
      <c r="Y112" s="155"/>
      <c r="Z112" s="155"/>
      <c r="AA112" s="155"/>
      <c r="AB112" s="155"/>
      <c r="AC112" s="155"/>
      <c r="AD112" s="155"/>
    </row>
    <row r="113" spans="1:30" ht="12.75" customHeight="1">
      <c r="A113" s="155"/>
      <c r="B113" s="155"/>
      <c r="C113" s="155"/>
      <c r="D113" s="155"/>
      <c r="E113" s="155"/>
      <c r="F113" s="155"/>
      <c r="G113" s="155"/>
      <c r="H113" s="155"/>
      <c r="I113" s="251"/>
      <c r="J113" s="251"/>
      <c r="K113" s="251"/>
      <c r="L113" s="251"/>
      <c r="M113" s="251"/>
      <c r="N113" s="251"/>
      <c r="O113" s="251"/>
      <c r="P113" s="155"/>
      <c r="Q113" s="155"/>
      <c r="R113" s="155"/>
      <c r="S113" s="155"/>
      <c r="T113" s="155"/>
      <c r="U113" s="155"/>
      <c r="V113" s="155"/>
      <c r="W113" s="155"/>
      <c r="X113" s="155"/>
      <c r="Y113" s="155"/>
      <c r="Z113" s="155"/>
      <c r="AA113" s="155"/>
      <c r="AB113" s="155"/>
      <c r="AC113" s="155"/>
      <c r="AD113" s="155"/>
    </row>
    <row r="114" spans="1:30" ht="12.75" customHeight="1">
      <c r="A114" s="155"/>
      <c r="B114" s="155"/>
      <c r="C114" s="155"/>
      <c r="D114" s="155"/>
      <c r="E114" s="155"/>
      <c r="F114" s="155"/>
      <c r="G114" s="155"/>
      <c r="H114" s="155"/>
      <c r="I114" s="251"/>
      <c r="J114" s="251"/>
      <c r="K114" s="251"/>
      <c r="L114" s="251"/>
      <c r="M114" s="251"/>
      <c r="N114" s="251"/>
      <c r="O114" s="251"/>
      <c r="P114" s="155"/>
      <c r="Q114" s="155"/>
      <c r="R114" s="155"/>
      <c r="S114" s="155"/>
      <c r="T114" s="155"/>
      <c r="U114" s="155"/>
      <c r="V114" s="155"/>
      <c r="W114" s="155"/>
      <c r="X114" s="155"/>
      <c r="Y114" s="155"/>
      <c r="Z114" s="155"/>
      <c r="AA114" s="155"/>
      <c r="AB114" s="155"/>
      <c r="AC114" s="155"/>
      <c r="AD114" s="155"/>
    </row>
    <row r="115" spans="1:30" ht="12.75" customHeight="1">
      <c r="A115" s="155"/>
      <c r="B115" s="155"/>
      <c r="C115" s="155"/>
      <c r="D115" s="155"/>
      <c r="E115" s="155"/>
      <c r="F115" s="155"/>
      <c r="G115" s="155"/>
      <c r="H115" s="155"/>
      <c r="I115" s="251"/>
      <c r="J115" s="251"/>
      <c r="K115" s="251"/>
      <c r="L115" s="251"/>
      <c r="M115" s="251"/>
      <c r="N115" s="251"/>
      <c r="O115" s="251"/>
      <c r="P115" s="155"/>
      <c r="Q115" s="155"/>
      <c r="R115" s="155"/>
      <c r="S115" s="155"/>
      <c r="T115" s="155"/>
      <c r="U115" s="155"/>
      <c r="V115" s="155"/>
      <c r="W115" s="155"/>
      <c r="X115" s="155"/>
      <c r="Y115" s="155"/>
      <c r="Z115" s="155"/>
      <c r="AA115" s="155"/>
      <c r="AB115" s="155"/>
      <c r="AC115" s="155"/>
      <c r="AD115" s="155"/>
    </row>
    <row r="116" spans="1:30" ht="12.75" customHeight="1">
      <c r="A116" s="155"/>
      <c r="B116" s="155"/>
      <c r="C116" s="155"/>
      <c r="D116" s="155"/>
      <c r="E116" s="155"/>
      <c r="F116" s="155"/>
      <c r="G116" s="155"/>
      <c r="H116" s="155"/>
      <c r="I116" s="251"/>
      <c r="J116" s="251"/>
      <c r="K116" s="251"/>
      <c r="L116" s="251"/>
      <c r="M116" s="251"/>
      <c r="N116" s="251"/>
      <c r="O116" s="251"/>
      <c r="P116" s="155"/>
      <c r="Q116" s="155"/>
      <c r="R116" s="155"/>
      <c r="S116" s="155"/>
      <c r="T116" s="155"/>
      <c r="U116" s="155"/>
      <c r="V116" s="155"/>
      <c r="W116" s="155"/>
      <c r="X116" s="155"/>
      <c r="Y116" s="155"/>
      <c r="Z116" s="155"/>
      <c r="AA116" s="155"/>
      <c r="AB116" s="155"/>
      <c r="AC116" s="155"/>
      <c r="AD116" s="155"/>
    </row>
    <row r="117" spans="1:30" ht="12.75" customHeight="1">
      <c r="A117" s="155"/>
      <c r="B117" s="155"/>
      <c r="C117" s="155"/>
      <c r="D117" s="155"/>
      <c r="E117" s="155"/>
      <c r="F117" s="155"/>
      <c r="G117" s="155"/>
      <c r="H117" s="155"/>
      <c r="I117" s="251"/>
      <c r="J117" s="251"/>
      <c r="K117" s="251"/>
      <c r="L117" s="251"/>
      <c r="M117" s="251"/>
      <c r="N117" s="251"/>
      <c r="O117" s="251"/>
      <c r="P117" s="155"/>
      <c r="Q117" s="155"/>
      <c r="R117" s="155"/>
      <c r="S117" s="155"/>
      <c r="T117" s="155"/>
      <c r="U117" s="155"/>
      <c r="V117" s="155"/>
      <c r="W117" s="155"/>
      <c r="X117" s="155"/>
      <c r="Y117" s="155"/>
      <c r="Z117" s="155"/>
      <c r="AA117" s="155"/>
      <c r="AB117" s="155"/>
      <c r="AC117" s="155"/>
      <c r="AD117" s="155"/>
    </row>
    <row r="118" spans="1:30" ht="12.75" customHeight="1">
      <c r="A118" s="155"/>
      <c r="B118" s="155"/>
      <c r="C118" s="155"/>
      <c r="D118" s="155"/>
      <c r="E118" s="155"/>
      <c r="F118" s="155"/>
      <c r="G118" s="155"/>
      <c r="H118" s="155"/>
      <c r="I118" s="251"/>
      <c r="J118" s="251"/>
      <c r="K118" s="251"/>
      <c r="L118" s="251"/>
      <c r="M118" s="251"/>
      <c r="N118" s="251"/>
      <c r="O118" s="251"/>
      <c r="P118" s="155"/>
      <c r="Q118" s="155"/>
      <c r="R118" s="155"/>
      <c r="S118" s="155"/>
      <c r="T118" s="155"/>
      <c r="U118" s="155"/>
      <c r="V118" s="155"/>
      <c r="W118" s="155"/>
      <c r="X118" s="155"/>
      <c r="Y118" s="155"/>
      <c r="Z118" s="155"/>
      <c r="AA118" s="155"/>
      <c r="AB118" s="155"/>
      <c r="AC118" s="155"/>
      <c r="AD118" s="155"/>
    </row>
    <row r="119" spans="1:30" ht="12.75" customHeight="1">
      <c r="A119" s="155"/>
      <c r="B119" s="155"/>
      <c r="C119" s="155"/>
      <c r="D119" s="155"/>
      <c r="E119" s="155"/>
      <c r="F119" s="155"/>
      <c r="G119" s="155"/>
      <c r="H119" s="155"/>
      <c r="I119" s="251"/>
      <c r="J119" s="251"/>
      <c r="K119" s="251"/>
      <c r="L119" s="251"/>
      <c r="M119" s="251"/>
      <c r="N119" s="251"/>
      <c r="O119" s="251"/>
      <c r="P119" s="155"/>
      <c r="Q119" s="155"/>
      <c r="R119" s="155"/>
      <c r="S119" s="155"/>
      <c r="T119" s="155"/>
      <c r="U119" s="155"/>
      <c r="V119" s="155"/>
      <c r="W119" s="155"/>
      <c r="X119" s="155"/>
      <c r="Y119" s="155"/>
      <c r="Z119" s="155"/>
      <c r="AA119" s="155"/>
      <c r="AB119" s="155"/>
      <c r="AC119" s="155"/>
      <c r="AD119" s="155"/>
    </row>
    <row r="120" spans="1:30" ht="12.75" customHeight="1">
      <c r="A120" s="155"/>
      <c r="B120" s="155"/>
      <c r="C120" s="155"/>
      <c r="D120" s="155"/>
      <c r="E120" s="155"/>
      <c r="F120" s="155"/>
      <c r="G120" s="155"/>
      <c r="H120" s="155"/>
      <c r="I120" s="251"/>
      <c r="J120" s="251"/>
      <c r="K120" s="251"/>
      <c r="L120" s="251"/>
      <c r="M120" s="251"/>
      <c r="N120" s="251"/>
      <c r="O120" s="251"/>
      <c r="P120" s="155"/>
      <c r="Q120" s="155"/>
      <c r="R120" s="155"/>
      <c r="S120" s="155"/>
      <c r="T120" s="155"/>
      <c r="U120" s="155"/>
      <c r="V120" s="155"/>
      <c r="W120" s="155"/>
      <c r="X120" s="155"/>
      <c r="Y120" s="155"/>
      <c r="Z120" s="155"/>
      <c r="AA120" s="155"/>
      <c r="AB120" s="155"/>
      <c r="AC120" s="155"/>
      <c r="AD120" s="155"/>
    </row>
    <row r="121" spans="1:30" ht="12.75" customHeight="1">
      <c r="A121" s="155"/>
      <c r="B121" s="155"/>
      <c r="C121" s="155"/>
      <c r="D121" s="155"/>
      <c r="E121" s="155"/>
      <c r="F121" s="155"/>
      <c r="G121" s="155"/>
      <c r="H121" s="155"/>
      <c r="I121" s="251"/>
      <c r="J121" s="251"/>
      <c r="K121" s="251"/>
      <c r="L121" s="251"/>
      <c r="M121" s="251"/>
      <c r="N121" s="251"/>
      <c r="O121" s="251"/>
      <c r="P121" s="155"/>
      <c r="Q121" s="155"/>
      <c r="R121" s="155"/>
      <c r="S121" s="155"/>
      <c r="T121" s="155"/>
      <c r="U121" s="155"/>
      <c r="V121" s="155"/>
      <c r="W121" s="155"/>
      <c r="X121" s="155"/>
      <c r="Y121" s="155"/>
      <c r="Z121" s="155"/>
      <c r="AA121" s="155"/>
      <c r="AB121" s="155"/>
      <c r="AC121" s="155"/>
      <c r="AD121" s="155"/>
    </row>
    <row r="122" spans="1:30" ht="12.75" customHeight="1">
      <c r="A122" s="155"/>
      <c r="B122" s="155"/>
      <c r="C122" s="155"/>
      <c r="D122" s="155"/>
      <c r="E122" s="155"/>
      <c r="F122" s="155"/>
      <c r="G122" s="155"/>
      <c r="H122" s="155"/>
      <c r="I122" s="251"/>
      <c r="J122" s="251"/>
      <c r="K122" s="251"/>
      <c r="L122" s="251"/>
      <c r="M122" s="251"/>
      <c r="N122" s="251"/>
      <c r="O122" s="251"/>
      <c r="P122" s="155"/>
      <c r="Q122" s="155"/>
      <c r="R122" s="155"/>
      <c r="S122" s="155"/>
      <c r="T122" s="155"/>
      <c r="U122" s="155"/>
      <c r="V122" s="155"/>
      <c r="W122" s="155"/>
      <c r="X122" s="155"/>
      <c r="Y122" s="155"/>
      <c r="Z122" s="155"/>
      <c r="AA122" s="155"/>
      <c r="AB122" s="155"/>
      <c r="AC122" s="155"/>
      <c r="AD122" s="155"/>
    </row>
    <row r="123" spans="1:30" ht="12.75" customHeight="1">
      <c r="A123" s="155"/>
      <c r="B123" s="155"/>
      <c r="C123" s="155"/>
      <c r="D123" s="155"/>
      <c r="E123" s="155"/>
      <c r="F123" s="155"/>
      <c r="G123" s="155"/>
      <c r="H123" s="155"/>
      <c r="I123" s="251"/>
      <c r="J123" s="251"/>
      <c r="K123" s="251"/>
      <c r="L123" s="251"/>
      <c r="M123" s="251"/>
      <c r="N123" s="251"/>
      <c r="O123" s="251"/>
      <c r="P123" s="155"/>
      <c r="Q123" s="155"/>
      <c r="R123" s="155"/>
      <c r="S123" s="155"/>
      <c r="T123" s="155"/>
      <c r="U123" s="155"/>
      <c r="V123" s="155"/>
      <c r="W123" s="155"/>
      <c r="X123" s="155"/>
      <c r="Y123" s="155"/>
      <c r="Z123" s="155"/>
      <c r="AA123" s="155"/>
      <c r="AB123" s="155"/>
      <c r="AC123" s="155"/>
      <c r="AD123" s="155"/>
    </row>
    <row r="124" spans="1:30" ht="12.75" customHeight="1">
      <c r="A124" s="155"/>
      <c r="B124" s="155"/>
      <c r="C124" s="155"/>
      <c r="D124" s="155"/>
      <c r="E124" s="155"/>
      <c r="F124" s="155"/>
      <c r="G124" s="155"/>
      <c r="H124" s="155"/>
      <c r="I124" s="251"/>
      <c r="J124" s="251"/>
      <c r="K124" s="251"/>
      <c r="L124" s="251"/>
      <c r="M124" s="251"/>
      <c r="N124" s="251"/>
      <c r="O124" s="251"/>
      <c r="P124" s="155"/>
      <c r="Q124" s="155"/>
      <c r="R124" s="155"/>
      <c r="S124" s="155"/>
      <c r="T124" s="155"/>
      <c r="U124" s="155"/>
      <c r="V124" s="155"/>
      <c r="W124" s="155"/>
      <c r="X124" s="155"/>
      <c r="Y124" s="155"/>
      <c r="Z124" s="155"/>
      <c r="AA124" s="155"/>
      <c r="AB124" s="155"/>
      <c r="AC124" s="155"/>
      <c r="AD124" s="155"/>
    </row>
    <row r="125" spans="1:30" ht="12.75" customHeight="1">
      <c r="A125" s="155"/>
      <c r="B125" s="155"/>
      <c r="C125" s="155"/>
      <c r="D125" s="155"/>
      <c r="E125" s="155"/>
      <c r="F125" s="155"/>
      <c r="G125" s="155"/>
      <c r="H125" s="155"/>
      <c r="I125" s="251"/>
      <c r="J125" s="251"/>
      <c r="K125" s="251"/>
      <c r="L125" s="251"/>
      <c r="M125" s="251"/>
      <c r="N125" s="251"/>
      <c r="O125" s="251"/>
      <c r="P125" s="155"/>
      <c r="Q125" s="155"/>
      <c r="R125" s="155"/>
      <c r="S125" s="155"/>
      <c r="T125" s="155"/>
      <c r="U125" s="155"/>
      <c r="V125" s="155"/>
      <c r="W125" s="155"/>
      <c r="X125" s="155"/>
      <c r="Y125" s="155"/>
      <c r="Z125" s="155"/>
      <c r="AA125" s="155"/>
      <c r="AB125" s="155"/>
      <c r="AC125" s="155"/>
      <c r="AD125" s="155"/>
    </row>
    <row r="126" spans="1:30" ht="12.75" customHeight="1">
      <c r="A126" s="155"/>
      <c r="B126" s="155"/>
      <c r="C126" s="155"/>
      <c r="D126" s="155"/>
      <c r="E126" s="155"/>
      <c r="F126" s="155"/>
      <c r="G126" s="155"/>
      <c r="H126" s="155"/>
      <c r="I126" s="251"/>
      <c r="J126" s="251"/>
      <c r="K126" s="251"/>
      <c r="L126" s="251"/>
      <c r="M126" s="251"/>
      <c r="N126" s="251"/>
      <c r="O126" s="251"/>
      <c r="P126" s="155"/>
      <c r="Q126" s="155"/>
      <c r="R126" s="155"/>
      <c r="S126" s="155"/>
      <c r="T126" s="155"/>
      <c r="U126" s="155"/>
      <c r="V126" s="155"/>
      <c r="W126" s="155"/>
      <c r="X126" s="155"/>
      <c r="Y126" s="155"/>
      <c r="Z126" s="155"/>
      <c r="AA126" s="155"/>
      <c r="AB126" s="155"/>
      <c r="AC126" s="155"/>
      <c r="AD126" s="155"/>
    </row>
    <row r="127" spans="1:30" ht="12.75" customHeight="1">
      <c r="A127" s="155"/>
      <c r="B127" s="155"/>
      <c r="C127" s="155"/>
      <c r="D127" s="155"/>
      <c r="E127" s="155"/>
      <c r="F127" s="155"/>
      <c r="G127" s="155"/>
      <c r="H127" s="155"/>
      <c r="I127" s="251"/>
      <c r="J127" s="251"/>
      <c r="K127" s="251"/>
      <c r="L127" s="251"/>
      <c r="M127" s="251"/>
      <c r="N127" s="251"/>
      <c r="O127" s="251"/>
      <c r="P127" s="155"/>
      <c r="Q127" s="155"/>
      <c r="R127" s="155"/>
      <c r="S127" s="155"/>
      <c r="T127" s="155"/>
      <c r="U127" s="155"/>
      <c r="V127" s="155"/>
      <c r="W127" s="155"/>
      <c r="X127" s="155"/>
      <c r="Y127" s="155"/>
      <c r="Z127" s="155"/>
      <c r="AA127" s="155"/>
      <c r="AB127" s="155"/>
      <c r="AC127" s="155"/>
      <c r="AD127" s="155"/>
    </row>
    <row r="128" spans="1:30" ht="12.75" customHeight="1">
      <c r="A128" s="155"/>
      <c r="B128" s="155"/>
      <c r="C128" s="155"/>
      <c r="D128" s="155"/>
      <c r="E128" s="155"/>
      <c r="F128" s="155"/>
      <c r="G128" s="155"/>
      <c r="H128" s="155"/>
      <c r="I128" s="251"/>
      <c r="J128" s="251"/>
      <c r="K128" s="251"/>
      <c r="L128" s="251"/>
      <c r="M128" s="251"/>
      <c r="N128" s="251"/>
      <c r="O128" s="251"/>
      <c r="P128" s="155"/>
      <c r="Q128" s="155"/>
      <c r="R128" s="155"/>
      <c r="S128" s="155"/>
      <c r="T128" s="155"/>
      <c r="U128" s="155"/>
      <c r="V128" s="155"/>
      <c r="W128" s="155"/>
      <c r="X128" s="155"/>
      <c r="Y128" s="155"/>
      <c r="Z128" s="155"/>
      <c r="AA128" s="155"/>
      <c r="AB128" s="155"/>
      <c r="AC128" s="155"/>
      <c r="AD128" s="155"/>
    </row>
    <row r="129" spans="1:30" ht="12.75" customHeight="1">
      <c r="A129" s="155"/>
      <c r="B129" s="155"/>
      <c r="C129" s="155"/>
      <c r="D129" s="155"/>
      <c r="E129" s="155"/>
      <c r="F129" s="155"/>
      <c r="G129" s="155"/>
      <c r="H129" s="155"/>
      <c r="I129" s="251"/>
      <c r="J129" s="251"/>
      <c r="K129" s="251"/>
      <c r="L129" s="251"/>
      <c r="M129" s="251"/>
      <c r="N129" s="251"/>
      <c r="O129" s="251"/>
      <c r="P129" s="155"/>
      <c r="Q129" s="155"/>
      <c r="R129" s="155"/>
      <c r="S129" s="155"/>
      <c r="T129" s="155"/>
      <c r="U129" s="155"/>
      <c r="V129" s="155"/>
      <c r="W129" s="155"/>
      <c r="X129" s="155"/>
      <c r="Y129" s="155"/>
      <c r="Z129" s="155"/>
      <c r="AA129" s="155"/>
      <c r="AB129" s="155"/>
      <c r="AC129" s="155"/>
      <c r="AD129" s="155"/>
    </row>
    <row r="130" spans="1:30" ht="12.75" customHeight="1">
      <c r="A130" s="155"/>
      <c r="B130" s="155"/>
      <c r="C130" s="155"/>
      <c r="D130" s="155"/>
      <c r="E130" s="155"/>
      <c r="F130" s="155"/>
      <c r="G130" s="155"/>
      <c r="H130" s="155"/>
      <c r="I130" s="251"/>
      <c r="J130" s="251"/>
      <c r="K130" s="251"/>
      <c r="L130" s="251"/>
      <c r="M130" s="251"/>
      <c r="N130" s="251"/>
      <c r="O130" s="251"/>
      <c r="P130" s="155"/>
      <c r="Q130" s="155"/>
      <c r="R130" s="155"/>
      <c r="S130" s="155"/>
      <c r="T130" s="155"/>
      <c r="U130" s="155"/>
      <c r="V130" s="155"/>
      <c r="W130" s="155"/>
      <c r="X130" s="155"/>
      <c r="Y130" s="155"/>
      <c r="Z130" s="155"/>
      <c r="AA130" s="155"/>
      <c r="AB130" s="155"/>
      <c r="AC130" s="155"/>
      <c r="AD130" s="155"/>
    </row>
    <row r="131" spans="1:30" ht="12.75" customHeight="1">
      <c r="A131" s="155"/>
      <c r="B131" s="155"/>
      <c r="C131" s="155"/>
      <c r="D131" s="155"/>
      <c r="E131" s="155"/>
      <c r="F131" s="155"/>
      <c r="G131" s="155"/>
      <c r="H131" s="155"/>
      <c r="I131" s="251"/>
      <c r="J131" s="251"/>
      <c r="K131" s="251"/>
      <c r="L131" s="251"/>
      <c r="M131" s="251"/>
      <c r="N131" s="251"/>
      <c r="O131" s="251"/>
      <c r="P131" s="155"/>
      <c r="Q131" s="155"/>
      <c r="R131" s="155"/>
      <c r="S131" s="155"/>
      <c r="T131" s="155"/>
      <c r="U131" s="155"/>
      <c r="V131" s="155"/>
      <c r="W131" s="155"/>
      <c r="X131" s="155"/>
      <c r="Y131" s="155"/>
      <c r="Z131" s="155"/>
      <c r="AA131" s="155"/>
      <c r="AB131" s="155"/>
      <c r="AC131" s="155"/>
      <c r="AD131" s="155"/>
    </row>
    <row r="132" spans="1:30" ht="12.75" customHeight="1">
      <c r="A132" s="155"/>
      <c r="B132" s="155"/>
      <c r="C132" s="155"/>
      <c r="D132" s="155"/>
      <c r="E132" s="155"/>
      <c r="F132" s="155"/>
      <c r="G132" s="155"/>
      <c r="H132" s="155"/>
      <c r="I132" s="251"/>
      <c r="J132" s="251"/>
      <c r="K132" s="251"/>
      <c r="L132" s="251"/>
      <c r="M132" s="251"/>
      <c r="N132" s="251"/>
      <c r="O132" s="251"/>
      <c r="P132" s="155"/>
      <c r="Q132" s="155"/>
      <c r="R132" s="155"/>
      <c r="S132" s="155"/>
      <c r="T132" s="155"/>
      <c r="U132" s="155"/>
      <c r="V132" s="155"/>
      <c r="W132" s="155"/>
      <c r="X132" s="155"/>
      <c r="Y132" s="155"/>
      <c r="Z132" s="155"/>
      <c r="AA132" s="155"/>
      <c r="AB132" s="155"/>
      <c r="AC132" s="155"/>
      <c r="AD132" s="155"/>
    </row>
    <row r="133" spans="1:30" ht="12.75" customHeight="1">
      <c r="A133" s="155"/>
      <c r="B133" s="155"/>
      <c r="C133" s="155"/>
      <c r="D133" s="155"/>
      <c r="E133" s="155"/>
      <c r="F133" s="155"/>
      <c r="G133" s="155"/>
      <c r="H133" s="155"/>
      <c r="I133" s="251"/>
      <c r="J133" s="251"/>
      <c r="K133" s="251"/>
      <c r="L133" s="251"/>
      <c r="M133" s="251"/>
      <c r="N133" s="251"/>
      <c r="O133" s="251"/>
      <c r="P133" s="155"/>
      <c r="Q133" s="155"/>
      <c r="R133" s="155"/>
      <c r="S133" s="155"/>
      <c r="T133" s="155"/>
      <c r="U133" s="155"/>
      <c r="V133" s="155"/>
      <c r="W133" s="155"/>
      <c r="X133" s="155"/>
      <c r="Y133" s="155"/>
      <c r="Z133" s="155"/>
      <c r="AA133" s="155"/>
      <c r="AB133" s="155"/>
      <c r="AC133" s="155"/>
      <c r="AD133" s="155"/>
    </row>
    <row r="134" spans="1:30" ht="12.75" customHeight="1">
      <c r="A134" s="155"/>
      <c r="B134" s="155"/>
      <c r="C134" s="155"/>
      <c r="D134" s="155"/>
      <c r="E134" s="155"/>
      <c r="F134" s="155"/>
      <c r="G134" s="155"/>
      <c r="H134" s="155"/>
      <c r="I134" s="251"/>
      <c r="J134" s="251"/>
      <c r="K134" s="251"/>
      <c r="L134" s="251"/>
      <c r="M134" s="251"/>
      <c r="N134" s="251"/>
      <c r="O134" s="251"/>
      <c r="P134" s="155"/>
      <c r="Q134" s="155"/>
      <c r="R134" s="155"/>
      <c r="S134" s="155"/>
      <c r="T134" s="155"/>
      <c r="U134" s="155"/>
      <c r="V134" s="155"/>
      <c r="W134" s="155"/>
      <c r="X134" s="155"/>
      <c r="Y134" s="155"/>
      <c r="Z134" s="155"/>
      <c r="AA134" s="155"/>
      <c r="AB134" s="155"/>
      <c r="AC134" s="155"/>
      <c r="AD134" s="155"/>
    </row>
    <row r="135" spans="1:30" ht="12.75" customHeight="1">
      <c r="A135" s="155"/>
      <c r="B135" s="155"/>
      <c r="C135" s="155"/>
      <c r="D135" s="155"/>
      <c r="E135" s="155"/>
      <c r="F135" s="155"/>
      <c r="G135" s="155"/>
      <c r="H135" s="155"/>
      <c r="I135" s="251"/>
      <c r="J135" s="251"/>
      <c r="K135" s="251"/>
      <c r="L135" s="251"/>
      <c r="M135" s="251"/>
      <c r="N135" s="251"/>
      <c r="O135" s="251"/>
      <c r="P135" s="155"/>
      <c r="Q135" s="155"/>
      <c r="R135" s="155"/>
      <c r="S135" s="155"/>
      <c r="T135" s="155"/>
      <c r="U135" s="155"/>
      <c r="V135" s="155"/>
      <c r="W135" s="155"/>
      <c r="X135" s="155"/>
      <c r="Y135" s="155"/>
      <c r="Z135" s="155"/>
      <c r="AA135" s="155"/>
      <c r="AB135" s="155"/>
      <c r="AC135" s="155"/>
      <c r="AD135" s="155"/>
    </row>
    <row r="136" spans="1:30" ht="12.75" customHeight="1">
      <c r="A136" s="155"/>
      <c r="B136" s="155"/>
      <c r="C136" s="155"/>
      <c r="D136" s="155"/>
      <c r="E136" s="155"/>
      <c r="F136" s="155"/>
      <c r="G136" s="155"/>
      <c r="H136" s="155"/>
      <c r="I136" s="251"/>
      <c r="J136" s="251"/>
      <c r="K136" s="251"/>
      <c r="L136" s="251"/>
      <c r="M136" s="251"/>
      <c r="N136" s="251"/>
      <c r="O136" s="251"/>
      <c r="P136" s="155"/>
      <c r="Q136" s="155"/>
      <c r="R136" s="155"/>
      <c r="S136" s="155"/>
      <c r="T136" s="155"/>
      <c r="U136" s="155"/>
      <c r="V136" s="155"/>
      <c r="W136" s="155"/>
      <c r="X136" s="155"/>
      <c r="Y136" s="155"/>
      <c r="Z136" s="155"/>
      <c r="AA136" s="155"/>
      <c r="AB136" s="155"/>
      <c r="AC136" s="155"/>
      <c r="AD136" s="155"/>
    </row>
    <row r="137" spans="1:30" ht="12.75" customHeight="1">
      <c r="A137" s="155"/>
      <c r="B137" s="155"/>
      <c r="C137" s="155"/>
      <c r="D137" s="155"/>
      <c r="E137" s="155"/>
      <c r="F137" s="155"/>
      <c r="G137" s="155"/>
      <c r="H137" s="155"/>
      <c r="I137" s="251"/>
      <c r="J137" s="251"/>
      <c r="K137" s="251"/>
      <c r="L137" s="251"/>
      <c r="M137" s="251"/>
      <c r="N137" s="251"/>
      <c r="O137" s="251"/>
      <c r="P137" s="155"/>
      <c r="Q137" s="155"/>
      <c r="R137" s="155"/>
      <c r="S137" s="155"/>
      <c r="T137" s="155"/>
      <c r="U137" s="155"/>
      <c r="V137" s="155"/>
      <c r="W137" s="155"/>
      <c r="X137" s="155"/>
      <c r="Y137" s="155"/>
      <c r="Z137" s="155"/>
      <c r="AA137" s="155"/>
      <c r="AB137" s="155"/>
      <c r="AC137" s="155"/>
      <c r="AD137" s="155"/>
    </row>
    <row r="138" spans="1:30" ht="12.75" customHeight="1">
      <c r="A138" s="155"/>
      <c r="B138" s="155"/>
      <c r="C138" s="155"/>
      <c r="D138" s="155"/>
      <c r="E138" s="155"/>
      <c r="F138" s="155"/>
      <c r="G138" s="155"/>
      <c r="H138" s="155"/>
      <c r="I138" s="251"/>
      <c r="J138" s="251"/>
      <c r="K138" s="251"/>
      <c r="L138" s="251"/>
      <c r="M138" s="251"/>
      <c r="N138" s="251"/>
      <c r="O138" s="251"/>
      <c r="P138" s="155"/>
      <c r="Q138" s="155"/>
      <c r="R138" s="155"/>
      <c r="S138" s="155"/>
      <c r="T138" s="155"/>
      <c r="U138" s="155"/>
      <c r="V138" s="155"/>
      <c r="W138" s="155"/>
      <c r="X138" s="155"/>
      <c r="Y138" s="155"/>
      <c r="Z138" s="155"/>
      <c r="AA138" s="155"/>
      <c r="AB138" s="155"/>
      <c r="AC138" s="155"/>
      <c r="AD138" s="155"/>
    </row>
    <row r="139" spans="1:30" ht="12.75" customHeight="1">
      <c r="A139" s="155"/>
      <c r="B139" s="155"/>
      <c r="C139" s="155"/>
      <c r="D139" s="155"/>
      <c r="E139" s="155"/>
      <c r="F139" s="155"/>
      <c r="G139" s="155"/>
      <c r="H139" s="155"/>
      <c r="I139" s="251"/>
      <c r="J139" s="251"/>
      <c r="K139" s="251"/>
      <c r="L139" s="251"/>
      <c r="M139" s="251"/>
      <c r="N139" s="251"/>
      <c r="O139" s="251"/>
      <c r="P139" s="155"/>
      <c r="Q139" s="155"/>
      <c r="R139" s="155"/>
      <c r="S139" s="155"/>
      <c r="T139" s="155"/>
      <c r="U139" s="155"/>
      <c r="V139" s="155"/>
      <c r="W139" s="155"/>
      <c r="X139" s="155"/>
      <c r="Y139" s="155"/>
      <c r="Z139" s="155"/>
      <c r="AA139" s="155"/>
      <c r="AB139" s="155"/>
      <c r="AC139" s="155"/>
      <c r="AD139" s="155"/>
    </row>
    <row r="140" spans="1:30" ht="12.75" customHeight="1">
      <c r="A140" s="155"/>
      <c r="B140" s="155"/>
      <c r="C140" s="155"/>
      <c r="D140" s="155"/>
      <c r="E140" s="155"/>
      <c r="F140" s="155"/>
      <c r="G140" s="155"/>
      <c r="H140" s="155"/>
      <c r="I140" s="251"/>
      <c r="J140" s="251"/>
      <c r="K140" s="251"/>
      <c r="L140" s="251"/>
      <c r="M140" s="251"/>
      <c r="N140" s="251"/>
      <c r="O140" s="251"/>
      <c r="P140" s="155"/>
      <c r="Q140" s="155"/>
      <c r="R140" s="155"/>
      <c r="S140" s="155"/>
      <c r="T140" s="155"/>
      <c r="U140" s="155"/>
      <c r="V140" s="155"/>
      <c r="W140" s="155"/>
      <c r="X140" s="155"/>
      <c r="Y140" s="155"/>
      <c r="Z140" s="155"/>
      <c r="AA140" s="155"/>
      <c r="AB140" s="155"/>
      <c r="AC140" s="155"/>
      <c r="AD140" s="155"/>
    </row>
    <row r="141" spans="1:30" ht="12.75" customHeight="1">
      <c r="A141" s="155"/>
      <c r="B141" s="155"/>
      <c r="C141" s="155"/>
      <c r="D141" s="155"/>
      <c r="E141" s="155"/>
      <c r="F141" s="155"/>
      <c r="G141" s="155"/>
      <c r="H141" s="155"/>
      <c r="I141" s="251"/>
      <c r="J141" s="251"/>
      <c r="K141" s="251"/>
      <c r="L141" s="251"/>
      <c r="M141" s="251"/>
      <c r="N141" s="251"/>
      <c r="O141" s="251"/>
      <c r="P141" s="155"/>
      <c r="Q141" s="155"/>
      <c r="R141" s="155"/>
      <c r="S141" s="155"/>
      <c r="T141" s="155"/>
      <c r="U141" s="155"/>
      <c r="V141" s="155"/>
      <c r="W141" s="155"/>
      <c r="X141" s="155"/>
      <c r="Y141" s="155"/>
      <c r="Z141" s="155"/>
      <c r="AA141" s="155"/>
      <c r="AB141" s="155"/>
      <c r="AC141" s="155"/>
      <c r="AD141" s="155"/>
    </row>
    <row r="142" spans="1:30" ht="12.75" customHeight="1">
      <c r="A142" s="155"/>
      <c r="B142" s="155"/>
      <c r="C142" s="155"/>
      <c r="D142" s="155"/>
      <c r="E142" s="155"/>
      <c r="F142" s="155"/>
      <c r="G142" s="155"/>
      <c r="H142" s="155"/>
      <c r="I142" s="251"/>
      <c r="J142" s="251"/>
      <c r="K142" s="251"/>
      <c r="L142" s="251"/>
      <c r="M142" s="251"/>
      <c r="N142" s="251"/>
      <c r="O142" s="251"/>
      <c r="P142" s="155"/>
      <c r="Q142" s="155"/>
      <c r="R142" s="155"/>
      <c r="S142" s="155"/>
      <c r="T142" s="155"/>
      <c r="U142" s="155"/>
      <c r="V142" s="155"/>
      <c r="W142" s="155"/>
      <c r="X142" s="155"/>
      <c r="Y142" s="155"/>
      <c r="Z142" s="155"/>
      <c r="AA142" s="155"/>
      <c r="AB142" s="155"/>
      <c r="AC142" s="155"/>
      <c r="AD142" s="155"/>
    </row>
    <row r="143" spans="1:30" ht="12.75" customHeight="1">
      <c r="A143" s="155"/>
      <c r="B143" s="155"/>
      <c r="C143" s="155"/>
      <c r="D143" s="155"/>
      <c r="E143" s="155"/>
      <c r="F143" s="155"/>
      <c r="G143" s="155"/>
      <c r="H143" s="155"/>
      <c r="I143" s="251"/>
      <c r="J143" s="251"/>
      <c r="K143" s="251"/>
      <c r="L143" s="251"/>
      <c r="M143" s="251"/>
      <c r="N143" s="251"/>
      <c r="O143" s="251"/>
      <c r="P143" s="155"/>
      <c r="Q143" s="155"/>
      <c r="R143" s="155"/>
      <c r="S143" s="155"/>
      <c r="T143" s="155"/>
      <c r="U143" s="155"/>
      <c r="V143" s="155"/>
      <c r="W143" s="155"/>
      <c r="X143" s="155"/>
      <c r="Y143" s="155"/>
      <c r="Z143" s="155"/>
      <c r="AA143" s="155"/>
      <c r="AB143" s="155"/>
      <c r="AC143" s="155"/>
      <c r="AD143" s="155"/>
    </row>
    <row r="144" spans="1:30" ht="12.75" customHeight="1">
      <c r="A144" s="155"/>
      <c r="B144" s="155"/>
      <c r="C144" s="155"/>
      <c r="D144" s="155"/>
      <c r="E144" s="155"/>
      <c r="F144" s="155"/>
      <c r="G144" s="155"/>
      <c r="H144" s="155"/>
      <c r="I144" s="251"/>
      <c r="J144" s="251"/>
      <c r="K144" s="251"/>
      <c r="L144" s="251"/>
      <c r="M144" s="251"/>
      <c r="N144" s="251"/>
      <c r="O144" s="251"/>
      <c r="P144" s="155"/>
      <c r="Q144" s="155"/>
      <c r="R144" s="155"/>
      <c r="S144" s="155"/>
      <c r="T144" s="155"/>
      <c r="U144" s="155"/>
      <c r="V144" s="155"/>
      <c r="W144" s="155"/>
      <c r="X144" s="155"/>
      <c r="Y144" s="155"/>
      <c r="Z144" s="155"/>
      <c r="AA144" s="155"/>
      <c r="AB144" s="155"/>
      <c r="AC144" s="155"/>
      <c r="AD144" s="155"/>
    </row>
    <row r="145" spans="1:30" ht="12.75" customHeight="1">
      <c r="A145" s="155"/>
      <c r="B145" s="155"/>
      <c r="C145" s="155"/>
      <c r="D145" s="155"/>
      <c r="E145" s="155"/>
      <c r="F145" s="155"/>
      <c r="G145" s="155"/>
      <c r="H145" s="155"/>
      <c r="I145" s="251"/>
      <c r="J145" s="251"/>
      <c r="K145" s="251"/>
      <c r="L145" s="251"/>
      <c r="M145" s="251"/>
      <c r="N145" s="251"/>
      <c r="O145" s="251"/>
      <c r="P145" s="155"/>
      <c r="Q145" s="155"/>
      <c r="R145" s="155"/>
      <c r="S145" s="155"/>
      <c r="T145" s="155"/>
      <c r="U145" s="155"/>
      <c r="V145" s="155"/>
      <c r="W145" s="155"/>
      <c r="X145" s="155"/>
      <c r="Y145" s="155"/>
      <c r="Z145" s="155"/>
      <c r="AA145" s="155"/>
      <c r="AB145" s="155"/>
      <c r="AC145" s="155"/>
      <c r="AD145" s="155"/>
    </row>
    <row r="146" spans="1:30" ht="12.75" customHeight="1">
      <c r="A146" s="155"/>
      <c r="B146" s="155"/>
      <c r="C146" s="155"/>
      <c r="D146" s="155"/>
      <c r="E146" s="155"/>
      <c r="F146" s="155"/>
      <c r="G146" s="155"/>
      <c r="H146" s="155"/>
      <c r="I146" s="251"/>
      <c r="J146" s="251"/>
      <c r="K146" s="251"/>
      <c r="L146" s="251"/>
      <c r="M146" s="251"/>
      <c r="N146" s="251"/>
      <c r="O146" s="251"/>
      <c r="P146" s="155"/>
      <c r="Q146" s="155"/>
      <c r="R146" s="155"/>
      <c r="S146" s="155"/>
      <c r="T146" s="155"/>
      <c r="U146" s="155"/>
      <c r="V146" s="155"/>
      <c r="W146" s="155"/>
      <c r="X146" s="155"/>
      <c r="Y146" s="155"/>
      <c r="Z146" s="155"/>
      <c r="AA146" s="155"/>
      <c r="AB146" s="155"/>
      <c r="AC146" s="155"/>
      <c r="AD146" s="155"/>
    </row>
    <row r="147" spans="1:30" ht="12.75" customHeight="1">
      <c r="A147" s="155"/>
      <c r="B147" s="155"/>
      <c r="C147" s="155"/>
      <c r="D147" s="155"/>
      <c r="E147" s="155"/>
      <c r="F147" s="155"/>
      <c r="G147" s="155"/>
      <c r="H147" s="155"/>
      <c r="I147" s="251"/>
      <c r="J147" s="251"/>
      <c r="K147" s="251"/>
      <c r="L147" s="251"/>
      <c r="M147" s="251"/>
      <c r="N147" s="251"/>
      <c r="O147" s="251"/>
      <c r="P147" s="155"/>
      <c r="Q147" s="155"/>
      <c r="R147" s="155"/>
      <c r="S147" s="155"/>
      <c r="T147" s="155"/>
      <c r="U147" s="155"/>
      <c r="V147" s="155"/>
      <c r="W147" s="155"/>
      <c r="X147" s="155"/>
      <c r="Y147" s="155"/>
      <c r="Z147" s="155"/>
      <c r="AA147" s="155"/>
      <c r="AB147" s="155"/>
      <c r="AC147" s="155"/>
      <c r="AD147" s="155"/>
    </row>
    <row r="148" spans="1:30" ht="12.75" customHeight="1">
      <c r="A148" s="155"/>
      <c r="B148" s="155"/>
      <c r="C148" s="155"/>
      <c r="D148" s="155"/>
      <c r="E148" s="155"/>
      <c r="F148" s="155"/>
      <c r="G148" s="155"/>
      <c r="H148" s="155"/>
      <c r="I148" s="251"/>
      <c r="J148" s="251"/>
      <c r="K148" s="251"/>
      <c r="L148" s="251"/>
      <c r="M148" s="251"/>
      <c r="N148" s="251"/>
      <c r="O148" s="251"/>
      <c r="P148" s="155"/>
      <c r="Q148" s="155"/>
      <c r="R148" s="155"/>
      <c r="S148" s="155"/>
      <c r="T148" s="155"/>
      <c r="U148" s="155"/>
      <c r="V148" s="155"/>
      <c r="W148" s="155"/>
      <c r="X148" s="155"/>
      <c r="Y148" s="155"/>
      <c r="Z148" s="155"/>
      <c r="AA148" s="155"/>
      <c r="AB148" s="155"/>
      <c r="AC148" s="155"/>
      <c r="AD148" s="155"/>
    </row>
    <row r="149" spans="1:30" ht="12.75" customHeight="1">
      <c r="A149" s="155"/>
      <c r="B149" s="155"/>
      <c r="C149" s="155"/>
      <c r="D149" s="155"/>
      <c r="E149" s="155"/>
      <c r="F149" s="155"/>
      <c r="G149" s="155"/>
      <c r="H149" s="155"/>
      <c r="I149" s="251"/>
      <c r="J149" s="251"/>
      <c r="K149" s="251"/>
      <c r="L149" s="251"/>
      <c r="M149" s="251"/>
      <c r="N149" s="251"/>
      <c r="O149" s="251"/>
      <c r="P149" s="155"/>
      <c r="Q149" s="155"/>
      <c r="R149" s="155"/>
      <c r="S149" s="155"/>
      <c r="T149" s="155"/>
      <c r="U149" s="155"/>
      <c r="V149" s="155"/>
      <c r="W149" s="155"/>
      <c r="X149" s="155"/>
      <c r="Y149" s="155"/>
      <c r="Z149" s="155"/>
      <c r="AA149" s="155"/>
      <c r="AB149" s="155"/>
      <c r="AC149" s="155"/>
      <c r="AD149" s="155"/>
    </row>
    <row r="150" spans="1:30" ht="12.75" customHeight="1">
      <c r="A150" s="155"/>
      <c r="B150" s="155"/>
      <c r="C150" s="155"/>
      <c r="D150" s="155"/>
      <c r="E150" s="155"/>
      <c r="F150" s="155"/>
      <c r="G150" s="155"/>
      <c r="H150" s="155"/>
      <c r="I150" s="251"/>
      <c r="J150" s="251"/>
      <c r="K150" s="251"/>
      <c r="L150" s="251"/>
      <c r="M150" s="251"/>
      <c r="N150" s="251"/>
      <c r="O150" s="251"/>
      <c r="P150" s="155"/>
      <c r="Q150" s="155"/>
      <c r="R150" s="155"/>
      <c r="S150" s="155"/>
      <c r="T150" s="155"/>
      <c r="U150" s="155"/>
      <c r="V150" s="155"/>
      <c r="W150" s="155"/>
      <c r="X150" s="155"/>
      <c r="Y150" s="155"/>
      <c r="Z150" s="155"/>
      <c r="AA150" s="155"/>
      <c r="AB150" s="155"/>
      <c r="AC150" s="155"/>
      <c r="AD150" s="155"/>
    </row>
    <row r="151" spans="1:30" ht="12.75" customHeight="1">
      <c r="A151" s="155"/>
      <c r="B151" s="155"/>
      <c r="C151" s="155"/>
      <c r="D151" s="155"/>
      <c r="E151" s="155"/>
      <c r="F151" s="155"/>
      <c r="G151" s="155"/>
      <c r="H151" s="155"/>
      <c r="I151" s="251"/>
      <c r="J151" s="251"/>
      <c r="K151" s="251"/>
      <c r="L151" s="251"/>
      <c r="M151" s="251"/>
      <c r="N151" s="251"/>
      <c r="O151" s="251"/>
      <c r="P151" s="155"/>
      <c r="Q151" s="155"/>
      <c r="R151" s="155"/>
      <c r="S151" s="155"/>
      <c r="T151" s="155"/>
      <c r="U151" s="155"/>
      <c r="V151" s="155"/>
      <c r="W151" s="155"/>
      <c r="X151" s="155"/>
      <c r="Y151" s="155"/>
      <c r="Z151" s="155"/>
      <c r="AA151" s="155"/>
      <c r="AB151" s="155"/>
      <c r="AC151" s="155"/>
      <c r="AD151" s="155"/>
    </row>
    <row r="152" spans="1:30" ht="12.75" customHeight="1">
      <c r="A152" s="155"/>
      <c r="B152" s="155"/>
      <c r="C152" s="155"/>
      <c r="D152" s="155"/>
      <c r="E152" s="155"/>
      <c r="F152" s="155"/>
      <c r="G152" s="155"/>
      <c r="H152" s="155"/>
      <c r="I152" s="251"/>
      <c r="J152" s="251"/>
      <c r="K152" s="251"/>
      <c r="L152" s="251"/>
      <c r="M152" s="251"/>
      <c r="N152" s="251"/>
      <c r="O152" s="251"/>
      <c r="P152" s="155"/>
      <c r="Q152" s="155"/>
      <c r="R152" s="155"/>
      <c r="S152" s="155"/>
      <c r="T152" s="155"/>
      <c r="U152" s="155"/>
      <c r="V152" s="155"/>
      <c r="W152" s="155"/>
      <c r="X152" s="155"/>
      <c r="Y152" s="155"/>
      <c r="Z152" s="155"/>
      <c r="AA152" s="155"/>
      <c r="AB152" s="155"/>
      <c r="AC152" s="155"/>
      <c r="AD152" s="155"/>
    </row>
    <row r="153" spans="1:30" ht="12.75" customHeight="1">
      <c r="A153" s="155"/>
      <c r="B153" s="155"/>
      <c r="C153" s="155"/>
      <c r="D153" s="155"/>
      <c r="E153" s="155"/>
      <c r="F153" s="155"/>
      <c r="G153" s="155"/>
      <c r="H153" s="155"/>
      <c r="I153" s="251"/>
      <c r="J153" s="251"/>
      <c r="K153" s="251"/>
      <c r="L153" s="251"/>
      <c r="M153" s="251"/>
      <c r="N153" s="251"/>
      <c r="O153" s="251"/>
      <c r="P153" s="155"/>
      <c r="Q153" s="155"/>
      <c r="R153" s="155"/>
      <c r="S153" s="155"/>
      <c r="T153" s="155"/>
      <c r="U153" s="155"/>
      <c r="V153" s="155"/>
      <c r="W153" s="155"/>
      <c r="X153" s="155"/>
      <c r="Y153" s="155"/>
      <c r="Z153" s="155"/>
      <c r="AA153" s="155"/>
      <c r="AB153" s="155"/>
      <c r="AC153" s="155"/>
      <c r="AD153" s="155"/>
    </row>
    <row r="154" spans="1:30" ht="12.75" customHeight="1">
      <c r="A154" s="155"/>
      <c r="B154" s="155"/>
      <c r="C154" s="155"/>
      <c r="D154" s="155"/>
      <c r="E154" s="155"/>
      <c r="F154" s="155"/>
      <c r="G154" s="155"/>
      <c r="H154" s="155"/>
      <c r="I154" s="251"/>
      <c r="J154" s="251"/>
      <c r="K154" s="251"/>
      <c r="L154" s="251"/>
      <c r="M154" s="251"/>
      <c r="N154" s="251"/>
      <c r="O154" s="251"/>
      <c r="P154" s="155"/>
      <c r="Q154" s="155"/>
      <c r="R154" s="155"/>
      <c r="S154" s="155"/>
      <c r="T154" s="155"/>
      <c r="U154" s="155"/>
      <c r="V154" s="155"/>
      <c r="W154" s="155"/>
      <c r="X154" s="155"/>
      <c r="Y154" s="155"/>
      <c r="Z154" s="155"/>
      <c r="AA154" s="155"/>
      <c r="AB154" s="155"/>
      <c r="AC154" s="155"/>
      <c r="AD154" s="155"/>
    </row>
    <row r="155" spans="1:30" ht="12.75" customHeight="1">
      <c r="A155" s="155"/>
      <c r="B155" s="155"/>
      <c r="C155" s="155"/>
      <c r="D155" s="155"/>
      <c r="E155" s="155"/>
      <c r="F155" s="155"/>
      <c r="G155" s="155"/>
      <c r="H155" s="155"/>
      <c r="I155" s="251"/>
      <c r="J155" s="251"/>
      <c r="K155" s="251"/>
      <c r="L155" s="251"/>
      <c r="M155" s="251"/>
      <c r="N155" s="251"/>
      <c r="O155" s="251"/>
      <c r="P155" s="155"/>
      <c r="Q155" s="155"/>
      <c r="R155" s="155"/>
      <c r="S155" s="155"/>
      <c r="T155" s="155"/>
      <c r="U155" s="155"/>
      <c r="V155" s="155"/>
      <c r="W155" s="155"/>
      <c r="X155" s="155"/>
      <c r="Y155" s="155"/>
      <c r="Z155" s="155"/>
      <c r="AA155" s="155"/>
      <c r="AB155" s="155"/>
      <c r="AC155" s="155"/>
      <c r="AD155" s="155"/>
    </row>
    <row r="156" spans="1:30" ht="12.75" customHeight="1">
      <c r="A156" s="155"/>
      <c r="B156" s="155"/>
      <c r="C156" s="155"/>
      <c r="D156" s="155"/>
      <c r="E156" s="155"/>
      <c r="F156" s="155"/>
      <c r="G156" s="155"/>
      <c r="H156" s="155"/>
      <c r="I156" s="251"/>
      <c r="J156" s="251"/>
      <c r="K156" s="251"/>
      <c r="L156" s="251"/>
      <c r="M156" s="251"/>
      <c r="N156" s="251"/>
      <c r="O156" s="251"/>
      <c r="P156" s="155"/>
      <c r="Q156" s="155"/>
      <c r="R156" s="155"/>
      <c r="S156" s="155"/>
      <c r="T156" s="155"/>
      <c r="U156" s="155"/>
      <c r="V156" s="155"/>
      <c r="W156" s="155"/>
      <c r="X156" s="155"/>
      <c r="Y156" s="155"/>
      <c r="Z156" s="155"/>
      <c r="AA156" s="155"/>
      <c r="AB156" s="155"/>
      <c r="AC156" s="155"/>
      <c r="AD156" s="155"/>
    </row>
    <row r="157" spans="1:30" ht="12.75" customHeight="1">
      <c r="A157" s="155"/>
      <c r="B157" s="155"/>
      <c r="C157" s="155"/>
      <c r="D157" s="155"/>
      <c r="E157" s="155"/>
      <c r="F157" s="155"/>
      <c r="G157" s="155"/>
      <c r="H157" s="155"/>
      <c r="I157" s="251"/>
      <c r="J157" s="251"/>
      <c r="K157" s="251"/>
      <c r="L157" s="251"/>
      <c r="M157" s="251"/>
      <c r="N157" s="251"/>
      <c r="O157" s="251"/>
      <c r="P157" s="155"/>
      <c r="Q157" s="155"/>
      <c r="R157" s="155"/>
      <c r="S157" s="155"/>
      <c r="T157" s="155"/>
      <c r="U157" s="155"/>
      <c r="V157" s="155"/>
      <c r="W157" s="155"/>
      <c r="X157" s="155"/>
      <c r="Y157" s="155"/>
      <c r="Z157" s="155"/>
      <c r="AA157" s="155"/>
      <c r="AB157" s="155"/>
      <c r="AC157" s="155"/>
      <c r="AD157" s="155"/>
    </row>
    <row r="158" spans="1:30" ht="12.75" customHeight="1">
      <c r="A158" s="155"/>
      <c r="B158" s="155"/>
      <c r="C158" s="155"/>
      <c r="D158" s="155"/>
      <c r="E158" s="155"/>
      <c r="F158" s="155"/>
      <c r="G158" s="155"/>
      <c r="H158" s="155"/>
      <c r="I158" s="251"/>
      <c r="J158" s="251"/>
      <c r="K158" s="251"/>
      <c r="L158" s="251"/>
      <c r="M158" s="251"/>
      <c r="N158" s="251"/>
      <c r="O158" s="251"/>
      <c r="P158" s="155"/>
      <c r="Q158" s="155"/>
      <c r="R158" s="155"/>
      <c r="S158" s="155"/>
      <c r="T158" s="155"/>
      <c r="U158" s="155"/>
      <c r="V158" s="155"/>
      <c r="W158" s="155"/>
      <c r="X158" s="155"/>
      <c r="Y158" s="155"/>
      <c r="Z158" s="155"/>
      <c r="AA158" s="155"/>
      <c r="AB158" s="155"/>
      <c r="AC158" s="155"/>
      <c r="AD158" s="155"/>
    </row>
    <row r="159" spans="1:30" ht="12.75" customHeight="1">
      <c r="A159" s="155"/>
      <c r="B159" s="155"/>
      <c r="C159" s="155"/>
      <c r="D159" s="155"/>
      <c r="E159" s="155"/>
      <c r="F159" s="155"/>
      <c r="G159" s="155"/>
      <c r="H159" s="155"/>
      <c r="I159" s="251"/>
      <c r="J159" s="251"/>
      <c r="K159" s="251"/>
      <c r="L159" s="251"/>
      <c r="M159" s="251"/>
      <c r="N159" s="251"/>
      <c r="O159" s="251"/>
      <c r="P159" s="155"/>
      <c r="Q159" s="155"/>
      <c r="R159" s="155"/>
      <c r="S159" s="155"/>
      <c r="T159" s="155"/>
      <c r="U159" s="155"/>
      <c r="V159" s="155"/>
      <c r="W159" s="155"/>
      <c r="X159" s="155"/>
      <c r="Y159" s="155"/>
      <c r="Z159" s="155"/>
      <c r="AA159" s="155"/>
      <c r="AB159" s="155"/>
      <c r="AC159" s="155"/>
      <c r="AD159" s="155"/>
    </row>
    <row r="160" spans="1:30" ht="12.75" customHeight="1">
      <c r="A160" s="155"/>
      <c r="B160" s="155"/>
      <c r="C160" s="155"/>
      <c r="D160" s="155"/>
      <c r="E160" s="155"/>
      <c r="F160" s="155"/>
      <c r="G160" s="155"/>
      <c r="H160" s="155"/>
      <c r="I160" s="251"/>
      <c r="J160" s="251"/>
      <c r="K160" s="251"/>
      <c r="L160" s="251"/>
      <c r="M160" s="251"/>
      <c r="N160" s="251"/>
      <c r="O160" s="251"/>
      <c r="P160" s="155"/>
      <c r="Q160" s="155"/>
      <c r="R160" s="155"/>
      <c r="S160" s="155"/>
      <c r="T160" s="155"/>
      <c r="U160" s="155"/>
      <c r="V160" s="155"/>
      <c r="W160" s="155"/>
      <c r="X160" s="155"/>
      <c r="Y160" s="155"/>
      <c r="Z160" s="155"/>
      <c r="AA160" s="155"/>
      <c r="AB160" s="155"/>
      <c r="AC160" s="155"/>
      <c r="AD160" s="155"/>
    </row>
    <row r="161" spans="1:32" ht="12.75" customHeight="1">
      <c r="A161" s="155"/>
      <c r="B161" s="155"/>
      <c r="C161" s="155"/>
      <c r="D161" s="155"/>
      <c r="E161" s="155"/>
      <c r="F161" s="155"/>
      <c r="G161" s="155"/>
      <c r="H161" s="155"/>
      <c r="I161" s="251"/>
      <c r="J161" s="251"/>
      <c r="K161" s="251"/>
      <c r="L161" s="251"/>
      <c r="M161" s="251"/>
      <c r="N161" s="251"/>
      <c r="O161" s="251"/>
      <c r="P161" s="155"/>
      <c r="Q161" s="155"/>
      <c r="R161" s="155"/>
      <c r="S161" s="155"/>
      <c r="T161" s="155"/>
      <c r="U161" s="155"/>
      <c r="V161" s="155"/>
      <c r="W161" s="155"/>
      <c r="X161" s="155"/>
      <c r="Y161" s="155"/>
      <c r="Z161" s="155"/>
      <c r="AA161" s="155"/>
      <c r="AB161" s="155"/>
      <c r="AC161" s="155"/>
      <c r="AD161" s="155"/>
    </row>
    <row r="162" spans="1:32" ht="12.75" customHeight="1">
      <c r="A162" s="155"/>
      <c r="B162" s="155"/>
      <c r="C162" s="155"/>
      <c r="D162" s="155"/>
      <c r="E162" s="155"/>
      <c r="F162" s="155"/>
      <c r="G162" s="155"/>
      <c r="H162" s="155"/>
      <c r="I162" s="251"/>
      <c r="J162" s="251"/>
      <c r="K162" s="251"/>
      <c r="L162" s="251"/>
      <c r="M162" s="251"/>
      <c r="N162" s="251"/>
      <c r="O162" s="251"/>
      <c r="P162" s="155"/>
      <c r="Q162" s="155"/>
      <c r="R162" s="155"/>
      <c r="S162" s="155"/>
      <c r="T162" s="155"/>
      <c r="U162" s="155"/>
      <c r="V162" s="155"/>
      <c r="W162" s="155"/>
      <c r="X162" s="155"/>
      <c r="Y162" s="155"/>
      <c r="Z162" s="155"/>
      <c r="AA162" s="155"/>
      <c r="AB162" s="155"/>
      <c r="AC162" s="155"/>
      <c r="AD162" s="155"/>
    </row>
    <row r="163" spans="1:32" ht="12.75" customHeight="1">
      <c r="A163" s="155"/>
      <c r="B163" s="155"/>
      <c r="C163" s="155"/>
      <c r="D163" s="155"/>
      <c r="E163" s="155"/>
      <c r="F163" s="155"/>
      <c r="G163" s="155"/>
      <c r="H163" s="155"/>
      <c r="I163" s="251"/>
      <c r="J163" s="251"/>
      <c r="K163" s="251"/>
      <c r="L163" s="251"/>
      <c r="M163" s="251"/>
      <c r="N163" s="251"/>
      <c r="O163" s="251"/>
      <c r="P163" s="155"/>
      <c r="Q163" s="155"/>
      <c r="R163" s="155"/>
      <c r="S163" s="155"/>
      <c r="T163" s="155"/>
      <c r="U163" s="155"/>
      <c r="V163" s="155"/>
      <c r="W163" s="155"/>
      <c r="X163" s="155"/>
      <c r="Y163" s="155"/>
      <c r="Z163" s="155"/>
      <c r="AA163" s="155"/>
      <c r="AB163" s="155"/>
      <c r="AC163" s="155"/>
      <c r="AD163" s="155"/>
    </row>
    <row r="164" spans="1:32" ht="12.75" customHeight="1">
      <c r="A164" s="155"/>
      <c r="B164" s="155"/>
      <c r="C164" s="155"/>
      <c r="D164" s="155"/>
      <c r="E164" s="155"/>
      <c r="F164" s="155"/>
      <c r="G164" s="155"/>
      <c r="H164" s="155"/>
      <c r="I164" s="251"/>
      <c r="J164" s="251"/>
      <c r="K164" s="251"/>
      <c r="L164" s="251"/>
      <c r="M164" s="251"/>
      <c r="N164" s="251"/>
      <c r="O164" s="251"/>
      <c r="P164" s="155"/>
      <c r="Q164" s="155"/>
      <c r="R164" s="155"/>
      <c r="S164" s="155"/>
      <c r="T164" s="155"/>
      <c r="U164" s="155"/>
      <c r="V164" s="155"/>
      <c r="W164" s="155"/>
      <c r="X164" s="155"/>
      <c r="Y164" s="155"/>
      <c r="Z164" s="155"/>
      <c r="AA164" s="155"/>
      <c r="AB164" s="155"/>
      <c r="AC164" s="155"/>
      <c r="AD164" s="155"/>
    </row>
    <row r="165" spans="1:32" ht="12.75" customHeight="1">
      <c r="A165" s="155"/>
      <c r="B165" s="155"/>
      <c r="C165" s="155"/>
      <c r="D165" s="155"/>
      <c r="E165" s="155"/>
      <c r="F165" s="155"/>
      <c r="G165" s="155"/>
      <c r="H165" s="155"/>
      <c r="I165" s="251"/>
      <c r="J165" s="251"/>
      <c r="K165" s="251"/>
      <c r="L165" s="251"/>
      <c r="M165" s="251"/>
      <c r="N165" s="251"/>
      <c r="O165" s="251"/>
      <c r="P165" s="155"/>
      <c r="Q165" s="155"/>
      <c r="R165" s="155"/>
      <c r="S165" s="155"/>
      <c r="T165" s="155"/>
      <c r="U165" s="155"/>
      <c r="V165" s="155"/>
      <c r="W165" s="155"/>
      <c r="X165" s="155"/>
      <c r="Y165" s="155"/>
      <c r="Z165" s="155"/>
      <c r="AA165" s="155"/>
      <c r="AB165" s="155"/>
      <c r="AC165" s="155"/>
      <c r="AD165" s="155"/>
    </row>
    <row r="166" spans="1:32" ht="12.75" customHeight="1">
      <c r="A166" s="155"/>
      <c r="B166" s="155"/>
      <c r="C166" s="155"/>
      <c r="D166" s="155"/>
      <c r="E166" s="155"/>
      <c r="F166" s="155"/>
      <c r="G166" s="155"/>
      <c r="H166" s="155"/>
      <c r="I166" s="155"/>
      <c r="J166" s="155"/>
      <c r="K166" s="155"/>
      <c r="L166" s="155"/>
      <c r="M166" s="155"/>
      <c r="N166" s="155"/>
      <c r="O166" s="155"/>
      <c r="P166" s="155"/>
      <c r="Q166" s="251"/>
      <c r="R166" s="155"/>
      <c r="S166" s="155"/>
      <c r="T166" s="155"/>
      <c r="U166" s="155"/>
      <c r="V166" s="155"/>
      <c r="W166" s="155"/>
      <c r="X166" s="155"/>
      <c r="Y166" s="155"/>
      <c r="Z166" s="155"/>
      <c r="AA166" s="155"/>
      <c r="AB166" s="155"/>
      <c r="AC166" s="155"/>
      <c r="AD166" s="155"/>
      <c r="AE166" s="155"/>
      <c r="AF166" s="155"/>
    </row>
    <row r="167" spans="1:32" ht="12.75" customHeight="1">
      <c r="A167" s="155"/>
      <c r="B167" s="155"/>
      <c r="C167" s="155"/>
      <c r="D167" s="155"/>
      <c r="E167" s="155"/>
      <c r="F167" s="155"/>
      <c r="G167" s="155"/>
      <c r="H167" s="155"/>
      <c r="I167" s="155"/>
      <c r="J167" s="155"/>
      <c r="K167" s="155"/>
      <c r="L167" s="155"/>
      <c r="M167" s="155"/>
      <c r="N167" s="155"/>
      <c r="O167" s="155"/>
      <c r="P167" s="155"/>
      <c r="Q167" s="251"/>
      <c r="R167" s="155"/>
      <c r="S167" s="155"/>
      <c r="T167" s="155"/>
      <c r="U167" s="155"/>
      <c r="V167" s="155"/>
      <c r="W167" s="155"/>
      <c r="X167" s="155"/>
      <c r="Y167" s="155"/>
      <c r="Z167" s="155"/>
      <c r="AA167" s="155"/>
      <c r="AB167" s="155"/>
      <c r="AC167" s="155"/>
      <c r="AD167" s="155"/>
      <c r="AE167" s="155"/>
      <c r="AF167" s="155"/>
    </row>
    <row r="168" spans="1:32" ht="12.75" customHeight="1">
      <c r="A168" s="155"/>
      <c r="B168" s="155"/>
      <c r="C168" s="155"/>
      <c r="D168" s="155"/>
      <c r="E168" s="155"/>
      <c r="F168" s="155"/>
      <c r="G168" s="155"/>
      <c r="H168" s="155"/>
      <c r="I168" s="155"/>
      <c r="J168" s="155"/>
      <c r="K168" s="155"/>
      <c r="L168" s="155"/>
      <c r="M168" s="155"/>
      <c r="N168" s="155"/>
      <c r="O168" s="155"/>
      <c r="P168" s="155"/>
      <c r="Q168" s="251"/>
      <c r="R168" s="155"/>
      <c r="S168" s="155"/>
      <c r="T168" s="155"/>
      <c r="U168" s="155"/>
      <c r="V168" s="155"/>
      <c r="W168" s="155"/>
      <c r="X168" s="155"/>
      <c r="Y168" s="155"/>
      <c r="Z168" s="155"/>
      <c r="AA168" s="155"/>
      <c r="AB168" s="155"/>
      <c r="AC168" s="155"/>
      <c r="AD168" s="155"/>
      <c r="AE168" s="155"/>
      <c r="AF168" s="155"/>
    </row>
    <row r="169" spans="1:32" ht="12.75" customHeight="1">
      <c r="A169" s="155"/>
      <c r="B169" s="155"/>
      <c r="C169" s="155"/>
      <c r="D169" s="155"/>
      <c r="E169" s="155"/>
      <c r="F169" s="155"/>
      <c r="G169" s="155"/>
      <c r="H169" s="155"/>
      <c r="I169" s="155"/>
      <c r="J169" s="155"/>
      <c r="K169" s="155"/>
      <c r="L169" s="155"/>
      <c r="M169" s="155"/>
      <c r="N169" s="155"/>
      <c r="O169" s="155"/>
      <c r="P169" s="155"/>
      <c r="Q169" s="251"/>
      <c r="R169" s="155"/>
      <c r="S169" s="155"/>
      <c r="T169" s="155"/>
      <c r="U169" s="155"/>
      <c r="V169" s="155"/>
      <c r="W169" s="155"/>
      <c r="X169" s="155"/>
      <c r="Y169" s="155"/>
      <c r="Z169" s="155"/>
      <c r="AA169" s="155"/>
      <c r="AB169" s="155"/>
      <c r="AC169" s="155"/>
      <c r="AD169" s="155"/>
      <c r="AE169" s="155"/>
      <c r="AF169" s="155"/>
    </row>
    <row r="170" spans="1:32" ht="12.75" customHeight="1">
      <c r="A170" s="155"/>
      <c r="B170" s="155"/>
      <c r="C170" s="155"/>
      <c r="D170" s="155"/>
      <c r="E170" s="155"/>
      <c r="F170" s="155"/>
      <c r="G170" s="155"/>
      <c r="H170" s="155"/>
      <c r="I170" s="155"/>
      <c r="J170" s="155"/>
      <c r="K170" s="155"/>
      <c r="L170" s="155"/>
      <c r="M170" s="155"/>
      <c r="N170" s="155"/>
      <c r="O170" s="155"/>
      <c r="P170" s="155"/>
      <c r="Q170" s="251"/>
      <c r="R170" s="155"/>
      <c r="S170" s="155"/>
      <c r="T170" s="155"/>
      <c r="U170" s="155"/>
      <c r="V170" s="155"/>
      <c r="W170" s="155"/>
      <c r="X170" s="155"/>
      <c r="Y170" s="155"/>
      <c r="Z170" s="155"/>
      <c r="AA170" s="155"/>
      <c r="AB170" s="155"/>
      <c r="AC170" s="155"/>
      <c r="AD170" s="155"/>
      <c r="AE170" s="155"/>
      <c r="AF170" s="155"/>
    </row>
    <row r="171" spans="1:32" ht="12.75" customHeight="1">
      <c r="A171" s="155"/>
      <c r="B171" s="155"/>
      <c r="C171" s="155"/>
      <c r="D171" s="155"/>
      <c r="E171" s="155"/>
      <c r="F171" s="155"/>
      <c r="G171" s="155"/>
      <c r="H171" s="155"/>
      <c r="I171" s="155"/>
      <c r="J171" s="155"/>
      <c r="K171" s="155"/>
      <c r="L171" s="155"/>
      <c r="M171" s="155"/>
      <c r="N171" s="155"/>
      <c r="O171" s="155"/>
      <c r="P171" s="155"/>
      <c r="Q171" s="251"/>
      <c r="R171" s="155"/>
      <c r="S171" s="155"/>
      <c r="T171" s="155"/>
      <c r="U171" s="155"/>
      <c r="V171" s="155"/>
      <c r="W171" s="155"/>
      <c r="X171" s="155"/>
      <c r="Y171" s="155"/>
      <c r="Z171" s="155"/>
      <c r="AA171" s="155"/>
      <c r="AB171" s="155"/>
      <c r="AC171" s="155"/>
      <c r="AD171" s="155"/>
      <c r="AE171" s="155"/>
      <c r="AF171" s="155"/>
    </row>
    <row r="172" spans="1:32" ht="12.75" customHeight="1">
      <c r="A172" s="155"/>
      <c r="B172" s="155"/>
      <c r="C172" s="155"/>
      <c r="D172" s="155"/>
      <c r="E172" s="155"/>
      <c r="F172" s="155"/>
      <c r="G172" s="155"/>
      <c r="H172" s="155"/>
      <c r="I172" s="155"/>
      <c r="J172" s="155"/>
      <c r="K172" s="155"/>
      <c r="L172" s="155"/>
      <c r="M172" s="155"/>
      <c r="N172" s="155"/>
      <c r="O172" s="155"/>
      <c r="P172" s="155"/>
      <c r="Q172" s="251"/>
      <c r="R172" s="155"/>
      <c r="S172" s="155"/>
      <c r="T172" s="155"/>
      <c r="U172" s="155"/>
      <c r="V172" s="155"/>
      <c r="W172" s="155"/>
      <c r="X172" s="155"/>
      <c r="Y172" s="155"/>
      <c r="Z172" s="155"/>
      <c r="AA172" s="155"/>
      <c r="AB172" s="155"/>
      <c r="AC172" s="155"/>
      <c r="AD172" s="155"/>
      <c r="AE172" s="155"/>
      <c r="AF172" s="155"/>
    </row>
    <row r="173" spans="1:32" ht="12.75" customHeight="1">
      <c r="A173" s="155"/>
      <c r="B173" s="155"/>
      <c r="C173" s="155"/>
      <c r="D173" s="155"/>
      <c r="E173" s="155"/>
      <c r="F173" s="155"/>
      <c r="G173" s="155"/>
      <c r="H173" s="155"/>
      <c r="I173" s="155"/>
      <c r="J173" s="155"/>
      <c r="K173" s="155"/>
      <c r="L173" s="155"/>
      <c r="M173" s="155"/>
      <c r="N173" s="155"/>
      <c r="O173" s="155"/>
      <c r="P173" s="155"/>
      <c r="Q173" s="251"/>
      <c r="R173" s="155"/>
      <c r="S173" s="155"/>
      <c r="T173" s="155"/>
      <c r="U173" s="155"/>
      <c r="V173" s="155"/>
      <c r="W173" s="155"/>
      <c r="X173" s="155"/>
      <c r="Y173" s="155"/>
      <c r="Z173" s="155"/>
      <c r="AA173" s="155"/>
      <c r="AB173" s="155"/>
      <c r="AC173" s="155"/>
      <c r="AD173" s="155"/>
      <c r="AE173" s="155"/>
      <c r="AF173" s="155"/>
    </row>
    <row r="174" spans="1:32" ht="12.75" customHeight="1">
      <c r="A174" s="155"/>
      <c r="B174" s="155"/>
      <c r="C174" s="155"/>
      <c r="D174" s="155"/>
      <c r="E174" s="155"/>
      <c r="F174" s="155"/>
      <c r="G174" s="155"/>
      <c r="H174" s="155"/>
      <c r="I174" s="155"/>
      <c r="J174" s="155"/>
      <c r="K174" s="155"/>
      <c r="L174" s="155"/>
      <c r="M174" s="155"/>
      <c r="N174" s="155"/>
      <c r="O174" s="155"/>
      <c r="P174" s="155"/>
      <c r="Q174" s="251"/>
      <c r="R174" s="155"/>
      <c r="S174" s="155"/>
      <c r="T174" s="155"/>
      <c r="U174" s="155"/>
      <c r="V174" s="155"/>
      <c r="W174" s="155"/>
      <c r="X174" s="155"/>
      <c r="Y174" s="155"/>
      <c r="Z174" s="155"/>
      <c r="AA174" s="155"/>
      <c r="AB174" s="155"/>
      <c r="AC174" s="155"/>
      <c r="AD174" s="155"/>
      <c r="AE174" s="155"/>
      <c r="AF174" s="155"/>
    </row>
    <row r="175" spans="1:32" ht="12.75" customHeight="1">
      <c r="A175" s="155"/>
      <c r="B175" s="155"/>
      <c r="C175" s="155"/>
      <c r="D175" s="155"/>
      <c r="E175" s="155"/>
      <c r="F175" s="155"/>
      <c r="G175" s="155"/>
      <c r="H175" s="155"/>
      <c r="I175" s="155"/>
      <c r="J175" s="155"/>
      <c r="K175" s="155"/>
      <c r="L175" s="155"/>
      <c r="M175" s="155"/>
      <c r="N175" s="155"/>
      <c r="O175" s="155"/>
      <c r="P175" s="155"/>
      <c r="Q175" s="251"/>
      <c r="R175" s="155"/>
      <c r="S175" s="155"/>
      <c r="T175" s="155"/>
      <c r="U175" s="155"/>
      <c r="V175" s="155"/>
      <c r="W175" s="155"/>
      <c r="X175" s="155"/>
      <c r="Y175" s="155"/>
      <c r="Z175" s="155"/>
      <c r="AA175" s="155"/>
      <c r="AB175" s="155"/>
      <c r="AC175" s="155"/>
      <c r="AD175" s="155"/>
      <c r="AE175" s="155"/>
      <c r="AF175" s="155"/>
    </row>
    <row r="176" spans="1:32" ht="12.75" customHeight="1">
      <c r="A176" s="155"/>
      <c r="B176" s="155"/>
      <c r="C176" s="155"/>
      <c r="D176" s="155"/>
      <c r="E176" s="155"/>
      <c r="F176" s="155"/>
      <c r="G176" s="155"/>
      <c r="H176" s="155"/>
      <c r="I176" s="155"/>
      <c r="J176" s="155"/>
      <c r="K176" s="155"/>
      <c r="L176" s="155"/>
      <c r="M176" s="155"/>
      <c r="N176" s="155"/>
      <c r="O176" s="155"/>
      <c r="P176" s="155"/>
      <c r="Q176" s="251"/>
      <c r="R176" s="155"/>
      <c r="S176" s="155"/>
      <c r="T176" s="155"/>
      <c r="U176" s="155"/>
      <c r="V176" s="155"/>
      <c r="W176" s="155"/>
      <c r="X176" s="155"/>
      <c r="Y176" s="155"/>
      <c r="Z176" s="155"/>
      <c r="AA176" s="155"/>
      <c r="AB176" s="155"/>
      <c r="AC176" s="155"/>
      <c r="AD176" s="155"/>
      <c r="AE176" s="155"/>
      <c r="AF176" s="155"/>
    </row>
    <row r="177" spans="1:32" ht="12.75" customHeight="1">
      <c r="A177" s="155"/>
      <c r="B177" s="155"/>
      <c r="C177" s="155"/>
      <c r="D177" s="155"/>
      <c r="E177" s="155"/>
      <c r="F177" s="155"/>
      <c r="G177" s="155"/>
      <c r="H177" s="155"/>
      <c r="I177" s="155"/>
      <c r="J177" s="155"/>
      <c r="K177" s="155"/>
      <c r="L177" s="155"/>
      <c r="M177" s="155"/>
      <c r="N177" s="155"/>
      <c r="O177" s="155"/>
      <c r="P177" s="155"/>
      <c r="Q177" s="251"/>
      <c r="R177" s="155"/>
      <c r="S177" s="155"/>
      <c r="T177" s="155"/>
      <c r="U177" s="155"/>
      <c r="V177" s="155"/>
      <c r="W177" s="155"/>
      <c r="X177" s="155"/>
      <c r="Y177" s="155"/>
      <c r="Z177" s="155"/>
      <c r="AA177" s="155"/>
      <c r="AB177" s="155"/>
      <c r="AC177" s="155"/>
      <c r="AD177" s="155"/>
      <c r="AE177" s="155"/>
      <c r="AF177" s="155"/>
    </row>
    <row r="178" spans="1:32" ht="12.75" customHeight="1">
      <c r="A178" s="155"/>
      <c r="B178" s="155"/>
      <c r="C178" s="155"/>
      <c r="D178" s="155"/>
      <c r="E178" s="155"/>
      <c r="F178" s="155"/>
      <c r="G178" s="155"/>
      <c r="H178" s="155"/>
      <c r="I178" s="155"/>
      <c r="J178" s="155"/>
      <c r="K178" s="155"/>
      <c r="L178" s="155"/>
      <c r="M178" s="155"/>
      <c r="N178" s="155"/>
      <c r="O178" s="155"/>
      <c r="P178" s="155"/>
      <c r="Q178" s="251"/>
      <c r="R178" s="155"/>
      <c r="S178" s="155"/>
      <c r="T178" s="155"/>
      <c r="U178" s="155"/>
      <c r="V178" s="155"/>
      <c r="W178" s="155"/>
      <c r="X178" s="155"/>
      <c r="Y178" s="155"/>
      <c r="Z178" s="155"/>
      <c r="AA178" s="155"/>
      <c r="AB178" s="155"/>
      <c r="AC178" s="155"/>
      <c r="AD178" s="155"/>
      <c r="AE178" s="155"/>
      <c r="AF178" s="155"/>
    </row>
    <row r="179" spans="1:32" ht="12.75" customHeight="1">
      <c r="A179" s="155"/>
      <c r="B179" s="155"/>
      <c r="C179" s="155"/>
      <c r="D179" s="155"/>
      <c r="E179" s="155"/>
      <c r="F179" s="155"/>
      <c r="G179" s="155"/>
      <c r="H179" s="155"/>
      <c r="I179" s="155"/>
      <c r="J179" s="155"/>
      <c r="K179" s="155"/>
      <c r="L179" s="155"/>
      <c r="M179" s="155"/>
      <c r="N179" s="155"/>
      <c r="O179" s="155"/>
      <c r="P179" s="155"/>
      <c r="Q179" s="251"/>
      <c r="R179" s="155"/>
      <c r="S179" s="155"/>
      <c r="T179" s="155"/>
      <c r="U179" s="155"/>
      <c r="V179" s="155"/>
      <c r="W179" s="155"/>
      <c r="X179" s="155"/>
      <c r="Y179" s="155"/>
      <c r="Z179" s="155"/>
      <c r="AA179" s="155"/>
      <c r="AB179" s="155"/>
      <c r="AC179" s="155"/>
      <c r="AD179" s="155"/>
      <c r="AE179" s="155"/>
      <c r="AF179" s="155"/>
    </row>
    <row r="180" spans="1:32" ht="12.75" customHeight="1">
      <c r="A180" s="155"/>
      <c r="B180" s="155"/>
      <c r="C180" s="155"/>
      <c r="D180" s="155"/>
      <c r="E180" s="155"/>
      <c r="F180" s="155"/>
      <c r="G180" s="155"/>
      <c r="H180" s="155"/>
      <c r="I180" s="155"/>
      <c r="J180" s="155"/>
      <c r="K180" s="155"/>
      <c r="L180" s="155"/>
      <c r="M180" s="155"/>
      <c r="N180" s="155"/>
      <c r="O180" s="155"/>
      <c r="P180" s="155"/>
      <c r="Q180" s="251"/>
      <c r="R180" s="155"/>
      <c r="S180" s="155"/>
      <c r="T180" s="155"/>
      <c r="U180" s="155"/>
      <c r="V180" s="155"/>
      <c r="W180" s="155"/>
      <c r="X180" s="155"/>
      <c r="Y180" s="155"/>
      <c r="Z180" s="155"/>
      <c r="AA180" s="155"/>
      <c r="AB180" s="155"/>
      <c r="AC180" s="155"/>
      <c r="AD180" s="155"/>
      <c r="AE180" s="155"/>
      <c r="AF180" s="155"/>
    </row>
    <row r="181" spans="1:32" ht="12.75" customHeight="1">
      <c r="A181" s="155"/>
      <c r="B181" s="155"/>
      <c r="C181" s="155"/>
      <c r="D181" s="155"/>
      <c r="E181" s="155"/>
      <c r="F181" s="155"/>
      <c r="G181" s="155"/>
      <c r="H181" s="155"/>
      <c r="I181" s="155"/>
      <c r="J181" s="155"/>
      <c r="K181" s="155"/>
      <c r="L181" s="155"/>
      <c r="M181" s="155"/>
      <c r="N181" s="155"/>
      <c r="O181" s="155"/>
      <c r="P181" s="155"/>
      <c r="Q181" s="251"/>
      <c r="R181" s="155"/>
      <c r="S181" s="155"/>
      <c r="T181" s="155"/>
      <c r="U181" s="155"/>
      <c r="V181" s="155"/>
      <c r="W181" s="155"/>
      <c r="X181" s="155"/>
      <c r="Y181" s="155"/>
      <c r="Z181" s="155"/>
      <c r="AA181" s="155"/>
      <c r="AB181" s="155"/>
      <c r="AC181" s="155"/>
      <c r="AD181" s="155"/>
      <c r="AE181" s="155"/>
      <c r="AF181" s="155"/>
    </row>
    <row r="182" spans="1:32" ht="12.75" customHeight="1">
      <c r="A182" s="155"/>
      <c r="B182" s="155"/>
      <c r="C182" s="155"/>
      <c r="D182" s="155"/>
      <c r="E182" s="155"/>
      <c r="F182" s="155"/>
      <c r="G182" s="155"/>
      <c r="H182" s="155"/>
      <c r="I182" s="155"/>
      <c r="J182" s="155"/>
      <c r="K182" s="155"/>
      <c r="L182" s="155"/>
      <c r="M182" s="155"/>
      <c r="N182" s="155"/>
      <c r="O182" s="155"/>
      <c r="P182" s="155"/>
      <c r="Q182" s="251"/>
      <c r="R182" s="155"/>
      <c r="S182" s="155"/>
      <c r="T182" s="155"/>
      <c r="U182" s="155"/>
      <c r="V182" s="155"/>
      <c r="W182" s="155"/>
      <c r="X182" s="155"/>
      <c r="Y182" s="155"/>
      <c r="Z182" s="155"/>
      <c r="AA182" s="155"/>
      <c r="AB182" s="155"/>
      <c r="AC182" s="155"/>
      <c r="AD182" s="155"/>
      <c r="AE182" s="155"/>
      <c r="AF182" s="155"/>
    </row>
    <row r="183" spans="1:32" ht="12.75" customHeight="1">
      <c r="A183" s="155"/>
      <c r="B183" s="155"/>
      <c r="C183" s="155"/>
      <c r="D183" s="155"/>
      <c r="E183" s="155"/>
      <c r="F183" s="155"/>
      <c r="G183" s="155"/>
      <c r="H183" s="155"/>
      <c r="I183" s="155"/>
      <c r="J183" s="155"/>
      <c r="K183" s="155"/>
      <c r="L183" s="155"/>
      <c r="M183" s="155"/>
      <c r="N183" s="155"/>
      <c r="O183" s="155"/>
      <c r="P183" s="155"/>
      <c r="Q183" s="251"/>
      <c r="R183" s="155"/>
      <c r="S183" s="155"/>
      <c r="T183" s="155"/>
      <c r="U183" s="155"/>
      <c r="V183" s="155"/>
      <c r="W183" s="155"/>
      <c r="X183" s="155"/>
      <c r="Y183" s="155"/>
      <c r="Z183" s="155"/>
      <c r="AA183" s="155"/>
      <c r="AB183" s="155"/>
      <c r="AC183" s="155"/>
      <c r="AD183" s="155"/>
      <c r="AE183" s="155"/>
      <c r="AF183" s="155"/>
    </row>
    <row r="184" spans="1:32" ht="12.75" customHeight="1">
      <c r="A184" s="155"/>
      <c r="B184" s="155"/>
      <c r="C184" s="155"/>
      <c r="D184" s="155"/>
      <c r="E184" s="155"/>
      <c r="F184" s="155"/>
      <c r="G184" s="155"/>
      <c r="H184" s="155"/>
      <c r="I184" s="155"/>
      <c r="J184" s="155"/>
      <c r="K184" s="155"/>
      <c r="L184" s="155"/>
      <c r="M184" s="155"/>
      <c r="N184" s="155"/>
      <c r="O184" s="155"/>
      <c r="P184" s="155"/>
      <c r="Q184" s="251"/>
      <c r="R184" s="155"/>
      <c r="S184" s="155"/>
      <c r="T184" s="155"/>
      <c r="U184" s="155"/>
      <c r="V184" s="155"/>
      <c r="W184" s="155"/>
      <c r="X184" s="155"/>
      <c r="Y184" s="155"/>
      <c r="Z184" s="155"/>
      <c r="AA184" s="155"/>
      <c r="AB184" s="155"/>
      <c r="AC184" s="155"/>
      <c r="AD184" s="155"/>
      <c r="AE184" s="155"/>
      <c r="AF184" s="155"/>
    </row>
    <row r="185" spans="1:32" ht="12.75" customHeight="1">
      <c r="A185" s="155"/>
      <c r="B185" s="155"/>
      <c r="C185" s="155"/>
      <c r="D185" s="155"/>
      <c r="E185" s="155"/>
      <c r="F185" s="155"/>
      <c r="G185" s="155"/>
      <c r="H185" s="155"/>
      <c r="I185" s="155"/>
      <c r="J185" s="155"/>
      <c r="K185" s="155"/>
      <c r="L185" s="155"/>
      <c r="M185" s="155"/>
      <c r="N185" s="155"/>
      <c r="O185" s="155"/>
      <c r="P185" s="155"/>
      <c r="Q185" s="251"/>
      <c r="R185" s="155"/>
      <c r="S185" s="155"/>
      <c r="T185" s="155"/>
      <c r="U185" s="155"/>
      <c r="V185" s="155"/>
      <c r="W185" s="155"/>
      <c r="X185" s="155"/>
      <c r="Y185" s="155"/>
      <c r="Z185" s="155"/>
      <c r="AA185" s="155"/>
      <c r="AB185" s="155"/>
      <c r="AC185" s="155"/>
      <c r="AD185" s="155"/>
      <c r="AE185" s="155"/>
      <c r="AF185" s="155"/>
    </row>
    <row r="186" spans="1:32" ht="12.75" customHeight="1">
      <c r="A186" s="155"/>
      <c r="B186" s="155"/>
      <c r="C186" s="155"/>
      <c r="D186" s="155"/>
      <c r="E186" s="155"/>
      <c r="F186" s="155"/>
      <c r="G186" s="155"/>
      <c r="H186" s="155"/>
      <c r="I186" s="155"/>
      <c r="J186" s="155"/>
      <c r="K186" s="155"/>
      <c r="L186" s="155"/>
      <c r="M186" s="155"/>
      <c r="N186" s="155"/>
      <c r="O186" s="155"/>
      <c r="P186" s="155"/>
      <c r="Q186" s="251"/>
      <c r="R186" s="155"/>
      <c r="S186" s="155"/>
      <c r="T186" s="155"/>
      <c r="U186" s="155"/>
      <c r="V186" s="155"/>
      <c r="W186" s="155"/>
      <c r="X186" s="155"/>
      <c r="Y186" s="155"/>
      <c r="Z186" s="155"/>
      <c r="AA186" s="155"/>
      <c r="AB186" s="155"/>
      <c r="AC186" s="155"/>
      <c r="AD186" s="155"/>
      <c r="AE186" s="155"/>
      <c r="AF186" s="155"/>
    </row>
    <row r="187" spans="1:32" ht="12.75" customHeight="1">
      <c r="A187" s="155"/>
      <c r="B187" s="155"/>
      <c r="C187" s="155"/>
      <c r="D187" s="155"/>
      <c r="E187" s="155"/>
      <c r="F187" s="155"/>
      <c r="G187" s="155"/>
      <c r="H187" s="155"/>
      <c r="I187" s="155"/>
      <c r="J187" s="155"/>
      <c r="K187" s="155"/>
      <c r="L187" s="155"/>
      <c r="M187" s="155"/>
      <c r="N187" s="155"/>
      <c r="O187" s="155"/>
      <c r="P187" s="155"/>
      <c r="Q187" s="251"/>
      <c r="R187" s="155"/>
      <c r="S187" s="155"/>
      <c r="T187" s="155"/>
      <c r="U187" s="155"/>
      <c r="V187" s="155"/>
      <c r="W187" s="155"/>
      <c r="X187" s="155"/>
      <c r="Y187" s="155"/>
      <c r="Z187" s="155"/>
      <c r="AA187" s="155"/>
      <c r="AB187" s="155"/>
      <c r="AC187" s="155"/>
      <c r="AD187" s="155"/>
      <c r="AE187" s="155"/>
      <c r="AF187" s="155"/>
    </row>
    <row r="188" spans="1:32" ht="12.75" customHeight="1">
      <c r="A188" s="155"/>
      <c r="B188" s="155"/>
      <c r="C188" s="155"/>
      <c r="D188" s="155"/>
      <c r="E188" s="155"/>
      <c r="F188" s="155"/>
      <c r="G188" s="155"/>
      <c r="H188" s="155"/>
      <c r="I188" s="155"/>
      <c r="J188" s="155"/>
      <c r="K188" s="155"/>
      <c r="L188" s="155"/>
      <c r="M188" s="155"/>
      <c r="N188" s="155"/>
      <c r="O188" s="155"/>
      <c r="P188" s="155"/>
      <c r="Q188" s="251"/>
      <c r="R188" s="155"/>
      <c r="S188" s="155"/>
      <c r="T188" s="155"/>
      <c r="U188" s="155"/>
      <c r="V188" s="155"/>
      <c r="W188" s="155"/>
      <c r="X188" s="155"/>
      <c r="Y188" s="155"/>
      <c r="Z188" s="155"/>
      <c r="AA188" s="155"/>
      <c r="AB188" s="155"/>
      <c r="AC188" s="155"/>
      <c r="AD188" s="155"/>
      <c r="AE188" s="155"/>
      <c r="AF188" s="155"/>
    </row>
    <row r="189" spans="1:32" ht="12.75" customHeight="1">
      <c r="A189" s="155"/>
      <c r="B189" s="155"/>
      <c r="C189" s="155"/>
      <c r="D189" s="155"/>
      <c r="E189" s="155"/>
      <c r="F189" s="155"/>
      <c r="G189" s="155"/>
      <c r="H189" s="155"/>
      <c r="I189" s="155"/>
      <c r="J189" s="155"/>
      <c r="K189" s="155"/>
      <c r="L189" s="155"/>
      <c r="M189" s="155"/>
      <c r="N189" s="155"/>
      <c r="O189" s="155"/>
      <c r="P189" s="155"/>
      <c r="Q189" s="251"/>
      <c r="R189" s="155"/>
      <c r="S189" s="155"/>
      <c r="T189" s="155"/>
      <c r="U189" s="155"/>
      <c r="V189" s="155"/>
      <c r="W189" s="155"/>
      <c r="X189" s="155"/>
      <c r="Y189" s="155"/>
      <c r="Z189" s="155"/>
      <c r="AA189" s="155"/>
      <c r="AB189" s="155"/>
      <c r="AC189" s="155"/>
      <c r="AD189" s="155"/>
      <c r="AE189" s="155"/>
      <c r="AF189" s="155"/>
    </row>
    <row r="190" spans="1:32" ht="12.75" customHeight="1">
      <c r="A190" s="155"/>
      <c r="B190" s="155"/>
      <c r="C190" s="155"/>
      <c r="D190" s="155"/>
      <c r="E190" s="155"/>
      <c r="F190" s="155"/>
      <c r="G190" s="155"/>
      <c r="H190" s="155"/>
      <c r="I190" s="155"/>
      <c r="J190" s="155"/>
      <c r="K190" s="155"/>
      <c r="L190" s="155"/>
      <c r="M190" s="155"/>
      <c r="N190" s="155"/>
      <c r="O190" s="155"/>
      <c r="P190" s="155"/>
      <c r="Q190" s="251"/>
      <c r="R190" s="155"/>
      <c r="S190" s="155"/>
      <c r="T190" s="155"/>
      <c r="U190" s="155"/>
      <c r="V190" s="155"/>
      <c r="W190" s="155"/>
      <c r="X190" s="155"/>
      <c r="Y190" s="155"/>
      <c r="Z190" s="155"/>
      <c r="AA190" s="155"/>
      <c r="AB190" s="155"/>
      <c r="AC190" s="155"/>
      <c r="AD190" s="155"/>
      <c r="AE190" s="155"/>
      <c r="AF190" s="155"/>
    </row>
    <row r="191" spans="1:32" ht="12.75" customHeight="1">
      <c r="A191" s="155"/>
      <c r="B191" s="155"/>
      <c r="C191" s="155"/>
      <c r="D191" s="155"/>
      <c r="E191" s="155"/>
      <c r="F191" s="155"/>
      <c r="G191" s="155"/>
      <c r="H191" s="155"/>
      <c r="I191" s="155"/>
      <c r="J191" s="155"/>
      <c r="K191" s="155"/>
      <c r="L191" s="155"/>
      <c r="M191" s="155"/>
      <c r="N191" s="155"/>
      <c r="O191" s="155"/>
      <c r="P191" s="155"/>
      <c r="Q191" s="251"/>
      <c r="R191" s="155"/>
      <c r="S191" s="155"/>
      <c r="T191" s="155"/>
      <c r="U191" s="155"/>
      <c r="V191" s="155"/>
      <c r="W191" s="155"/>
      <c r="X191" s="155"/>
      <c r="Y191" s="155"/>
      <c r="Z191" s="155"/>
      <c r="AA191" s="155"/>
      <c r="AB191" s="155"/>
      <c r="AC191" s="155"/>
      <c r="AD191" s="155"/>
      <c r="AE191" s="155"/>
      <c r="AF191" s="155"/>
    </row>
    <row r="192" spans="1:32" ht="12.75" customHeight="1">
      <c r="A192" s="155"/>
      <c r="B192" s="155"/>
      <c r="C192" s="155"/>
      <c r="D192" s="155"/>
      <c r="E192" s="155"/>
      <c r="F192" s="155"/>
      <c r="G192" s="155"/>
      <c r="H192" s="155"/>
      <c r="I192" s="155"/>
      <c r="J192" s="155"/>
      <c r="K192" s="155"/>
      <c r="L192" s="155"/>
      <c r="M192" s="155"/>
      <c r="N192" s="155"/>
      <c r="O192" s="155"/>
      <c r="P192" s="155"/>
      <c r="Q192" s="251"/>
      <c r="R192" s="155"/>
      <c r="S192" s="155"/>
      <c r="T192" s="155"/>
      <c r="U192" s="155"/>
      <c r="V192" s="155"/>
      <c r="W192" s="155"/>
      <c r="X192" s="155"/>
      <c r="Y192" s="155"/>
      <c r="Z192" s="155"/>
      <c r="AA192" s="155"/>
      <c r="AB192" s="155"/>
      <c r="AC192" s="155"/>
      <c r="AD192" s="155"/>
      <c r="AE192" s="155"/>
      <c r="AF192" s="155"/>
    </row>
    <row r="193" spans="1:32" ht="12.75" customHeight="1">
      <c r="A193" s="155"/>
      <c r="B193" s="155"/>
      <c r="C193" s="155"/>
      <c r="D193" s="155"/>
      <c r="E193" s="155"/>
      <c r="F193" s="155"/>
      <c r="G193" s="155"/>
      <c r="H193" s="155"/>
      <c r="I193" s="155"/>
      <c r="J193" s="155"/>
      <c r="K193" s="155"/>
      <c r="L193" s="155"/>
      <c r="M193" s="155"/>
      <c r="N193" s="155"/>
      <c r="O193" s="155"/>
      <c r="P193" s="155"/>
      <c r="Q193" s="251"/>
      <c r="R193" s="155"/>
      <c r="S193" s="155"/>
      <c r="T193" s="155"/>
      <c r="U193" s="155"/>
      <c r="V193" s="155"/>
      <c r="W193" s="155"/>
      <c r="X193" s="155"/>
      <c r="Y193" s="155"/>
      <c r="Z193" s="155"/>
      <c r="AA193" s="155"/>
      <c r="AB193" s="155"/>
      <c r="AC193" s="155"/>
      <c r="AD193" s="155"/>
      <c r="AE193" s="155"/>
      <c r="AF193" s="155"/>
    </row>
    <row r="194" spans="1:32" ht="12.75" customHeight="1">
      <c r="A194" s="155"/>
      <c r="B194" s="155"/>
      <c r="C194" s="155"/>
      <c r="D194" s="155"/>
      <c r="E194" s="155"/>
      <c r="F194" s="155"/>
      <c r="G194" s="155"/>
      <c r="H194" s="155"/>
      <c r="I194" s="155"/>
      <c r="J194" s="155"/>
      <c r="K194" s="155"/>
      <c r="L194" s="155"/>
      <c r="M194" s="155"/>
      <c r="N194" s="155"/>
      <c r="O194" s="155"/>
      <c r="P194" s="155"/>
      <c r="Q194" s="251"/>
      <c r="R194" s="155"/>
      <c r="S194" s="155"/>
      <c r="T194" s="155"/>
      <c r="U194" s="155"/>
      <c r="V194" s="155"/>
      <c r="W194" s="155"/>
      <c r="X194" s="155"/>
      <c r="Y194" s="155"/>
      <c r="Z194" s="155"/>
      <c r="AA194" s="155"/>
      <c r="AB194" s="155"/>
      <c r="AC194" s="155"/>
      <c r="AD194" s="155"/>
      <c r="AE194" s="155"/>
      <c r="AF194" s="155"/>
    </row>
    <row r="195" spans="1:32" ht="12.75" customHeight="1">
      <c r="A195" s="155"/>
      <c r="B195" s="155"/>
      <c r="C195" s="155"/>
      <c r="D195" s="155"/>
      <c r="E195" s="155"/>
      <c r="F195" s="155"/>
      <c r="G195" s="155"/>
      <c r="H195" s="155"/>
      <c r="I195" s="155"/>
      <c r="J195" s="155"/>
      <c r="K195" s="155"/>
      <c r="L195" s="155"/>
      <c r="M195" s="155"/>
      <c r="N195" s="155"/>
      <c r="O195" s="155"/>
      <c r="P195" s="155"/>
      <c r="Q195" s="251"/>
      <c r="R195" s="155"/>
      <c r="S195" s="155"/>
      <c r="T195" s="155"/>
      <c r="U195" s="155"/>
      <c r="V195" s="155"/>
      <c r="W195" s="155"/>
      <c r="X195" s="155"/>
      <c r="Y195" s="155"/>
      <c r="Z195" s="155"/>
      <c r="AA195" s="155"/>
      <c r="AB195" s="155"/>
      <c r="AC195" s="155"/>
      <c r="AD195" s="155"/>
      <c r="AE195" s="155"/>
      <c r="AF195" s="155"/>
    </row>
    <row r="196" spans="1:32" ht="12.75" customHeight="1">
      <c r="A196" s="155"/>
      <c r="B196" s="155"/>
      <c r="C196" s="155"/>
      <c r="D196" s="155"/>
      <c r="E196" s="155"/>
      <c r="F196" s="155"/>
      <c r="G196" s="155"/>
      <c r="H196" s="155"/>
      <c r="I196" s="155"/>
      <c r="J196" s="155"/>
      <c r="K196" s="155"/>
      <c r="L196" s="155"/>
      <c r="M196" s="155"/>
      <c r="N196" s="155"/>
      <c r="O196" s="155"/>
      <c r="P196" s="155"/>
      <c r="Q196" s="251"/>
      <c r="R196" s="155"/>
      <c r="S196" s="155"/>
      <c r="T196" s="155"/>
      <c r="U196" s="155"/>
      <c r="V196" s="155"/>
      <c r="W196" s="155"/>
      <c r="X196" s="155"/>
      <c r="Y196" s="155"/>
      <c r="Z196" s="155"/>
      <c r="AA196" s="155"/>
      <c r="AB196" s="155"/>
      <c r="AC196" s="155"/>
      <c r="AD196" s="155"/>
      <c r="AE196" s="155"/>
      <c r="AF196" s="155"/>
    </row>
    <row r="197" spans="1:32" ht="12.75" customHeight="1">
      <c r="A197" s="155"/>
      <c r="B197" s="155"/>
      <c r="C197" s="155"/>
      <c r="D197" s="155"/>
      <c r="E197" s="155"/>
      <c r="F197" s="155"/>
      <c r="G197" s="155"/>
      <c r="H197" s="155"/>
      <c r="I197" s="155"/>
      <c r="J197" s="155"/>
      <c r="K197" s="155"/>
      <c r="L197" s="155"/>
      <c r="M197" s="155"/>
      <c r="N197" s="155"/>
      <c r="O197" s="155"/>
      <c r="P197" s="155"/>
      <c r="Q197" s="251"/>
      <c r="R197" s="155"/>
      <c r="S197" s="155"/>
      <c r="T197" s="155"/>
      <c r="U197" s="155"/>
      <c r="V197" s="155"/>
      <c r="W197" s="155"/>
      <c r="X197" s="155"/>
      <c r="Y197" s="155"/>
      <c r="Z197" s="155"/>
      <c r="AA197" s="155"/>
      <c r="AB197" s="155"/>
      <c r="AC197" s="155"/>
      <c r="AD197" s="155"/>
      <c r="AE197" s="155"/>
      <c r="AF197" s="155"/>
    </row>
    <row r="198" spans="1:32" ht="12.75" customHeight="1">
      <c r="A198" s="155"/>
      <c r="B198" s="155"/>
      <c r="C198" s="155"/>
      <c r="D198" s="155"/>
      <c r="E198" s="155"/>
      <c r="F198" s="155"/>
      <c r="G198" s="155"/>
      <c r="H198" s="155"/>
      <c r="I198" s="155"/>
      <c r="J198" s="155"/>
      <c r="K198" s="155"/>
      <c r="L198" s="155"/>
      <c r="M198" s="155"/>
      <c r="N198" s="155"/>
      <c r="O198" s="155"/>
      <c r="P198" s="155"/>
      <c r="Q198" s="251"/>
      <c r="R198" s="155"/>
      <c r="S198" s="155"/>
      <c r="T198" s="155"/>
      <c r="U198" s="155"/>
      <c r="V198" s="155"/>
      <c r="W198" s="155"/>
      <c r="X198" s="155"/>
      <c r="Y198" s="155"/>
      <c r="Z198" s="155"/>
      <c r="AA198" s="155"/>
      <c r="AB198" s="155"/>
      <c r="AC198" s="155"/>
      <c r="AD198" s="155"/>
      <c r="AE198" s="155"/>
      <c r="AF198" s="155"/>
    </row>
    <row r="199" spans="1:32" ht="12.75" customHeight="1">
      <c r="A199" s="155"/>
      <c r="B199" s="155"/>
      <c r="C199" s="155"/>
      <c r="D199" s="155"/>
      <c r="E199" s="155"/>
      <c r="F199" s="155"/>
      <c r="G199" s="155"/>
      <c r="H199" s="155"/>
      <c r="I199" s="155"/>
      <c r="J199" s="155"/>
      <c r="K199" s="155"/>
      <c r="L199" s="155"/>
      <c r="M199" s="155"/>
      <c r="N199" s="155"/>
      <c r="O199" s="155"/>
      <c r="P199" s="155"/>
      <c r="Q199" s="251"/>
      <c r="R199" s="155"/>
      <c r="S199" s="155"/>
      <c r="T199" s="155"/>
      <c r="U199" s="155"/>
      <c r="V199" s="155"/>
      <c r="W199" s="155"/>
      <c r="X199" s="155"/>
      <c r="Y199" s="155"/>
      <c r="Z199" s="155"/>
      <c r="AA199" s="155"/>
      <c r="AB199" s="155"/>
      <c r="AC199" s="155"/>
      <c r="AD199" s="155"/>
      <c r="AE199" s="155"/>
      <c r="AF199" s="155"/>
    </row>
    <row r="200" spans="1:32" ht="12.75" customHeight="1">
      <c r="A200" s="155"/>
      <c r="B200" s="155"/>
      <c r="C200" s="155"/>
      <c r="D200" s="155"/>
      <c r="E200" s="155"/>
      <c r="F200" s="155"/>
      <c r="G200" s="155"/>
      <c r="H200" s="155"/>
      <c r="I200" s="155"/>
      <c r="J200" s="155"/>
      <c r="K200" s="155"/>
      <c r="L200" s="155"/>
      <c r="M200" s="155"/>
      <c r="N200" s="155"/>
      <c r="O200" s="155"/>
      <c r="P200" s="155"/>
      <c r="Q200" s="251"/>
      <c r="R200" s="155"/>
      <c r="S200" s="155"/>
      <c r="T200" s="155"/>
      <c r="U200" s="155"/>
      <c r="V200" s="155"/>
      <c r="W200" s="155"/>
      <c r="X200" s="155"/>
      <c r="Y200" s="155"/>
      <c r="Z200" s="155"/>
      <c r="AA200" s="155"/>
      <c r="AB200" s="155"/>
      <c r="AC200" s="155"/>
      <c r="AD200" s="155"/>
      <c r="AE200" s="155"/>
      <c r="AF200" s="155"/>
    </row>
    <row r="201" spans="1:32" ht="12.75" customHeight="1">
      <c r="A201" s="155"/>
      <c r="B201" s="155"/>
      <c r="C201" s="155"/>
      <c r="D201" s="155"/>
      <c r="E201" s="155"/>
      <c r="F201" s="155"/>
      <c r="G201" s="155"/>
      <c r="H201" s="155"/>
      <c r="I201" s="155"/>
      <c r="J201" s="155"/>
      <c r="K201" s="155"/>
      <c r="L201" s="155"/>
      <c r="M201" s="155"/>
      <c r="N201" s="155"/>
      <c r="O201" s="155"/>
      <c r="P201" s="155"/>
      <c r="Q201" s="251"/>
      <c r="R201" s="155"/>
      <c r="S201" s="155"/>
      <c r="T201" s="155"/>
      <c r="U201" s="155"/>
      <c r="V201" s="155"/>
      <c r="W201" s="155"/>
      <c r="X201" s="155"/>
      <c r="Y201" s="155"/>
      <c r="Z201" s="155"/>
      <c r="AA201" s="155"/>
      <c r="AB201" s="155"/>
      <c r="AC201" s="155"/>
      <c r="AD201" s="155"/>
      <c r="AE201" s="155"/>
      <c r="AF201" s="155"/>
    </row>
    <row r="202" spans="1:32" ht="12.75" customHeight="1">
      <c r="A202" s="155"/>
      <c r="B202" s="155"/>
      <c r="C202" s="155"/>
      <c r="D202" s="155"/>
      <c r="E202" s="155"/>
      <c r="F202" s="155"/>
      <c r="G202" s="155"/>
      <c r="H202" s="155"/>
      <c r="I202" s="155"/>
      <c r="J202" s="155"/>
      <c r="K202" s="155"/>
      <c r="L202" s="155"/>
      <c r="M202" s="155"/>
      <c r="N202" s="155"/>
      <c r="O202" s="155"/>
      <c r="P202" s="155"/>
      <c r="Q202" s="251"/>
      <c r="R202" s="155"/>
      <c r="S202" s="155"/>
      <c r="T202" s="155"/>
      <c r="U202" s="155"/>
      <c r="V202" s="155"/>
      <c r="W202" s="155"/>
      <c r="X202" s="155"/>
      <c r="Y202" s="155"/>
      <c r="Z202" s="155"/>
      <c r="AA202" s="155"/>
      <c r="AB202" s="155"/>
      <c r="AC202" s="155"/>
      <c r="AD202" s="155"/>
      <c r="AE202" s="155"/>
      <c r="AF202" s="155"/>
    </row>
    <row r="203" spans="1:32" ht="12.75" customHeight="1">
      <c r="A203" s="155"/>
      <c r="B203" s="155"/>
      <c r="C203" s="155"/>
      <c r="D203" s="155"/>
      <c r="E203" s="155"/>
      <c r="F203" s="155"/>
      <c r="G203" s="155"/>
      <c r="H203" s="155"/>
      <c r="I203" s="155"/>
      <c r="J203" s="155"/>
      <c r="K203" s="155"/>
      <c r="L203" s="155"/>
      <c r="M203" s="155"/>
      <c r="N203" s="155"/>
      <c r="O203" s="155"/>
      <c r="P203" s="155"/>
      <c r="Q203" s="251"/>
      <c r="R203" s="155"/>
      <c r="S203" s="155"/>
      <c r="T203" s="155"/>
      <c r="U203" s="155"/>
      <c r="V203" s="155"/>
      <c r="W203" s="155"/>
      <c r="X203" s="155"/>
      <c r="Y203" s="155"/>
      <c r="Z203" s="155"/>
      <c r="AA203" s="155"/>
      <c r="AB203" s="155"/>
      <c r="AC203" s="155"/>
      <c r="AD203" s="155"/>
      <c r="AE203" s="155"/>
      <c r="AF203" s="155"/>
    </row>
    <row r="204" spans="1:32" ht="12.75" customHeight="1">
      <c r="A204" s="155"/>
      <c r="B204" s="155"/>
      <c r="C204" s="155"/>
      <c r="D204" s="155"/>
      <c r="E204" s="155"/>
      <c r="F204" s="155"/>
      <c r="G204" s="155"/>
      <c r="H204" s="155"/>
      <c r="I204" s="155"/>
      <c r="J204" s="155"/>
      <c r="K204" s="155"/>
      <c r="L204" s="155"/>
      <c r="M204" s="155"/>
      <c r="N204" s="155"/>
      <c r="O204" s="155"/>
      <c r="P204" s="155"/>
      <c r="Q204" s="251"/>
      <c r="R204" s="155"/>
      <c r="S204" s="155"/>
      <c r="T204" s="155"/>
      <c r="U204" s="155"/>
      <c r="V204" s="155"/>
      <c r="W204" s="155"/>
      <c r="X204" s="155"/>
      <c r="Y204" s="155"/>
      <c r="Z204" s="155"/>
      <c r="AA204" s="155"/>
      <c r="AB204" s="155"/>
      <c r="AC204" s="155"/>
      <c r="AD204" s="155"/>
      <c r="AE204" s="155"/>
      <c r="AF204" s="155"/>
    </row>
    <row r="205" spans="1:32" ht="12.75" customHeight="1">
      <c r="A205" s="155"/>
      <c r="B205" s="155"/>
      <c r="C205" s="155"/>
      <c r="D205" s="155"/>
      <c r="E205" s="155"/>
      <c r="F205" s="155"/>
      <c r="G205" s="155"/>
      <c r="H205" s="155"/>
      <c r="I205" s="155"/>
      <c r="J205" s="155"/>
      <c r="K205" s="155"/>
      <c r="L205" s="155"/>
      <c r="M205" s="155"/>
      <c r="N205" s="155"/>
      <c r="O205" s="155"/>
      <c r="P205" s="155"/>
      <c r="Q205" s="251"/>
      <c r="R205" s="155"/>
      <c r="S205" s="155"/>
      <c r="T205" s="155"/>
      <c r="U205" s="155"/>
      <c r="V205" s="155"/>
      <c r="W205" s="155"/>
      <c r="X205" s="155"/>
      <c r="Y205" s="155"/>
      <c r="Z205" s="155"/>
      <c r="AA205" s="155"/>
      <c r="AB205" s="155"/>
      <c r="AC205" s="155"/>
      <c r="AD205" s="155"/>
      <c r="AE205" s="155"/>
      <c r="AF205" s="155"/>
    </row>
    <row r="206" spans="1:32" ht="12.75" customHeight="1">
      <c r="A206" s="155"/>
      <c r="B206" s="155"/>
      <c r="C206" s="155"/>
      <c r="D206" s="155"/>
      <c r="E206" s="155"/>
      <c r="F206" s="155"/>
      <c r="G206" s="155"/>
      <c r="H206" s="155"/>
      <c r="I206" s="155"/>
      <c r="J206" s="155"/>
      <c r="K206" s="155"/>
      <c r="L206" s="155"/>
      <c r="M206" s="155"/>
      <c r="N206" s="155"/>
      <c r="O206" s="155"/>
      <c r="P206" s="155"/>
      <c r="Q206" s="251"/>
      <c r="R206" s="155"/>
      <c r="S206" s="155"/>
      <c r="T206" s="155"/>
      <c r="U206" s="155"/>
      <c r="V206" s="155"/>
      <c r="W206" s="155"/>
      <c r="X206" s="155"/>
      <c r="Y206" s="155"/>
      <c r="Z206" s="155"/>
      <c r="AA206" s="155"/>
      <c r="AB206" s="155"/>
      <c r="AC206" s="155"/>
      <c r="AD206" s="155"/>
      <c r="AE206" s="155"/>
      <c r="AF206" s="155"/>
    </row>
    <row r="207" spans="1:32" ht="12.75" customHeight="1">
      <c r="A207" s="155"/>
      <c r="B207" s="155"/>
      <c r="C207" s="155"/>
      <c r="D207" s="155"/>
      <c r="E207" s="155"/>
      <c r="F207" s="155"/>
      <c r="G207" s="155"/>
      <c r="H207" s="155"/>
      <c r="I207" s="155"/>
      <c r="J207" s="155"/>
      <c r="K207" s="155"/>
      <c r="L207" s="155"/>
      <c r="M207" s="155"/>
      <c r="N207" s="155"/>
      <c r="O207" s="155"/>
      <c r="P207" s="155"/>
      <c r="Q207" s="251"/>
      <c r="R207" s="155"/>
      <c r="S207" s="155"/>
      <c r="T207" s="155"/>
      <c r="U207" s="155"/>
      <c r="V207" s="155"/>
      <c r="W207" s="155"/>
      <c r="X207" s="155"/>
      <c r="Y207" s="155"/>
      <c r="Z207" s="155"/>
      <c r="AA207" s="155"/>
      <c r="AB207" s="155"/>
      <c r="AC207" s="155"/>
      <c r="AD207" s="155"/>
      <c r="AE207" s="155"/>
      <c r="AF207" s="155"/>
    </row>
    <row r="208" spans="1:32" ht="12.75" customHeight="1">
      <c r="A208" s="155"/>
      <c r="B208" s="155"/>
      <c r="C208" s="155"/>
      <c r="D208" s="155"/>
      <c r="E208" s="155"/>
      <c r="F208" s="155"/>
      <c r="G208" s="155"/>
      <c r="H208" s="155"/>
      <c r="I208" s="155"/>
      <c r="J208" s="155"/>
      <c r="K208" s="155"/>
      <c r="L208" s="155"/>
      <c r="M208" s="155"/>
      <c r="N208" s="155"/>
      <c r="O208" s="155"/>
      <c r="P208" s="155"/>
      <c r="Q208" s="251"/>
      <c r="R208" s="155"/>
      <c r="S208" s="155"/>
      <c r="T208" s="155"/>
      <c r="U208" s="155"/>
      <c r="V208" s="155"/>
      <c r="W208" s="155"/>
      <c r="X208" s="155"/>
      <c r="Y208" s="155"/>
      <c r="Z208" s="155"/>
      <c r="AA208" s="155"/>
      <c r="AB208" s="155"/>
      <c r="AC208" s="155"/>
      <c r="AD208" s="155"/>
      <c r="AE208" s="155"/>
      <c r="AF208" s="155"/>
    </row>
    <row r="209" spans="1:32" ht="12.75" customHeight="1">
      <c r="A209" s="155"/>
      <c r="B209" s="155"/>
      <c r="C209" s="155"/>
      <c r="D209" s="155"/>
      <c r="E209" s="155"/>
      <c r="F209" s="155"/>
      <c r="G209" s="155"/>
      <c r="H209" s="155"/>
      <c r="I209" s="155"/>
      <c r="J209" s="155"/>
      <c r="K209" s="155"/>
      <c r="L209" s="155"/>
      <c r="M209" s="155"/>
      <c r="N209" s="155"/>
      <c r="O209" s="155"/>
      <c r="P209" s="155"/>
      <c r="Q209" s="251"/>
      <c r="R209" s="155"/>
      <c r="S209" s="155"/>
      <c r="T209" s="155"/>
      <c r="U209" s="155"/>
      <c r="V209" s="155"/>
      <c r="W209" s="155"/>
      <c r="X209" s="155"/>
      <c r="Y209" s="155"/>
      <c r="Z209" s="155"/>
      <c r="AA209" s="155"/>
      <c r="AB209" s="155"/>
      <c r="AC209" s="155"/>
      <c r="AD209" s="155"/>
      <c r="AE209" s="155"/>
      <c r="AF209" s="155"/>
    </row>
    <row r="210" spans="1:32" ht="12.75" customHeight="1">
      <c r="A210" s="155"/>
      <c r="B210" s="155"/>
      <c r="C210" s="155"/>
      <c r="D210" s="155"/>
      <c r="E210" s="155"/>
      <c r="F210" s="155"/>
      <c r="G210" s="155"/>
      <c r="H210" s="155"/>
      <c r="I210" s="155"/>
      <c r="J210" s="155"/>
      <c r="K210" s="155"/>
      <c r="L210" s="155"/>
      <c r="M210" s="155"/>
      <c r="N210" s="155"/>
      <c r="O210" s="155"/>
      <c r="P210" s="155"/>
      <c r="Q210" s="251"/>
      <c r="R210" s="155"/>
      <c r="S210" s="155"/>
      <c r="T210" s="155"/>
      <c r="U210" s="155"/>
      <c r="V210" s="155"/>
      <c r="W210" s="155"/>
      <c r="X210" s="155"/>
      <c r="Y210" s="155"/>
      <c r="Z210" s="155"/>
      <c r="AA210" s="155"/>
      <c r="AB210" s="155"/>
      <c r="AC210" s="155"/>
      <c r="AD210" s="155"/>
      <c r="AE210" s="155"/>
      <c r="AF210" s="155"/>
    </row>
    <row r="211" spans="1:32" ht="12.75" customHeight="1">
      <c r="A211" s="155"/>
      <c r="B211" s="155"/>
      <c r="C211" s="155"/>
      <c r="D211" s="155"/>
      <c r="E211" s="155"/>
      <c r="F211" s="155"/>
      <c r="G211" s="155"/>
      <c r="H211" s="155"/>
      <c r="I211" s="155"/>
      <c r="J211" s="155"/>
      <c r="K211" s="155"/>
      <c r="L211" s="155"/>
      <c r="M211" s="155"/>
      <c r="N211" s="155"/>
      <c r="O211" s="155"/>
      <c r="P211" s="155"/>
      <c r="Q211" s="251"/>
      <c r="R211" s="155"/>
      <c r="S211" s="155"/>
      <c r="T211" s="155"/>
      <c r="U211" s="155"/>
      <c r="V211" s="155"/>
      <c r="W211" s="155"/>
      <c r="X211" s="155"/>
      <c r="Y211" s="155"/>
      <c r="Z211" s="155"/>
      <c r="AA211" s="155"/>
      <c r="AB211" s="155"/>
      <c r="AC211" s="155"/>
      <c r="AD211" s="155"/>
      <c r="AE211" s="155"/>
      <c r="AF211" s="155"/>
    </row>
    <row r="212" spans="1:32" ht="12.75" customHeight="1">
      <c r="A212" s="155"/>
      <c r="B212" s="155"/>
      <c r="C212" s="155"/>
      <c r="D212" s="155"/>
      <c r="E212" s="155"/>
      <c r="F212" s="155"/>
      <c r="G212" s="155"/>
      <c r="H212" s="155"/>
      <c r="I212" s="155"/>
      <c r="J212" s="155"/>
      <c r="K212" s="155"/>
      <c r="L212" s="155"/>
      <c r="M212" s="155"/>
      <c r="N212" s="155"/>
      <c r="O212" s="155"/>
      <c r="P212" s="155"/>
      <c r="Q212" s="251"/>
      <c r="R212" s="155"/>
      <c r="S212" s="155"/>
      <c r="T212" s="155"/>
      <c r="U212" s="155"/>
      <c r="V212" s="155"/>
      <c r="W212" s="155"/>
      <c r="X212" s="155"/>
      <c r="Y212" s="155"/>
      <c r="Z212" s="155"/>
      <c r="AA212" s="155"/>
      <c r="AB212" s="155"/>
      <c r="AC212" s="155"/>
      <c r="AD212" s="155"/>
      <c r="AE212" s="155"/>
      <c r="AF212" s="155"/>
    </row>
    <row r="213" spans="1:32" ht="12.75" customHeight="1">
      <c r="A213" s="155"/>
      <c r="B213" s="155"/>
      <c r="C213" s="155"/>
      <c r="D213" s="155"/>
      <c r="E213" s="155"/>
      <c r="F213" s="155"/>
      <c r="G213" s="155"/>
      <c r="H213" s="155"/>
      <c r="I213" s="155"/>
      <c r="J213" s="155"/>
      <c r="K213" s="155"/>
      <c r="L213" s="155"/>
      <c r="M213" s="155"/>
      <c r="N213" s="155"/>
      <c r="O213" s="155"/>
      <c r="P213" s="155"/>
      <c r="Q213" s="251"/>
      <c r="R213" s="155"/>
      <c r="S213" s="155"/>
      <c r="T213" s="155"/>
      <c r="U213" s="155"/>
      <c r="V213" s="155"/>
      <c r="W213" s="155"/>
      <c r="X213" s="155"/>
      <c r="Y213" s="155"/>
      <c r="Z213" s="155"/>
      <c r="AA213" s="155"/>
      <c r="AB213" s="155"/>
      <c r="AC213" s="155"/>
      <c r="AD213" s="155"/>
      <c r="AE213" s="155"/>
      <c r="AF213" s="155"/>
    </row>
    <row r="214" spans="1:32" ht="12.75" customHeight="1">
      <c r="A214" s="155"/>
      <c r="B214" s="155"/>
      <c r="C214" s="155"/>
      <c r="D214" s="155"/>
      <c r="E214" s="155"/>
      <c r="F214" s="155"/>
      <c r="G214" s="155"/>
      <c r="H214" s="155"/>
      <c r="I214" s="155"/>
      <c r="J214" s="155"/>
      <c r="K214" s="155"/>
      <c r="L214" s="155"/>
      <c r="M214" s="155"/>
      <c r="N214" s="155"/>
      <c r="O214" s="155"/>
      <c r="P214" s="155"/>
      <c r="Q214" s="251"/>
      <c r="R214" s="155"/>
      <c r="S214" s="155"/>
      <c r="T214" s="155"/>
      <c r="U214" s="155"/>
      <c r="V214" s="155"/>
      <c r="W214" s="155"/>
      <c r="X214" s="155"/>
      <c r="Y214" s="155"/>
      <c r="Z214" s="155"/>
      <c r="AA214" s="155"/>
      <c r="AB214" s="155"/>
      <c r="AC214" s="155"/>
      <c r="AD214" s="155"/>
      <c r="AE214" s="155"/>
      <c r="AF214" s="155"/>
    </row>
    <row r="215" spans="1:32" ht="12.75" customHeight="1">
      <c r="A215" s="155"/>
      <c r="B215" s="155"/>
      <c r="C215" s="155"/>
      <c r="D215" s="155"/>
      <c r="E215" s="155"/>
      <c r="F215" s="155"/>
      <c r="G215" s="155"/>
      <c r="H215" s="155"/>
      <c r="I215" s="155"/>
      <c r="J215" s="155"/>
      <c r="K215" s="155"/>
      <c r="L215" s="155"/>
      <c r="M215" s="155"/>
      <c r="N215" s="155"/>
      <c r="O215" s="155"/>
      <c r="P215" s="155"/>
      <c r="Q215" s="251"/>
      <c r="R215" s="155"/>
      <c r="S215" s="155"/>
      <c r="T215" s="155"/>
      <c r="U215" s="155"/>
      <c r="V215" s="155"/>
      <c r="W215" s="155"/>
      <c r="X215" s="155"/>
      <c r="Y215" s="155"/>
      <c r="Z215" s="155"/>
      <c r="AA215" s="155"/>
      <c r="AB215" s="155"/>
      <c r="AC215" s="155"/>
      <c r="AD215" s="155"/>
      <c r="AE215" s="155"/>
      <c r="AF215" s="155"/>
    </row>
    <row r="216" spans="1:32" ht="12.75" customHeight="1">
      <c r="A216" s="155"/>
      <c r="B216" s="155"/>
      <c r="C216" s="155"/>
      <c r="D216" s="155"/>
      <c r="E216" s="155"/>
      <c r="F216" s="155"/>
      <c r="G216" s="155"/>
      <c r="H216" s="155"/>
      <c r="I216" s="155"/>
      <c r="J216" s="155"/>
      <c r="K216" s="155"/>
      <c r="L216" s="155"/>
      <c r="M216" s="155"/>
      <c r="N216" s="155"/>
      <c r="O216" s="155"/>
      <c r="P216" s="155"/>
      <c r="Q216" s="251"/>
      <c r="R216" s="155"/>
      <c r="S216" s="155"/>
      <c r="T216" s="155"/>
      <c r="U216" s="155"/>
      <c r="V216" s="155"/>
      <c r="W216" s="155"/>
      <c r="X216" s="155"/>
      <c r="Y216" s="155"/>
      <c r="Z216" s="155"/>
      <c r="AA216" s="155"/>
      <c r="AB216" s="155"/>
      <c r="AC216" s="155"/>
      <c r="AD216" s="155"/>
      <c r="AE216" s="155"/>
      <c r="AF216" s="155"/>
    </row>
    <row r="217" spans="1:32" ht="12.75" customHeight="1">
      <c r="A217" s="155"/>
      <c r="B217" s="155"/>
      <c r="C217" s="155"/>
      <c r="D217" s="155"/>
      <c r="E217" s="155"/>
      <c r="F217" s="155"/>
      <c r="G217" s="155"/>
      <c r="H217" s="155"/>
      <c r="I217" s="155"/>
      <c r="J217" s="155"/>
      <c r="K217" s="155"/>
      <c r="L217" s="155"/>
      <c r="M217" s="155"/>
      <c r="N217" s="155"/>
      <c r="O217" s="155"/>
      <c r="P217" s="155"/>
      <c r="Q217" s="251"/>
      <c r="R217" s="155"/>
      <c r="S217" s="155"/>
      <c r="T217" s="155"/>
      <c r="U217" s="155"/>
      <c r="V217" s="155"/>
      <c r="W217" s="155"/>
      <c r="X217" s="155"/>
      <c r="Y217" s="155"/>
      <c r="Z217" s="155"/>
      <c r="AA217" s="155"/>
      <c r="AB217" s="155"/>
      <c r="AC217" s="155"/>
      <c r="AD217" s="155"/>
      <c r="AE217" s="155"/>
      <c r="AF217" s="155"/>
    </row>
    <row r="218" spans="1:32" ht="12.75" customHeight="1">
      <c r="A218" s="155"/>
      <c r="B218" s="155"/>
      <c r="C218" s="155"/>
      <c r="D218" s="155"/>
      <c r="E218" s="155"/>
      <c r="F218" s="155"/>
      <c r="G218" s="155"/>
      <c r="H218" s="155"/>
      <c r="I218" s="155"/>
      <c r="J218" s="155"/>
      <c r="K218" s="155"/>
      <c r="L218" s="155"/>
      <c r="M218" s="155"/>
      <c r="N218" s="155"/>
      <c r="O218" s="155"/>
      <c r="P218" s="155"/>
      <c r="Q218" s="251"/>
      <c r="R218" s="155"/>
      <c r="S218" s="155"/>
      <c r="T218" s="155"/>
      <c r="U218" s="155"/>
      <c r="V218" s="155"/>
      <c r="W218" s="155"/>
      <c r="X218" s="155"/>
      <c r="Y218" s="155"/>
      <c r="Z218" s="155"/>
      <c r="AA218" s="155"/>
      <c r="AB218" s="155"/>
      <c r="AC218" s="155"/>
      <c r="AD218" s="155"/>
      <c r="AE218" s="155"/>
      <c r="AF218" s="155"/>
    </row>
    <row r="219" spans="1:32" ht="12.75" customHeight="1">
      <c r="A219" s="155"/>
      <c r="B219" s="155"/>
      <c r="C219" s="155"/>
      <c r="D219" s="155"/>
      <c r="E219" s="155"/>
      <c r="F219" s="155"/>
      <c r="G219" s="155"/>
      <c r="H219" s="155"/>
      <c r="I219" s="155"/>
      <c r="J219" s="155"/>
      <c r="K219" s="155"/>
      <c r="L219" s="155"/>
      <c r="M219" s="155"/>
      <c r="N219" s="155"/>
      <c r="O219" s="155"/>
      <c r="P219" s="155"/>
      <c r="Q219" s="251"/>
      <c r="R219" s="155"/>
      <c r="S219" s="155"/>
      <c r="T219" s="155"/>
      <c r="U219" s="155"/>
      <c r="V219" s="155"/>
      <c r="W219" s="155"/>
      <c r="X219" s="155"/>
      <c r="Y219" s="155"/>
      <c r="Z219" s="155"/>
      <c r="AA219" s="155"/>
      <c r="AB219" s="155"/>
      <c r="AC219" s="155"/>
      <c r="AD219" s="155"/>
      <c r="AE219" s="155"/>
      <c r="AF219" s="155"/>
    </row>
    <row r="220" spans="1:32" ht="12.75" customHeight="1">
      <c r="A220" s="155"/>
      <c r="B220" s="155"/>
      <c r="C220" s="155"/>
      <c r="D220" s="155"/>
      <c r="E220" s="155"/>
      <c r="F220" s="155"/>
      <c r="G220" s="155"/>
      <c r="H220" s="155"/>
      <c r="I220" s="155"/>
      <c r="J220" s="155"/>
      <c r="K220" s="155"/>
      <c r="L220" s="155"/>
      <c r="M220" s="155"/>
      <c r="N220" s="155"/>
      <c r="O220" s="155"/>
      <c r="P220" s="155"/>
      <c r="Q220" s="251"/>
      <c r="R220" s="155"/>
      <c r="S220" s="155"/>
      <c r="T220" s="155"/>
      <c r="U220" s="155"/>
      <c r="V220" s="155"/>
      <c r="W220" s="155"/>
      <c r="X220" s="155"/>
      <c r="Y220" s="155"/>
      <c r="Z220" s="155"/>
      <c r="AA220" s="155"/>
      <c r="AB220" s="155"/>
      <c r="AC220" s="155"/>
      <c r="AD220" s="155"/>
      <c r="AE220" s="155"/>
      <c r="AF220" s="155"/>
    </row>
    <row r="221" spans="1:32" ht="12.75" customHeight="1">
      <c r="A221" s="155"/>
      <c r="B221" s="155"/>
      <c r="C221" s="155"/>
      <c r="D221" s="155"/>
      <c r="E221" s="155"/>
      <c r="F221" s="155"/>
      <c r="G221" s="155"/>
      <c r="H221" s="155"/>
      <c r="I221" s="155"/>
      <c r="J221" s="155"/>
      <c r="K221" s="155"/>
      <c r="L221" s="155"/>
      <c r="M221" s="155"/>
      <c r="N221" s="155"/>
      <c r="O221" s="155"/>
      <c r="P221" s="155"/>
      <c r="Q221" s="251"/>
      <c r="R221" s="155"/>
      <c r="S221" s="155"/>
      <c r="T221" s="155"/>
      <c r="U221" s="155"/>
      <c r="V221" s="155"/>
      <c r="W221" s="155"/>
      <c r="X221" s="155"/>
      <c r="Y221" s="155"/>
      <c r="Z221" s="155"/>
      <c r="AA221" s="155"/>
      <c r="AB221" s="155"/>
      <c r="AC221" s="155"/>
      <c r="AD221" s="155"/>
      <c r="AE221" s="155"/>
      <c r="AF221" s="155"/>
    </row>
    <row r="222" spans="1:32" ht="12.75" customHeight="1">
      <c r="A222" s="155"/>
      <c r="B222" s="155"/>
      <c r="C222" s="155"/>
      <c r="D222" s="155"/>
      <c r="E222" s="155"/>
      <c r="F222" s="155"/>
      <c r="G222" s="155"/>
      <c r="H222" s="155"/>
      <c r="I222" s="155"/>
      <c r="J222" s="155"/>
      <c r="K222" s="155"/>
      <c r="L222" s="155"/>
      <c r="M222" s="155"/>
      <c r="N222" s="155"/>
      <c r="O222" s="155"/>
      <c r="P222" s="155"/>
      <c r="Q222" s="251"/>
      <c r="R222" s="155"/>
      <c r="S222" s="155"/>
      <c r="T222" s="155"/>
      <c r="U222" s="155"/>
      <c r="V222" s="155"/>
      <c r="W222" s="155"/>
      <c r="X222" s="155"/>
      <c r="Y222" s="155"/>
      <c r="Z222" s="155"/>
      <c r="AA222" s="155"/>
      <c r="AB222" s="155"/>
      <c r="AC222" s="155"/>
      <c r="AD222" s="155"/>
      <c r="AE222" s="155"/>
      <c r="AF222" s="155"/>
    </row>
    <row r="223" spans="1:32" ht="12.75" customHeight="1">
      <c r="A223" s="155"/>
      <c r="B223" s="155"/>
      <c r="C223" s="155"/>
      <c r="D223" s="155"/>
      <c r="E223" s="155"/>
      <c r="F223" s="155"/>
      <c r="G223" s="155"/>
      <c r="H223" s="155"/>
      <c r="I223" s="155"/>
      <c r="J223" s="155"/>
      <c r="K223" s="155"/>
      <c r="L223" s="155"/>
      <c r="M223" s="155"/>
      <c r="N223" s="155"/>
      <c r="O223" s="155"/>
      <c r="P223" s="155"/>
      <c r="Q223" s="251"/>
      <c r="R223" s="155"/>
      <c r="S223" s="155"/>
      <c r="T223" s="155"/>
      <c r="U223" s="155"/>
      <c r="V223" s="155"/>
      <c r="W223" s="155"/>
      <c r="X223" s="155"/>
      <c r="Y223" s="155"/>
      <c r="Z223" s="155"/>
      <c r="AA223" s="155"/>
      <c r="AB223" s="155"/>
      <c r="AC223" s="155"/>
      <c r="AD223" s="155"/>
      <c r="AE223" s="155"/>
      <c r="AF223" s="155"/>
    </row>
    <row r="224" spans="1:32" ht="12.75" customHeight="1">
      <c r="A224" s="155"/>
      <c r="B224" s="155"/>
      <c r="C224" s="155"/>
      <c r="D224" s="155"/>
      <c r="E224" s="155"/>
      <c r="F224" s="155"/>
      <c r="G224" s="155"/>
      <c r="H224" s="155"/>
      <c r="I224" s="155"/>
      <c r="J224" s="155"/>
      <c r="K224" s="155"/>
      <c r="L224" s="155"/>
      <c r="M224" s="155"/>
      <c r="N224" s="155"/>
      <c r="O224" s="155"/>
      <c r="P224" s="155"/>
      <c r="Q224" s="251"/>
      <c r="R224" s="155"/>
      <c r="S224" s="155"/>
      <c r="T224" s="155"/>
      <c r="U224" s="155"/>
      <c r="V224" s="155"/>
      <c r="W224" s="155"/>
      <c r="X224" s="155"/>
      <c r="Y224" s="155"/>
      <c r="Z224" s="155"/>
      <c r="AA224" s="155"/>
      <c r="AB224" s="155"/>
      <c r="AC224" s="155"/>
      <c r="AD224" s="155"/>
      <c r="AE224" s="155"/>
      <c r="AF224" s="155"/>
    </row>
    <row r="225" spans="1:32" ht="12.75" customHeight="1">
      <c r="A225" s="155"/>
      <c r="B225" s="155"/>
      <c r="C225" s="155"/>
      <c r="D225" s="155"/>
      <c r="E225" s="155"/>
      <c r="F225" s="155"/>
      <c r="G225" s="155"/>
      <c r="H225" s="155"/>
      <c r="I225" s="155"/>
      <c r="J225" s="155"/>
      <c r="K225" s="155"/>
      <c r="L225" s="155"/>
      <c r="M225" s="155"/>
      <c r="N225" s="155"/>
      <c r="O225" s="155"/>
      <c r="P225" s="155"/>
      <c r="Q225" s="251"/>
      <c r="R225" s="155"/>
      <c r="S225" s="155"/>
      <c r="T225" s="155"/>
      <c r="U225" s="155"/>
      <c r="V225" s="155"/>
      <c r="W225" s="155"/>
      <c r="X225" s="155"/>
      <c r="Y225" s="155"/>
      <c r="Z225" s="155"/>
      <c r="AA225" s="155"/>
      <c r="AB225" s="155"/>
      <c r="AC225" s="155"/>
      <c r="AD225" s="155"/>
      <c r="AE225" s="155"/>
      <c r="AF225" s="155"/>
    </row>
    <row r="226" spans="1:32" ht="12.75" customHeight="1">
      <c r="A226" s="155"/>
      <c r="B226" s="155"/>
      <c r="C226" s="155"/>
      <c r="D226" s="155"/>
      <c r="E226" s="155"/>
      <c r="F226" s="155"/>
      <c r="G226" s="155"/>
      <c r="H226" s="155"/>
      <c r="I226" s="155"/>
      <c r="J226" s="155"/>
      <c r="K226" s="155"/>
      <c r="L226" s="155"/>
      <c r="M226" s="155"/>
      <c r="N226" s="155"/>
      <c r="O226" s="155"/>
      <c r="P226" s="155"/>
      <c r="Q226" s="251"/>
      <c r="R226" s="155"/>
      <c r="S226" s="155"/>
      <c r="T226" s="155"/>
      <c r="U226" s="155"/>
      <c r="V226" s="155"/>
      <c r="W226" s="155"/>
      <c r="X226" s="155"/>
      <c r="Y226" s="155"/>
      <c r="Z226" s="155"/>
      <c r="AA226" s="155"/>
      <c r="AB226" s="155"/>
      <c r="AC226" s="155"/>
      <c r="AD226" s="155"/>
      <c r="AE226" s="155"/>
      <c r="AF226" s="155"/>
    </row>
    <row r="227" spans="1:32" ht="12.75" customHeight="1">
      <c r="A227" s="155"/>
      <c r="B227" s="155"/>
      <c r="C227" s="155"/>
      <c r="D227" s="155"/>
      <c r="E227" s="155"/>
      <c r="F227" s="155"/>
      <c r="G227" s="155"/>
      <c r="H227" s="155"/>
      <c r="I227" s="155"/>
      <c r="J227" s="155"/>
      <c r="K227" s="155"/>
      <c r="L227" s="155"/>
      <c r="M227" s="155"/>
      <c r="N227" s="155"/>
      <c r="O227" s="155"/>
      <c r="P227" s="155"/>
      <c r="Q227" s="251"/>
      <c r="R227" s="155"/>
      <c r="S227" s="155"/>
      <c r="T227" s="155"/>
      <c r="U227" s="155"/>
      <c r="V227" s="155"/>
      <c r="W227" s="155"/>
      <c r="X227" s="155"/>
      <c r="Y227" s="155"/>
      <c r="Z227" s="155"/>
      <c r="AA227" s="155"/>
      <c r="AB227" s="155"/>
      <c r="AC227" s="155"/>
      <c r="AD227" s="155"/>
      <c r="AE227" s="155"/>
      <c r="AF227" s="155"/>
    </row>
    <row r="228" spans="1:32" ht="12.75" customHeight="1">
      <c r="A228" s="155"/>
      <c r="B228" s="155"/>
      <c r="C228" s="155"/>
      <c r="D228" s="155"/>
      <c r="E228" s="155"/>
      <c r="F228" s="155"/>
      <c r="G228" s="155"/>
      <c r="H228" s="155"/>
      <c r="I228" s="155"/>
      <c r="J228" s="155"/>
      <c r="K228" s="155"/>
      <c r="L228" s="155"/>
      <c r="M228" s="155"/>
      <c r="N228" s="155"/>
      <c r="O228" s="155"/>
      <c r="P228" s="155"/>
      <c r="Q228" s="251"/>
      <c r="R228" s="155"/>
      <c r="S228" s="155"/>
      <c r="T228" s="155"/>
      <c r="U228" s="155"/>
      <c r="V228" s="155"/>
      <c r="W228" s="155"/>
      <c r="X228" s="155"/>
      <c r="Y228" s="155"/>
      <c r="Z228" s="155"/>
      <c r="AA228" s="155"/>
      <c r="AB228" s="155"/>
      <c r="AC228" s="155"/>
      <c r="AD228" s="155"/>
      <c r="AE228" s="155"/>
      <c r="AF228" s="155"/>
    </row>
    <row r="229" spans="1:32" ht="12.75" customHeight="1">
      <c r="A229" s="155"/>
      <c r="B229" s="155"/>
      <c r="C229" s="155"/>
      <c r="D229" s="155"/>
      <c r="E229" s="155"/>
      <c r="F229" s="155"/>
      <c r="G229" s="155"/>
      <c r="H229" s="155"/>
      <c r="I229" s="155"/>
      <c r="J229" s="155"/>
      <c r="K229" s="155"/>
      <c r="L229" s="155"/>
      <c r="M229" s="155"/>
      <c r="N229" s="155"/>
      <c r="O229" s="155"/>
      <c r="P229" s="155"/>
      <c r="Q229" s="251"/>
      <c r="R229" s="155"/>
      <c r="S229" s="155"/>
      <c r="T229" s="155"/>
      <c r="U229" s="155"/>
      <c r="V229" s="155"/>
      <c r="W229" s="155"/>
      <c r="X229" s="155"/>
      <c r="Y229" s="155"/>
      <c r="Z229" s="155"/>
      <c r="AA229" s="155"/>
      <c r="AB229" s="155"/>
      <c r="AC229" s="155"/>
      <c r="AD229" s="155"/>
      <c r="AE229" s="155"/>
      <c r="AF229" s="155"/>
    </row>
    <row r="230" spans="1:32" ht="12.75" customHeight="1">
      <c r="A230" s="155"/>
      <c r="B230" s="155"/>
      <c r="C230" s="155"/>
      <c r="D230" s="155"/>
      <c r="E230" s="155"/>
      <c r="F230" s="155"/>
      <c r="G230" s="155"/>
      <c r="H230" s="155"/>
      <c r="I230" s="155"/>
      <c r="J230" s="155"/>
      <c r="K230" s="155"/>
      <c r="L230" s="155"/>
      <c r="M230" s="155"/>
      <c r="N230" s="155"/>
      <c r="O230" s="155"/>
      <c r="P230" s="155"/>
      <c r="Q230" s="251"/>
      <c r="R230" s="155"/>
      <c r="S230" s="155"/>
      <c r="T230" s="155"/>
      <c r="U230" s="155"/>
      <c r="V230" s="155"/>
      <c r="W230" s="155"/>
      <c r="X230" s="155"/>
      <c r="Y230" s="155"/>
      <c r="Z230" s="155"/>
      <c r="AA230" s="155"/>
      <c r="AB230" s="155"/>
      <c r="AC230" s="155"/>
      <c r="AD230" s="155"/>
      <c r="AE230" s="155"/>
      <c r="AF230" s="155"/>
    </row>
    <row r="231" spans="1:32" ht="12.75" customHeight="1">
      <c r="A231" s="155"/>
      <c r="B231" s="155"/>
      <c r="C231" s="155"/>
      <c r="D231" s="155"/>
      <c r="E231" s="155"/>
      <c r="F231" s="155"/>
      <c r="G231" s="155"/>
      <c r="H231" s="155"/>
      <c r="I231" s="155"/>
      <c r="J231" s="155"/>
      <c r="K231" s="155"/>
      <c r="L231" s="155"/>
      <c r="M231" s="155"/>
      <c r="N231" s="155"/>
      <c r="O231" s="155"/>
      <c r="P231" s="155"/>
      <c r="Q231" s="251"/>
      <c r="R231" s="155"/>
      <c r="S231" s="155"/>
      <c r="T231" s="155"/>
      <c r="U231" s="155"/>
      <c r="V231" s="155"/>
      <c r="W231" s="155"/>
      <c r="X231" s="155"/>
      <c r="Y231" s="155"/>
      <c r="Z231" s="155"/>
      <c r="AA231" s="155"/>
      <c r="AB231" s="155"/>
      <c r="AC231" s="155"/>
      <c r="AD231" s="155"/>
      <c r="AE231" s="155"/>
      <c r="AF231" s="155"/>
    </row>
    <row r="232" spans="1:32" ht="12.75" customHeight="1">
      <c r="A232" s="155"/>
      <c r="B232" s="155"/>
      <c r="C232" s="155"/>
      <c r="D232" s="155"/>
      <c r="E232" s="155"/>
      <c r="F232" s="155"/>
      <c r="G232" s="155"/>
      <c r="H232" s="155"/>
      <c r="I232" s="155"/>
      <c r="J232" s="155"/>
      <c r="K232" s="155"/>
      <c r="L232" s="155"/>
      <c r="M232" s="155"/>
      <c r="N232" s="155"/>
      <c r="O232" s="155"/>
      <c r="P232" s="155"/>
      <c r="Q232" s="251"/>
      <c r="R232" s="155"/>
      <c r="S232" s="155"/>
      <c r="T232" s="155"/>
      <c r="U232" s="155"/>
      <c r="V232" s="155"/>
      <c r="W232" s="155"/>
      <c r="X232" s="155"/>
      <c r="Y232" s="155"/>
      <c r="Z232" s="155"/>
      <c r="AA232" s="155"/>
      <c r="AB232" s="155"/>
      <c r="AC232" s="155"/>
      <c r="AD232" s="155"/>
      <c r="AE232" s="155"/>
      <c r="AF232" s="155"/>
    </row>
    <row r="233" spans="1:32" ht="12.75" customHeight="1">
      <c r="A233" s="155"/>
      <c r="B233" s="155"/>
      <c r="C233" s="155"/>
      <c r="D233" s="155"/>
      <c r="E233" s="155"/>
      <c r="F233" s="155"/>
      <c r="G233" s="155"/>
      <c r="H233" s="155"/>
      <c r="I233" s="155"/>
      <c r="J233" s="155"/>
      <c r="K233" s="155"/>
      <c r="L233" s="155"/>
      <c r="M233" s="155"/>
      <c r="N233" s="155"/>
      <c r="O233" s="155"/>
      <c r="P233" s="155"/>
      <c r="Q233" s="251"/>
      <c r="R233" s="155"/>
      <c r="S233" s="155"/>
      <c r="T233" s="155"/>
      <c r="U233" s="155"/>
      <c r="V233" s="155"/>
      <c r="W233" s="155"/>
      <c r="X233" s="155"/>
      <c r="Y233" s="155"/>
      <c r="Z233" s="155"/>
      <c r="AA233" s="155"/>
      <c r="AB233" s="155"/>
      <c r="AC233" s="155"/>
      <c r="AD233" s="155"/>
      <c r="AE233" s="155"/>
      <c r="AF233" s="155"/>
    </row>
    <row r="234" spans="1:32" ht="12.75" customHeight="1">
      <c r="A234" s="155"/>
      <c r="B234" s="155"/>
      <c r="C234" s="155"/>
      <c r="D234" s="155"/>
      <c r="E234" s="155"/>
      <c r="F234" s="155"/>
      <c r="G234" s="155"/>
      <c r="H234" s="155"/>
      <c r="I234" s="155"/>
      <c r="J234" s="155"/>
      <c r="K234" s="155"/>
      <c r="L234" s="155"/>
      <c r="M234" s="155"/>
      <c r="N234" s="155"/>
      <c r="O234" s="155"/>
      <c r="P234" s="155"/>
      <c r="Q234" s="251"/>
      <c r="R234" s="155"/>
      <c r="S234" s="155"/>
      <c r="T234" s="155"/>
      <c r="U234" s="155"/>
      <c r="V234" s="155"/>
      <c r="W234" s="155"/>
      <c r="X234" s="155"/>
      <c r="Y234" s="155"/>
      <c r="Z234" s="155"/>
      <c r="AA234" s="155"/>
      <c r="AB234" s="155"/>
      <c r="AC234" s="155"/>
      <c r="AD234" s="155"/>
      <c r="AE234" s="155"/>
      <c r="AF234" s="155"/>
    </row>
    <row r="235" spans="1:32" ht="12.75" customHeight="1">
      <c r="A235" s="155"/>
      <c r="B235" s="155"/>
      <c r="C235" s="155"/>
      <c r="D235" s="155"/>
      <c r="E235" s="155"/>
      <c r="F235" s="155"/>
      <c r="G235" s="155"/>
      <c r="H235" s="155"/>
      <c r="I235" s="155"/>
      <c r="J235" s="155"/>
      <c r="K235" s="155"/>
      <c r="L235" s="155"/>
      <c r="M235" s="155"/>
      <c r="N235" s="155"/>
      <c r="O235" s="155"/>
      <c r="P235" s="155"/>
      <c r="Q235" s="251"/>
      <c r="R235" s="155"/>
      <c r="S235" s="155"/>
      <c r="T235" s="155"/>
      <c r="U235" s="155"/>
      <c r="V235" s="155"/>
      <c r="W235" s="155"/>
      <c r="X235" s="155"/>
      <c r="Y235" s="155"/>
      <c r="Z235" s="155"/>
      <c r="AA235" s="155"/>
      <c r="AB235" s="155"/>
      <c r="AC235" s="155"/>
      <c r="AD235" s="155"/>
      <c r="AE235" s="155"/>
      <c r="AF235" s="155"/>
    </row>
    <row r="236" spans="1:32" ht="12.75" customHeight="1">
      <c r="A236" s="155"/>
      <c r="B236" s="155"/>
      <c r="C236" s="155"/>
      <c r="D236" s="155"/>
      <c r="E236" s="155"/>
      <c r="F236" s="155"/>
      <c r="G236" s="155"/>
      <c r="H236" s="155"/>
      <c r="I236" s="155"/>
      <c r="J236" s="155"/>
      <c r="K236" s="155"/>
      <c r="L236" s="155"/>
      <c r="M236" s="155"/>
      <c r="N236" s="155"/>
      <c r="O236" s="155"/>
      <c r="P236" s="155"/>
      <c r="Q236" s="251"/>
      <c r="R236" s="155"/>
      <c r="S236" s="155"/>
      <c r="T236" s="155"/>
      <c r="U236" s="155"/>
      <c r="V236" s="155"/>
      <c r="W236" s="155"/>
      <c r="X236" s="155"/>
      <c r="Y236" s="155"/>
      <c r="Z236" s="155"/>
      <c r="AA236" s="155"/>
      <c r="AB236" s="155"/>
      <c r="AC236" s="155"/>
      <c r="AD236" s="155"/>
      <c r="AE236" s="155"/>
      <c r="AF236" s="155"/>
    </row>
    <row r="237" spans="1:32" ht="15.75" customHeight="1">
      <c r="A237" s="155"/>
      <c r="B237" s="155"/>
      <c r="C237" s="155"/>
      <c r="D237" s="155"/>
      <c r="E237" s="155"/>
      <c r="F237" s="155"/>
      <c r="G237" s="155"/>
      <c r="H237" s="155"/>
      <c r="I237" s="155"/>
      <c r="J237" s="155"/>
      <c r="K237" s="155"/>
      <c r="L237" s="155"/>
      <c r="M237" s="155"/>
      <c r="N237" s="155"/>
      <c r="O237" s="155"/>
    </row>
    <row r="238" spans="1:32" ht="15.75" customHeight="1"/>
    <row r="239" spans="1:32" ht="15.75" customHeight="1"/>
    <row r="240" spans="1:3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3">
    <mergeCell ref="C2:F2"/>
    <mergeCell ref="C3:F3"/>
    <mergeCell ref="C4:F4"/>
  </mergeCells>
  <dataValidations count="1">
    <dataValidation type="list" allowBlank="1" showErrorMessage="1" sqref="L29:L31 I12 L26:L27 I14:I15 L12 F12:F40 L14:L15 I17:I20 L33:L40 I22:I24 L17:L20 I26:I27 L22:L24 I29:I31 I33:I40">
      <formula1>$Q$2:$Q$5</formula1>
    </dataValidation>
  </dataValidations>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42"/>
  <sheetViews>
    <sheetView workbookViewId="0">
      <selection activeCell="E12" sqref="E12"/>
    </sheetView>
  </sheetViews>
  <sheetFormatPr defaultColWidth="12.6640625" defaultRowHeight="15" customHeight="1"/>
  <cols>
    <col min="1" max="1" width="36.6640625" customWidth="1"/>
    <col min="2" max="2" width="39.109375" customWidth="1"/>
    <col min="3" max="3" width="39" customWidth="1"/>
    <col min="4" max="4" width="30.77734375" customWidth="1"/>
    <col min="5" max="5" width="28.33203125" customWidth="1"/>
    <col min="6" max="6" width="12.6640625" customWidth="1"/>
    <col min="7" max="7" width="10.88671875" customWidth="1"/>
    <col min="8" max="8" width="11.77734375" customWidth="1"/>
    <col min="15" max="15" width="40.21875" customWidth="1"/>
    <col min="17" max="17" width="14.77734375" customWidth="1"/>
    <col min="18" max="18" width="8.21875" customWidth="1"/>
  </cols>
  <sheetData>
    <row r="1" spans="1:18" ht="15" customHeight="1">
      <c r="A1" s="326"/>
      <c r="B1" s="326"/>
      <c r="C1" s="326"/>
      <c r="D1" s="326"/>
      <c r="E1" s="326"/>
      <c r="F1" s="326"/>
    </row>
    <row r="2" spans="1:18" ht="15" customHeight="1">
      <c r="A2" s="379" t="s">
        <v>1480</v>
      </c>
      <c r="B2" s="380" t="s">
        <v>169</v>
      </c>
      <c r="C2" s="507"/>
      <c r="D2" s="492"/>
      <c r="E2" s="492"/>
      <c r="F2" s="493"/>
      <c r="G2" s="326"/>
      <c r="R2" s="74" t="s">
        <v>212</v>
      </c>
    </row>
    <row r="3" spans="1:18" ht="15" customHeight="1">
      <c r="A3" s="416" t="s">
        <v>237</v>
      </c>
      <c r="B3" s="119" t="s">
        <v>1749</v>
      </c>
      <c r="C3" s="508"/>
      <c r="D3" s="431"/>
      <c r="E3" s="431"/>
      <c r="F3" s="509"/>
      <c r="G3" s="326"/>
      <c r="R3" s="74" t="s">
        <v>213</v>
      </c>
    </row>
    <row r="4" spans="1:18" ht="15" customHeight="1">
      <c r="A4" s="382" t="s">
        <v>1482</v>
      </c>
      <c r="B4" s="130"/>
      <c r="C4" s="510"/>
      <c r="D4" s="431"/>
      <c r="E4" s="431"/>
      <c r="F4" s="509"/>
      <c r="G4" s="326"/>
      <c r="R4" s="74" t="s">
        <v>225</v>
      </c>
    </row>
    <row r="5" spans="1:18" ht="15" customHeight="1">
      <c r="A5" s="383" t="s">
        <v>241</v>
      </c>
      <c r="B5" s="131" t="s">
        <v>212</v>
      </c>
      <c r="C5" s="131" t="s">
        <v>213</v>
      </c>
      <c r="D5" s="131" t="s">
        <v>225</v>
      </c>
      <c r="E5" s="131" t="s">
        <v>215</v>
      </c>
      <c r="F5" s="384" t="s">
        <v>1484</v>
      </c>
      <c r="G5" s="326"/>
      <c r="R5" s="74" t="s">
        <v>215</v>
      </c>
    </row>
    <row r="6" spans="1:18" ht="15" customHeight="1">
      <c r="A6" s="385" t="s">
        <v>222</v>
      </c>
      <c r="B6" s="132">
        <f>COUNTIF(F12:F12866,"Passed")</f>
        <v>43</v>
      </c>
      <c r="C6" s="132">
        <f>COUNTIF(F12:F866,"Failed")</f>
        <v>0</v>
      </c>
      <c r="D6" s="133">
        <v>0</v>
      </c>
      <c r="E6" s="132">
        <f>COUNTIF(H17:H866,"N/A")</f>
        <v>0</v>
      </c>
      <c r="F6" s="386">
        <f>COUNTA(A11:A866) - 7</f>
        <v>43</v>
      </c>
      <c r="G6" s="326"/>
    </row>
    <row r="7" spans="1:18" ht="13.8">
      <c r="A7" s="387" t="s">
        <v>221</v>
      </c>
      <c r="B7" s="134">
        <f>COUNTIF(I12:I12866,"Passed")</f>
        <v>39</v>
      </c>
      <c r="C7" s="134">
        <f>COUNTIF(I12:I866,"Failed")</f>
        <v>4</v>
      </c>
      <c r="D7" s="134">
        <v>0</v>
      </c>
      <c r="E7" s="134">
        <f>COUNTIF(H17:H866,"N/A")</f>
        <v>0</v>
      </c>
      <c r="F7" s="388">
        <f>COUNTA(A11:A866) - 7</f>
        <v>43</v>
      </c>
      <c r="G7" s="326"/>
    </row>
    <row r="8" spans="1:18" ht="15" customHeight="1">
      <c r="A8" s="389" t="s">
        <v>210</v>
      </c>
      <c r="B8" s="390">
        <f>COUNTIF(L12:L12866,"Passed")</f>
        <v>43</v>
      </c>
      <c r="C8" s="390">
        <f>COUNTIF(L12:L866,"Failed")</f>
        <v>0</v>
      </c>
      <c r="D8" s="390">
        <v>0</v>
      </c>
      <c r="E8" s="390">
        <v>0</v>
      </c>
      <c r="F8" s="391">
        <f>COUNTA(A11:A866) - 7</f>
        <v>43</v>
      </c>
      <c r="G8" s="326"/>
    </row>
    <row r="9" spans="1:18" ht="24" customHeight="1">
      <c r="A9" s="326"/>
      <c r="B9" s="326"/>
      <c r="C9" s="326"/>
      <c r="D9" s="326"/>
      <c r="E9" s="326"/>
      <c r="F9" s="326"/>
    </row>
    <row r="10" spans="1:18" ht="21" customHeight="1">
      <c r="A10" s="135" t="s">
        <v>1485</v>
      </c>
      <c r="B10" s="135" t="s">
        <v>245</v>
      </c>
      <c r="C10" s="135" t="s">
        <v>246</v>
      </c>
      <c r="D10" s="135" t="s">
        <v>247</v>
      </c>
      <c r="E10" s="135" t="s">
        <v>1486</v>
      </c>
      <c r="F10" s="135" t="s">
        <v>222</v>
      </c>
      <c r="G10" s="135" t="s">
        <v>249</v>
      </c>
      <c r="H10" s="135" t="s">
        <v>250</v>
      </c>
      <c r="I10" s="135" t="s">
        <v>221</v>
      </c>
      <c r="J10" s="135" t="s">
        <v>249</v>
      </c>
      <c r="K10" s="135" t="s">
        <v>250</v>
      </c>
      <c r="L10" s="135" t="s">
        <v>210</v>
      </c>
      <c r="M10" s="135" t="s">
        <v>249</v>
      </c>
      <c r="N10" s="135" t="s">
        <v>250</v>
      </c>
      <c r="O10" s="135" t="s">
        <v>251</v>
      </c>
    </row>
    <row r="11" spans="1:18" ht="22.5" customHeight="1">
      <c r="A11" s="136" t="s">
        <v>1750</v>
      </c>
      <c r="B11" s="137"/>
      <c r="C11" s="165"/>
      <c r="D11" s="165"/>
      <c r="E11" s="165"/>
      <c r="F11" s="165"/>
      <c r="G11" s="165"/>
      <c r="H11" s="165"/>
      <c r="I11" s="277"/>
      <c r="J11" s="277"/>
      <c r="K11" s="277"/>
      <c r="L11" s="277"/>
      <c r="M11" s="277"/>
      <c r="N11" s="277"/>
      <c r="O11" s="278"/>
    </row>
    <row r="12" spans="1:18" ht="123" customHeight="1">
      <c r="A12" s="119" t="str">
        <f t="shared" ref="A12:A20" si="0">IF(OR(B12&lt;&gt;"",D12&lt;&gt;""),"["&amp;TEXT($B$2,"##")&amp;"-"&amp;TEXT(ROW()-11,"##")&amp;"]","")</f>
        <v>[Manage Products-1]</v>
      </c>
      <c r="B12" s="118" t="s">
        <v>1750</v>
      </c>
      <c r="C12" s="118" t="s">
        <v>1751</v>
      </c>
      <c r="D12" s="264" t="s">
        <v>1752</v>
      </c>
      <c r="E12" s="118"/>
      <c r="F12" s="118" t="s">
        <v>212</v>
      </c>
      <c r="G12" s="143">
        <v>45251</v>
      </c>
      <c r="H12" s="118" t="s">
        <v>34</v>
      </c>
      <c r="I12" s="118" t="s">
        <v>212</v>
      </c>
      <c r="J12" s="143">
        <v>45262</v>
      </c>
      <c r="K12" s="166" t="s">
        <v>46</v>
      </c>
      <c r="L12" s="166" t="s">
        <v>212</v>
      </c>
      <c r="M12" s="357">
        <v>45265</v>
      </c>
      <c r="N12" s="166" t="s">
        <v>1491</v>
      </c>
      <c r="O12" s="166"/>
    </row>
    <row r="13" spans="1:18" ht="133.5" customHeight="1">
      <c r="A13" s="119" t="str">
        <f t="shared" si="0"/>
        <v>[Manage Products-2]</v>
      </c>
      <c r="B13" s="118" t="s">
        <v>1753</v>
      </c>
      <c r="C13" s="118" t="s">
        <v>1754</v>
      </c>
      <c r="D13" s="264" t="s">
        <v>1755</v>
      </c>
      <c r="E13" s="118"/>
      <c r="F13" s="118" t="s">
        <v>212</v>
      </c>
      <c r="G13" s="143">
        <v>45251</v>
      </c>
      <c r="H13" s="118" t="s">
        <v>34</v>
      </c>
      <c r="I13" s="118" t="s">
        <v>212</v>
      </c>
      <c r="J13" s="143">
        <v>45262</v>
      </c>
      <c r="K13" s="166" t="s">
        <v>46</v>
      </c>
      <c r="L13" s="166" t="s">
        <v>212</v>
      </c>
      <c r="M13" s="357">
        <v>45265</v>
      </c>
      <c r="N13" s="166" t="s">
        <v>1491</v>
      </c>
      <c r="O13" s="119"/>
    </row>
    <row r="14" spans="1:18" ht="142.5" customHeight="1">
      <c r="A14" s="119" t="str">
        <f t="shared" si="0"/>
        <v>[Manage Products-3]</v>
      </c>
      <c r="B14" s="118" t="s">
        <v>1756</v>
      </c>
      <c r="C14" s="118" t="s">
        <v>1757</v>
      </c>
      <c r="D14" s="264" t="s">
        <v>1758</v>
      </c>
      <c r="E14" s="118"/>
      <c r="F14" s="118" t="s">
        <v>212</v>
      </c>
      <c r="G14" s="143">
        <v>45251</v>
      </c>
      <c r="H14" s="118" t="s">
        <v>34</v>
      </c>
      <c r="I14" s="118" t="s">
        <v>212</v>
      </c>
      <c r="J14" s="143">
        <v>45262</v>
      </c>
      <c r="K14" s="166" t="s">
        <v>46</v>
      </c>
      <c r="L14" s="166" t="s">
        <v>212</v>
      </c>
      <c r="M14" s="357">
        <v>45265</v>
      </c>
      <c r="N14" s="166" t="s">
        <v>1491</v>
      </c>
      <c r="O14" s="119"/>
    </row>
    <row r="15" spans="1:18" ht="151.5" customHeight="1">
      <c r="A15" s="119" t="str">
        <f t="shared" si="0"/>
        <v>[Manage Products-4]</v>
      </c>
      <c r="B15" s="118" t="s">
        <v>1759</v>
      </c>
      <c r="C15" s="118" t="s">
        <v>1757</v>
      </c>
      <c r="D15" s="264" t="s">
        <v>1708</v>
      </c>
      <c r="E15" s="118"/>
      <c r="F15" s="118" t="s">
        <v>212</v>
      </c>
      <c r="G15" s="143">
        <v>45251</v>
      </c>
      <c r="H15" s="118" t="s">
        <v>34</v>
      </c>
      <c r="I15" s="118" t="s">
        <v>212</v>
      </c>
      <c r="J15" s="143">
        <v>45262</v>
      </c>
      <c r="K15" s="166" t="s">
        <v>46</v>
      </c>
      <c r="L15" s="166" t="s">
        <v>212</v>
      </c>
      <c r="M15" s="357">
        <v>45265</v>
      </c>
      <c r="N15" s="166" t="s">
        <v>1491</v>
      </c>
      <c r="O15" s="119"/>
    </row>
    <row r="16" spans="1:18" ht="148.5" customHeight="1">
      <c r="A16" s="119" t="str">
        <f t="shared" si="0"/>
        <v>[Manage Products-5]</v>
      </c>
      <c r="B16" s="118" t="s">
        <v>1760</v>
      </c>
      <c r="C16" s="118" t="s">
        <v>1757</v>
      </c>
      <c r="D16" s="264" t="s">
        <v>1761</v>
      </c>
      <c r="E16" s="118"/>
      <c r="F16" s="118" t="s">
        <v>212</v>
      </c>
      <c r="G16" s="143">
        <v>45251</v>
      </c>
      <c r="H16" s="118" t="s">
        <v>34</v>
      </c>
      <c r="I16" s="118" t="s">
        <v>212</v>
      </c>
      <c r="J16" s="143">
        <v>45262</v>
      </c>
      <c r="K16" s="166" t="s">
        <v>46</v>
      </c>
      <c r="L16" s="166" t="s">
        <v>212</v>
      </c>
      <c r="M16" s="357">
        <v>45265</v>
      </c>
      <c r="N16" s="166" t="s">
        <v>1491</v>
      </c>
      <c r="O16" s="119"/>
    </row>
    <row r="17" spans="1:15" ht="158.25" customHeight="1">
      <c r="A17" s="119" t="str">
        <f t="shared" si="0"/>
        <v>[Manage Products-6]</v>
      </c>
      <c r="B17" s="118" t="s">
        <v>1762</v>
      </c>
      <c r="C17" s="118" t="s">
        <v>1763</v>
      </c>
      <c r="D17" s="264" t="s">
        <v>1764</v>
      </c>
      <c r="E17" s="118"/>
      <c r="F17" s="118" t="s">
        <v>212</v>
      </c>
      <c r="G17" s="143">
        <v>45251</v>
      </c>
      <c r="H17" s="118" t="s">
        <v>34</v>
      </c>
      <c r="I17" s="118" t="s">
        <v>212</v>
      </c>
      <c r="J17" s="143">
        <v>45262</v>
      </c>
      <c r="K17" s="166" t="s">
        <v>46</v>
      </c>
      <c r="L17" s="166" t="s">
        <v>212</v>
      </c>
      <c r="M17" s="357">
        <v>45265</v>
      </c>
      <c r="N17" s="166" t="s">
        <v>1491</v>
      </c>
      <c r="O17" s="119"/>
    </row>
    <row r="18" spans="1:15" ht="126.75" customHeight="1">
      <c r="A18" s="119" t="str">
        <f t="shared" si="0"/>
        <v>[Manage Products-7]</v>
      </c>
      <c r="B18" s="118" t="s">
        <v>1765</v>
      </c>
      <c r="C18" s="118" t="s">
        <v>1763</v>
      </c>
      <c r="D18" s="264" t="s">
        <v>1766</v>
      </c>
      <c r="E18" s="118"/>
      <c r="F18" s="118" t="s">
        <v>212</v>
      </c>
      <c r="G18" s="143">
        <v>45251</v>
      </c>
      <c r="H18" s="118" t="s">
        <v>34</v>
      </c>
      <c r="I18" s="118" t="s">
        <v>212</v>
      </c>
      <c r="J18" s="143">
        <v>45262</v>
      </c>
      <c r="K18" s="166" t="s">
        <v>46</v>
      </c>
      <c r="L18" s="166" t="s">
        <v>212</v>
      </c>
      <c r="M18" s="357">
        <v>45265</v>
      </c>
      <c r="N18" s="166" t="s">
        <v>1491</v>
      </c>
      <c r="O18" s="119"/>
    </row>
    <row r="19" spans="1:15" ht="117.75" customHeight="1">
      <c r="A19" s="119" t="str">
        <f t="shared" si="0"/>
        <v>[Manage Products-8]</v>
      </c>
      <c r="B19" s="118" t="s">
        <v>1767</v>
      </c>
      <c r="C19" s="118" t="s">
        <v>1763</v>
      </c>
      <c r="D19" s="264" t="s">
        <v>1768</v>
      </c>
      <c r="E19" s="118"/>
      <c r="F19" s="118" t="s">
        <v>212</v>
      </c>
      <c r="G19" s="143">
        <v>45251</v>
      </c>
      <c r="H19" s="118" t="s">
        <v>34</v>
      </c>
      <c r="I19" s="118" t="s">
        <v>212</v>
      </c>
      <c r="J19" s="143">
        <v>45262</v>
      </c>
      <c r="K19" s="166" t="s">
        <v>46</v>
      </c>
      <c r="L19" s="166" t="s">
        <v>212</v>
      </c>
      <c r="M19" s="357">
        <v>45265</v>
      </c>
      <c r="N19" s="166" t="s">
        <v>1491</v>
      </c>
      <c r="O19" s="119"/>
    </row>
    <row r="20" spans="1:15" ht="116.25" customHeight="1">
      <c r="A20" s="119" t="str">
        <f t="shared" si="0"/>
        <v>[Manage Products-9]</v>
      </c>
      <c r="B20" s="118" t="s">
        <v>1769</v>
      </c>
      <c r="C20" s="118" t="s">
        <v>1770</v>
      </c>
      <c r="D20" s="264" t="s">
        <v>1771</v>
      </c>
      <c r="E20" s="118"/>
      <c r="F20" s="118" t="s">
        <v>212</v>
      </c>
      <c r="G20" s="143">
        <v>45251</v>
      </c>
      <c r="H20" s="118" t="s">
        <v>34</v>
      </c>
      <c r="I20" s="118" t="s">
        <v>212</v>
      </c>
      <c r="J20" s="143">
        <v>45262</v>
      </c>
      <c r="K20" s="166" t="s">
        <v>46</v>
      </c>
      <c r="L20" s="166" t="s">
        <v>212</v>
      </c>
      <c r="M20" s="357">
        <v>45265</v>
      </c>
      <c r="N20" s="166" t="s">
        <v>1491</v>
      </c>
      <c r="O20" s="119"/>
    </row>
    <row r="21" spans="1:15" ht="13.8">
      <c r="A21" s="147" t="s">
        <v>1772</v>
      </c>
      <c r="B21" s="148"/>
      <c r="C21" s="148"/>
      <c r="D21" s="268"/>
      <c r="E21" s="268"/>
      <c r="F21" s="154"/>
      <c r="G21" s="149"/>
      <c r="H21" s="148"/>
      <c r="I21" s="154"/>
      <c r="J21" s="154"/>
      <c r="K21" s="154"/>
      <c r="L21" s="154"/>
      <c r="M21" s="154"/>
      <c r="N21" s="154"/>
      <c r="O21" s="154"/>
    </row>
    <row r="22" spans="1:15" ht="144" customHeight="1">
      <c r="A22" s="119" t="str">
        <f t="shared" ref="A22:A24" si="1">IF(OR(B12&lt;&gt;"",D12&lt;&gt;""),"["&amp;TEXT($B$2,"##")&amp;"-"&amp;TEXT(ROW()-12,"##")&amp;"]","")</f>
        <v>[Manage Products-10]</v>
      </c>
      <c r="B22" s="118" t="s">
        <v>1773</v>
      </c>
      <c r="C22" s="118" t="s">
        <v>1774</v>
      </c>
      <c r="D22" s="264" t="s">
        <v>1775</v>
      </c>
      <c r="E22" s="264"/>
      <c r="F22" s="118" t="s">
        <v>212</v>
      </c>
      <c r="G22" s="143">
        <v>45251</v>
      </c>
      <c r="H22" s="118" t="s">
        <v>34</v>
      </c>
      <c r="I22" s="118" t="s">
        <v>212</v>
      </c>
      <c r="J22" s="143">
        <v>45262</v>
      </c>
      <c r="K22" s="166" t="s">
        <v>46</v>
      </c>
      <c r="L22" s="166" t="s">
        <v>212</v>
      </c>
      <c r="M22" s="357">
        <v>45265</v>
      </c>
      <c r="N22" s="166" t="s">
        <v>1491</v>
      </c>
      <c r="O22" s="119"/>
    </row>
    <row r="23" spans="1:15" ht="140.25" customHeight="1">
      <c r="A23" s="119" t="str">
        <f t="shared" si="1"/>
        <v>[Manage Products-11]</v>
      </c>
      <c r="B23" s="118" t="s">
        <v>1776</v>
      </c>
      <c r="C23" s="118" t="s">
        <v>1777</v>
      </c>
      <c r="D23" s="264" t="s">
        <v>1778</v>
      </c>
      <c r="E23" s="264"/>
      <c r="F23" s="118" t="s">
        <v>212</v>
      </c>
      <c r="G23" s="143">
        <v>45251</v>
      </c>
      <c r="H23" s="118" t="s">
        <v>34</v>
      </c>
      <c r="I23" s="118" t="s">
        <v>212</v>
      </c>
      <c r="J23" s="143">
        <v>45262</v>
      </c>
      <c r="K23" s="166" t="s">
        <v>46</v>
      </c>
      <c r="L23" s="166" t="s">
        <v>212</v>
      </c>
      <c r="M23" s="357">
        <v>45265</v>
      </c>
      <c r="N23" s="166" t="s">
        <v>1491</v>
      </c>
      <c r="O23" s="119"/>
    </row>
    <row r="24" spans="1:15" ht="165.75" customHeight="1">
      <c r="A24" s="119" t="str">
        <f t="shared" si="1"/>
        <v>[Manage Products-12]</v>
      </c>
      <c r="B24" s="118" t="s">
        <v>1779</v>
      </c>
      <c r="C24" s="118" t="s">
        <v>1780</v>
      </c>
      <c r="D24" s="264" t="s">
        <v>1781</v>
      </c>
      <c r="E24" s="264"/>
      <c r="F24" s="118" t="s">
        <v>212</v>
      </c>
      <c r="G24" s="143">
        <v>45251</v>
      </c>
      <c r="H24" s="118" t="s">
        <v>34</v>
      </c>
      <c r="I24" s="118" t="s">
        <v>212</v>
      </c>
      <c r="J24" s="143">
        <v>45262</v>
      </c>
      <c r="K24" s="166" t="s">
        <v>46</v>
      </c>
      <c r="L24" s="166" t="s">
        <v>212</v>
      </c>
      <c r="M24" s="357">
        <v>45265</v>
      </c>
      <c r="N24" s="166" t="s">
        <v>1491</v>
      </c>
      <c r="O24" s="119"/>
    </row>
    <row r="25" spans="1:15" ht="117.75" customHeight="1">
      <c r="A25" s="119" t="str">
        <f t="shared" ref="A25:A30" si="2">IF(OR(B14&lt;&gt;"",D14&lt;&gt;""),"["&amp;TEXT($B$2,"##")&amp;"-"&amp;TEXT(ROW()-12,"##")&amp;"]","")</f>
        <v>[Manage Products-13]</v>
      </c>
      <c r="B25" s="118" t="s">
        <v>1782</v>
      </c>
      <c r="C25" s="118" t="s">
        <v>1780</v>
      </c>
      <c r="D25" s="264" t="s">
        <v>1783</v>
      </c>
      <c r="E25" s="264"/>
      <c r="F25" s="118" t="s">
        <v>212</v>
      </c>
      <c r="G25" s="143">
        <v>45251</v>
      </c>
      <c r="H25" s="118" t="s">
        <v>34</v>
      </c>
      <c r="I25" s="118" t="s">
        <v>212</v>
      </c>
      <c r="J25" s="143">
        <v>45262</v>
      </c>
      <c r="K25" s="166" t="s">
        <v>46</v>
      </c>
      <c r="L25" s="166" t="s">
        <v>212</v>
      </c>
      <c r="M25" s="357">
        <v>45265</v>
      </c>
      <c r="N25" s="166" t="s">
        <v>1491</v>
      </c>
      <c r="O25" s="119"/>
    </row>
    <row r="26" spans="1:15" ht="111.75" customHeight="1">
      <c r="A26" s="119" t="str">
        <f t="shared" si="2"/>
        <v>[Manage Products-14]</v>
      </c>
      <c r="B26" s="118" t="s">
        <v>1784</v>
      </c>
      <c r="C26" s="118" t="s">
        <v>1785</v>
      </c>
      <c r="D26" s="264" t="s">
        <v>1758</v>
      </c>
      <c r="E26" s="264"/>
      <c r="F26" s="118" t="s">
        <v>212</v>
      </c>
      <c r="G26" s="143">
        <v>45251</v>
      </c>
      <c r="H26" s="118" t="s">
        <v>34</v>
      </c>
      <c r="I26" s="118" t="s">
        <v>212</v>
      </c>
      <c r="J26" s="143">
        <v>45262</v>
      </c>
      <c r="K26" s="166" t="s">
        <v>46</v>
      </c>
      <c r="L26" s="166" t="s">
        <v>212</v>
      </c>
      <c r="M26" s="357">
        <v>45265</v>
      </c>
      <c r="N26" s="166" t="s">
        <v>1491</v>
      </c>
      <c r="O26" s="119"/>
    </row>
    <row r="27" spans="1:15" ht="107.25" customHeight="1">
      <c r="A27" s="119" t="str">
        <f t="shared" si="2"/>
        <v>[Manage Products-15]</v>
      </c>
      <c r="B27" s="118" t="s">
        <v>1786</v>
      </c>
      <c r="C27" s="118" t="s">
        <v>1785</v>
      </c>
      <c r="D27" s="264" t="s">
        <v>1787</v>
      </c>
      <c r="E27" s="264"/>
      <c r="F27" s="118" t="s">
        <v>212</v>
      </c>
      <c r="G27" s="143">
        <v>45251</v>
      </c>
      <c r="H27" s="118" t="s">
        <v>34</v>
      </c>
      <c r="I27" s="118" t="s">
        <v>212</v>
      </c>
      <c r="J27" s="143">
        <v>45262</v>
      </c>
      <c r="K27" s="166" t="s">
        <v>46</v>
      </c>
      <c r="L27" s="166" t="s">
        <v>212</v>
      </c>
      <c r="M27" s="357">
        <v>45265</v>
      </c>
      <c r="N27" s="166" t="s">
        <v>1491</v>
      </c>
      <c r="O27" s="119"/>
    </row>
    <row r="28" spans="1:15" ht="138" customHeight="1">
      <c r="A28" s="119" t="str">
        <f t="shared" si="2"/>
        <v>[Manage Products-16]</v>
      </c>
      <c r="B28" s="118" t="s">
        <v>1788</v>
      </c>
      <c r="C28" s="118" t="s">
        <v>1785</v>
      </c>
      <c r="D28" s="264" t="s">
        <v>1789</v>
      </c>
      <c r="E28" s="264"/>
      <c r="F28" s="118" t="s">
        <v>212</v>
      </c>
      <c r="G28" s="143">
        <v>45251</v>
      </c>
      <c r="H28" s="118" t="s">
        <v>34</v>
      </c>
      <c r="I28" s="119" t="s">
        <v>213</v>
      </c>
      <c r="J28" s="143">
        <v>45262</v>
      </c>
      <c r="K28" s="166" t="s">
        <v>46</v>
      </c>
      <c r="L28" s="166" t="s">
        <v>212</v>
      </c>
      <c r="M28" s="315">
        <v>45265</v>
      </c>
      <c r="N28" s="119" t="s">
        <v>1491</v>
      </c>
      <c r="O28" s="119" t="s">
        <v>1790</v>
      </c>
    </row>
    <row r="29" spans="1:15" ht="132" customHeight="1">
      <c r="A29" s="119" t="str">
        <f t="shared" si="2"/>
        <v>[Manage Products-17]</v>
      </c>
      <c r="B29" s="118" t="s">
        <v>1791</v>
      </c>
      <c r="C29" s="118" t="s">
        <v>1785</v>
      </c>
      <c r="D29" s="264" t="s">
        <v>1792</v>
      </c>
      <c r="E29" s="264"/>
      <c r="F29" s="118" t="s">
        <v>212</v>
      </c>
      <c r="G29" s="143">
        <v>45251</v>
      </c>
      <c r="H29" s="118" t="s">
        <v>34</v>
      </c>
      <c r="I29" s="118" t="s">
        <v>212</v>
      </c>
      <c r="J29" s="143">
        <v>45262</v>
      </c>
      <c r="K29" s="166" t="s">
        <v>46</v>
      </c>
      <c r="L29" s="166" t="s">
        <v>212</v>
      </c>
      <c r="M29" s="357">
        <v>45265</v>
      </c>
      <c r="N29" s="166" t="s">
        <v>1491</v>
      </c>
      <c r="O29" s="119"/>
    </row>
    <row r="30" spans="1:15" ht="124.5" customHeight="1">
      <c r="A30" s="119" t="str">
        <f t="shared" si="2"/>
        <v>[Manage Products-18]</v>
      </c>
      <c r="B30" s="118" t="s">
        <v>1793</v>
      </c>
      <c r="C30" s="118" t="s">
        <v>1794</v>
      </c>
      <c r="D30" s="264" t="s">
        <v>1795</v>
      </c>
      <c r="E30" s="264"/>
      <c r="F30" s="118" t="s">
        <v>212</v>
      </c>
      <c r="G30" s="143">
        <v>45251</v>
      </c>
      <c r="H30" s="118" t="s">
        <v>34</v>
      </c>
      <c r="I30" s="118" t="s">
        <v>212</v>
      </c>
      <c r="J30" s="143">
        <v>45262</v>
      </c>
      <c r="K30" s="166" t="s">
        <v>46</v>
      </c>
      <c r="L30" s="166" t="s">
        <v>212</v>
      </c>
      <c r="M30" s="357">
        <v>45265</v>
      </c>
      <c r="N30" s="166" t="s">
        <v>1491</v>
      </c>
      <c r="O30" s="119"/>
    </row>
    <row r="31" spans="1:15" ht="24" customHeight="1">
      <c r="A31" s="147" t="s">
        <v>1796</v>
      </c>
      <c r="B31" s="148"/>
      <c r="C31" s="148"/>
      <c r="D31" s="268"/>
      <c r="E31" s="268"/>
      <c r="F31" s="154"/>
      <c r="G31" s="149"/>
      <c r="H31" s="148"/>
      <c r="I31" s="154"/>
      <c r="J31" s="154"/>
      <c r="K31" s="154"/>
      <c r="L31" s="154"/>
      <c r="M31" s="154"/>
      <c r="N31" s="154"/>
      <c r="O31" s="154"/>
    </row>
    <row r="32" spans="1:15" ht="137.25" customHeight="1">
      <c r="A32" s="119" t="str">
        <f t="shared" ref="A32:A34" si="3">IF(OR(B12&lt;&gt;"",D12&lt;&gt;""),"["&amp;TEXT($B$2,"##")&amp;"-"&amp;TEXT(ROW()-13,"##")&amp;"]","")</f>
        <v>[Manage Products-19]</v>
      </c>
      <c r="B32" s="118" t="s">
        <v>1797</v>
      </c>
      <c r="C32" s="118" t="s">
        <v>1798</v>
      </c>
      <c r="D32" s="264" t="s">
        <v>1799</v>
      </c>
      <c r="E32" s="264"/>
      <c r="F32" s="118" t="s">
        <v>212</v>
      </c>
      <c r="G32" s="143">
        <v>45251</v>
      </c>
      <c r="H32" s="118" t="s">
        <v>34</v>
      </c>
      <c r="I32" s="118" t="s">
        <v>212</v>
      </c>
      <c r="J32" s="143">
        <v>45262</v>
      </c>
      <c r="K32" s="166" t="s">
        <v>46</v>
      </c>
      <c r="L32" s="166" t="s">
        <v>212</v>
      </c>
      <c r="M32" s="357">
        <v>45265</v>
      </c>
      <c r="N32" s="166" t="s">
        <v>1491</v>
      </c>
      <c r="O32" s="119"/>
    </row>
    <row r="33" spans="1:32" ht="153" customHeight="1">
      <c r="A33" s="119" t="str">
        <f t="shared" si="3"/>
        <v>[Manage Products-20]</v>
      </c>
      <c r="B33" s="118" t="s">
        <v>1800</v>
      </c>
      <c r="C33" s="118" t="s">
        <v>1801</v>
      </c>
      <c r="D33" s="264" t="s">
        <v>1758</v>
      </c>
      <c r="E33" s="264"/>
      <c r="F33" s="118" t="s">
        <v>212</v>
      </c>
      <c r="G33" s="143">
        <v>45251</v>
      </c>
      <c r="H33" s="118" t="s">
        <v>34</v>
      </c>
      <c r="I33" s="118" t="s">
        <v>212</v>
      </c>
      <c r="J33" s="143">
        <v>45262</v>
      </c>
      <c r="K33" s="166" t="s">
        <v>46</v>
      </c>
      <c r="L33" s="166" t="s">
        <v>212</v>
      </c>
      <c r="M33" s="357">
        <v>45265</v>
      </c>
      <c r="N33" s="166" t="s">
        <v>1491</v>
      </c>
      <c r="O33" s="119"/>
    </row>
    <row r="34" spans="1:32" ht="126.75" customHeight="1">
      <c r="A34" s="119" t="str">
        <f t="shared" si="3"/>
        <v>[Manage Products-21]</v>
      </c>
      <c r="B34" s="118" t="s">
        <v>1802</v>
      </c>
      <c r="C34" s="118" t="s">
        <v>1801</v>
      </c>
      <c r="D34" s="264" t="s">
        <v>1787</v>
      </c>
      <c r="E34" s="264"/>
      <c r="F34" s="118" t="s">
        <v>212</v>
      </c>
      <c r="G34" s="143">
        <v>45251</v>
      </c>
      <c r="H34" s="118" t="s">
        <v>34</v>
      </c>
      <c r="I34" s="118" t="s">
        <v>212</v>
      </c>
      <c r="J34" s="143">
        <v>45262</v>
      </c>
      <c r="K34" s="166" t="s">
        <v>46</v>
      </c>
      <c r="L34" s="166" t="s">
        <v>212</v>
      </c>
      <c r="M34" s="357">
        <v>45265</v>
      </c>
      <c r="N34" s="166" t="s">
        <v>1491</v>
      </c>
      <c r="O34" s="119"/>
    </row>
    <row r="35" spans="1:32" ht="18.75" customHeight="1">
      <c r="A35" s="147" t="s">
        <v>1803</v>
      </c>
      <c r="B35" s="148"/>
      <c r="C35" s="148"/>
      <c r="D35" s="268"/>
      <c r="E35" s="148"/>
      <c r="F35" s="154"/>
      <c r="G35" s="149"/>
      <c r="H35" s="148"/>
      <c r="I35" s="154"/>
      <c r="J35" s="154"/>
      <c r="K35" s="154"/>
      <c r="L35" s="154"/>
      <c r="M35" s="154"/>
      <c r="N35" s="154"/>
      <c r="O35" s="154"/>
    </row>
    <row r="36" spans="1:32" ht="117.75" customHeight="1">
      <c r="A36" s="119" t="str">
        <f t="shared" ref="A36:A38" si="4">IF(OR(B12&lt;&gt;"",D12&lt;&gt;""),"["&amp;TEXT($B$2,"##")&amp;"-"&amp;TEXT(ROW()-14,"##")&amp;"]","")</f>
        <v>[Manage Products-22]</v>
      </c>
      <c r="B36" s="118" t="s">
        <v>1803</v>
      </c>
      <c r="C36" s="118" t="s">
        <v>1804</v>
      </c>
      <c r="D36" s="264" t="s">
        <v>1805</v>
      </c>
      <c r="E36" s="118"/>
      <c r="F36" s="118" t="s">
        <v>212</v>
      </c>
      <c r="G36" s="143">
        <v>45251</v>
      </c>
      <c r="H36" s="118" t="s">
        <v>34</v>
      </c>
      <c r="I36" s="118" t="s">
        <v>212</v>
      </c>
      <c r="J36" s="143">
        <v>45262</v>
      </c>
      <c r="K36" s="166" t="s">
        <v>46</v>
      </c>
      <c r="L36" s="166" t="s">
        <v>212</v>
      </c>
      <c r="M36" s="357">
        <v>45265</v>
      </c>
      <c r="N36" s="166" t="s">
        <v>1491</v>
      </c>
      <c r="O36" s="119"/>
    </row>
    <row r="37" spans="1:32" ht="113.25" customHeight="1">
      <c r="A37" s="119" t="str">
        <f t="shared" si="4"/>
        <v>[Manage Products-23]</v>
      </c>
      <c r="B37" s="118" t="s">
        <v>1806</v>
      </c>
      <c r="C37" s="118" t="s">
        <v>1807</v>
      </c>
      <c r="D37" s="264" t="s">
        <v>1808</v>
      </c>
      <c r="E37" s="118"/>
      <c r="F37" s="118" t="s">
        <v>212</v>
      </c>
      <c r="G37" s="143">
        <v>45251</v>
      </c>
      <c r="H37" s="118" t="s">
        <v>34</v>
      </c>
      <c r="I37" s="118" t="s">
        <v>212</v>
      </c>
      <c r="J37" s="143">
        <v>45262</v>
      </c>
      <c r="K37" s="166" t="s">
        <v>46</v>
      </c>
      <c r="L37" s="166" t="s">
        <v>212</v>
      </c>
      <c r="M37" s="357">
        <v>45265</v>
      </c>
      <c r="N37" s="166" t="s">
        <v>1491</v>
      </c>
      <c r="O37" s="119"/>
    </row>
    <row r="38" spans="1:32" ht="141.75" customHeight="1">
      <c r="A38" s="119" t="str">
        <f t="shared" si="4"/>
        <v>[Manage Products-24]</v>
      </c>
      <c r="B38" s="118" t="s">
        <v>1809</v>
      </c>
      <c r="C38" s="118" t="s">
        <v>1807</v>
      </c>
      <c r="D38" s="264" t="s">
        <v>1810</v>
      </c>
      <c r="E38" s="118"/>
      <c r="F38" s="118" t="s">
        <v>212</v>
      </c>
      <c r="G38" s="143">
        <v>45251</v>
      </c>
      <c r="H38" s="118" t="s">
        <v>34</v>
      </c>
      <c r="I38" s="118" t="s">
        <v>212</v>
      </c>
      <c r="J38" s="143">
        <v>45262</v>
      </c>
      <c r="K38" s="166" t="s">
        <v>46</v>
      </c>
      <c r="L38" s="166" t="s">
        <v>212</v>
      </c>
      <c r="M38" s="357">
        <v>45265</v>
      </c>
      <c r="N38" s="166" t="s">
        <v>1491</v>
      </c>
      <c r="O38" s="119"/>
    </row>
    <row r="39" spans="1:32" ht="128.25" customHeight="1">
      <c r="A39" s="158" t="str">
        <f t="shared" ref="A39:A40" si="5">IF(OR(B14&lt;&gt;"",D14&lt;&gt;""),"["&amp;TEXT($B$2,"##")&amp;"-"&amp;TEXT(ROW()-14,"##")&amp;"]","")</f>
        <v>[Manage Products-25]</v>
      </c>
      <c r="B39" s="159" t="s">
        <v>1811</v>
      </c>
      <c r="C39" s="159" t="s">
        <v>1807</v>
      </c>
      <c r="D39" s="275" t="s">
        <v>1812</v>
      </c>
      <c r="E39" s="159"/>
      <c r="F39" s="118" t="s">
        <v>212</v>
      </c>
      <c r="G39" s="160">
        <v>45251</v>
      </c>
      <c r="H39" s="159" t="s">
        <v>34</v>
      </c>
      <c r="I39" s="158" t="s">
        <v>213</v>
      </c>
      <c r="J39" s="143">
        <v>45262</v>
      </c>
      <c r="K39" s="166" t="s">
        <v>46</v>
      </c>
      <c r="L39" s="166" t="s">
        <v>212</v>
      </c>
      <c r="M39" s="311">
        <v>45265</v>
      </c>
      <c r="N39" s="158" t="s">
        <v>1491</v>
      </c>
      <c r="O39" s="158" t="s">
        <v>1813</v>
      </c>
      <c r="P39" s="161"/>
      <c r="Q39" s="161"/>
      <c r="R39" s="161"/>
      <c r="S39" s="161"/>
      <c r="T39" s="161"/>
      <c r="U39" s="161"/>
      <c r="V39" s="161"/>
      <c r="W39" s="161"/>
      <c r="X39" s="161"/>
      <c r="Y39" s="161"/>
      <c r="Z39" s="161"/>
      <c r="AA39" s="161"/>
      <c r="AB39" s="161"/>
      <c r="AC39" s="161"/>
      <c r="AD39" s="161"/>
      <c r="AE39" s="161"/>
      <c r="AF39" s="161"/>
    </row>
    <row r="40" spans="1:32" ht="113.25" customHeight="1">
      <c r="A40" s="119" t="str">
        <f t="shared" si="5"/>
        <v>[Manage Products-26]</v>
      </c>
      <c r="B40" s="118" t="s">
        <v>1814</v>
      </c>
      <c r="C40" s="118" t="s">
        <v>1807</v>
      </c>
      <c r="D40" s="264" t="s">
        <v>1815</v>
      </c>
      <c r="E40" s="118"/>
      <c r="F40" s="118" t="s">
        <v>212</v>
      </c>
      <c r="G40" s="143">
        <v>45251</v>
      </c>
      <c r="H40" s="118" t="s">
        <v>34</v>
      </c>
      <c r="I40" s="119" t="s">
        <v>213</v>
      </c>
      <c r="J40" s="143">
        <v>45262</v>
      </c>
      <c r="K40" s="166" t="s">
        <v>46</v>
      </c>
      <c r="L40" s="166" t="s">
        <v>212</v>
      </c>
      <c r="M40" s="315">
        <v>45265</v>
      </c>
      <c r="N40" s="119" t="s">
        <v>1491</v>
      </c>
      <c r="O40" s="119" t="s">
        <v>1816</v>
      </c>
    </row>
    <row r="41" spans="1:32" ht="20.25" customHeight="1">
      <c r="A41" s="147" t="s">
        <v>1817</v>
      </c>
      <c r="B41" s="148"/>
      <c r="C41" s="148"/>
      <c r="D41" s="268"/>
      <c r="E41" s="148"/>
      <c r="F41" s="154"/>
      <c r="G41" s="149"/>
      <c r="H41" s="148"/>
      <c r="I41" s="154"/>
      <c r="J41" s="154"/>
      <c r="K41" s="154"/>
      <c r="L41" s="154"/>
      <c r="M41" s="154"/>
      <c r="N41" s="154"/>
      <c r="O41" s="154"/>
    </row>
    <row r="42" spans="1:32" ht="99.75" customHeight="1">
      <c r="A42" s="119" t="str">
        <f t="shared" ref="A42:A44" si="6">IF(OR(B12&lt;&gt;"",D12&lt;&gt;""),"["&amp;TEXT($B$2,"##")&amp;"-"&amp;TEXT(ROW()-15,"##")&amp;"]","")</f>
        <v>[Manage Products-27]</v>
      </c>
      <c r="B42" s="118" t="s">
        <v>1817</v>
      </c>
      <c r="C42" s="118" t="s">
        <v>1818</v>
      </c>
      <c r="D42" s="264" t="s">
        <v>1819</v>
      </c>
      <c r="E42" s="118"/>
      <c r="F42" s="118" t="s">
        <v>212</v>
      </c>
      <c r="G42" s="143">
        <v>45251</v>
      </c>
      <c r="H42" s="118" t="s">
        <v>34</v>
      </c>
      <c r="I42" s="118" t="s">
        <v>212</v>
      </c>
      <c r="J42" s="143">
        <v>45262</v>
      </c>
      <c r="K42" s="166" t="s">
        <v>46</v>
      </c>
      <c r="L42" s="166" t="s">
        <v>212</v>
      </c>
      <c r="M42" s="357">
        <v>45265</v>
      </c>
      <c r="N42" s="166" t="s">
        <v>1491</v>
      </c>
      <c r="O42" s="119"/>
    </row>
    <row r="43" spans="1:32" ht="113.25" customHeight="1">
      <c r="A43" s="119" t="str">
        <f t="shared" si="6"/>
        <v>[Manage Products-28]</v>
      </c>
      <c r="B43" s="118" t="s">
        <v>1820</v>
      </c>
      <c r="C43" s="118" t="s">
        <v>1821</v>
      </c>
      <c r="D43" s="264" t="s">
        <v>1808</v>
      </c>
      <c r="E43" s="118"/>
      <c r="F43" s="118" t="s">
        <v>212</v>
      </c>
      <c r="G43" s="143">
        <v>45251</v>
      </c>
      <c r="H43" s="118" t="s">
        <v>34</v>
      </c>
      <c r="I43" s="119" t="s">
        <v>213</v>
      </c>
      <c r="J43" s="143">
        <v>45262</v>
      </c>
      <c r="K43" s="166" t="s">
        <v>46</v>
      </c>
      <c r="L43" s="166" t="s">
        <v>212</v>
      </c>
      <c r="M43" s="315">
        <v>45265</v>
      </c>
      <c r="N43" s="119" t="s">
        <v>1491</v>
      </c>
      <c r="O43" s="119"/>
    </row>
    <row r="44" spans="1:32" ht="147" customHeight="1">
      <c r="A44" s="119" t="str">
        <f t="shared" si="6"/>
        <v>[Manage Products-29]</v>
      </c>
      <c r="B44" s="118" t="s">
        <v>1822</v>
      </c>
      <c r="C44" s="118" t="s">
        <v>1821</v>
      </c>
      <c r="D44" s="264" t="s">
        <v>1810</v>
      </c>
      <c r="E44" s="118"/>
      <c r="F44" s="118" t="s">
        <v>212</v>
      </c>
      <c r="G44" s="143">
        <v>45251</v>
      </c>
      <c r="H44" s="118" t="s">
        <v>34</v>
      </c>
      <c r="I44" s="118" t="s">
        <v>212</v>
      </c>
      <c r="J44" s="143">
        <v>45262</v>
      </c>
      <c r="K44" s="166" t="s">
        <v>46</v>
      </c>
      <c r="L44" s="166" t="s">
        <v>212</v>
      </c>
      <c r="M44" s="357">
        <v>45265</v>
      </c>
      <c r="N44" s="166" t="s">
        <v>1491</v>
      </c>
      <c r="O44" s="119"/>
    </row>
    <row r="45" spans="1:32" ht="123.75" customHeight="1">
      <c r="A45" s="119" t="str">
        <f t="shared" ref="A45:A50" si="7">IF(OR(B14&lt;&gt;"",D14&lt;&gt;""),"["&amp;TEXT($B$2,"##")&amp;"-"&amp;TEXT(ROW()-15,"##")&amp;"]","")</f>
        <v>[Manage Products-30]</v>
      </c>
      <c r="B45" s="118" t="s">
        <v>1823</v>
      </c>
      <c r="C45" s="118" t="s">
        <v>1824</v>
      </c>
      <c r="D45" s="264" t="s">
        <v>1825</v>
      </c>
      <c r="E45" s="118"/>
      <c r="F45" s="118" t="s">
        <v>212</v>
      </c>
      <c r="G45" s="143">
        <v>45251</v>
      </c>
      <c r="H45" s="118" t="s">
        <v>34</v>
      </c>
      <c r="I45" s="118" t="s">
        <v>212</v>
      </c>
      <c r="J45" s="143">
        <v>45262</v>
      </c>
      <c r="K45" s="166" t="s">
        <v>46</v>
      </c>
      <c r="L45" s="166" t="s">
        <v>212</v>
      </c>
      <c r="M45" s="357">
        <v>45265</v>
      </c>
      <c r="N45" s="166" t="s">
        <v>1491</v>
      </c>
      <c r="O45" s="119"/>
    </row>
    <row r="46" spans="1:32" ht="128.25" customHeight="1">
      <c r="A46" s="119" t="str">
        <f t="shared" si="7"/>
        <v>[Manage Products-31]</v>
      </c>
      <c r="B46" s="118" t="s">
        <v>1826</v>
      </c>
      <c r="C46" s="118" t="s">
        <v>1827</v>
      </c>
      <c r="D46" s="264" t="s">
        <v>1828</v>
      </c>
      <c r="E46" s="118"/>
      <c r="F46" s="118" t="s">
        <v>212</v>
      </c>
      <c r="G46" s="143">
        <v>45251</v>
      </c>
      <c r="H46" s="118" t="s">
        <v>34</v>
      </c>
      <c r="I46" s="118" t="s">
        <v>212</v>
      </c>
      <c r="J46" s="143">
        <v>45262</v>
      </c>
      <c r="K46" s="166" t="s">
        <v>46</v>
      </c>
      <c r="L46" s="166" t="s">
        <v>212</v>
      </c>
      <c r="M46" s="357">
        <v>45265</v>
      </c>
      <c r="N46" s="166" t="s">
        <v>1491</v>
      </c>
      <c r="O46" s="119"/>
    </row>
    <row r="47" spans="1:32" ht="131.25" customHeight="1">
      <c r="A47" s="119" t="str">
        <f t="shared" si="7"/>
        <v>[Manage Products-32]</v>
      </c>
      <c r="B47" s="118" t="s">
        <v>1829</v>
      </c>
      <c r="C47" s="118" t="s">
        <v>1827</v>
      </c>
      <c r="D47" s="264" t="s">
        <v>1830</v>
      </c>
      <c r="E47" s="118"/>
      <c r="F47" s="118" t="s">
        <v>212</v>
      </c>
      <c r="G47" s="143">
        <v>45251</v>
      </c>
      <c r="H47" s="118" t="s">
        <v>34</v>
      </c>
      <c r="I47" s="118" t="s">
        <v>212</v>
      </c>
      <c r="J47" s="143">
        <v>45262</v>
      </c>
      <c r="K47" s="166" t="s">
        <v>46</v>
      </c>
      <c r="L47" s="166" t="s">
        <v>212</v>
      </c>
      <c r="M47" s="357">
        <v>45265</v>
      </c>
      <c r="N47" s="166" t="s">
        <v>1491</v>
      </c>
      <c r="O47" s="119"/>
    </row>
    <row r="48" spans="1:32" ht="147.75" customHeight="1">
      <c r="A48" s="119" t="str">
        <f t="shared" si="7"/>
        <v>[Manage Products-33]</v>
      </c>
      <c r="B48" s="118" t="s">
        <v>1831</v>
      </c>
      <c r="C48" s="118" t="s">
        <v>1832</v>
      </c>
      <c r="D48" s="264" t="s">
        <v>1833</v>
      </c>
      <c r="E48" s="118"/>
      <c r="F48" s="118" t="s">
        <v>212</v>
      </c>
      <c r="G48" s="143">
        <v>45251</v>
      </c>
      <c r="H48" s="118" t="s">
        <v>34</v>
      </c>
      <c r="I48" s="118" t="s">
        <v>212</v>
      </c>
      <c r="J48" s="143">
        <v>45262</v>
      </c>
      <c r="K48" s="166" t="s">
        <v>46</v>
      </c>
      <c r="L48" s="166" t="s">
        <v>212</v>
      </c>
      <c r="M48" s="357">
        <v>45265</v>
      </c>
      <c r="N48" s="166" t="s">
        <v>1491</v>
      </c>
      <c r="O48" s="119"/>
    </row>
    <row r="49" spans="1:15" ht="137.25" customHeight="1">
      <c r="A49" s="119" t="str">
        <f t="shared" si="7"/>
        <v>[Manage Products-34]</v>
      </c>
      <c r="B49" s="118" t="s">
        <v>1834</v>
      </c>
      <c r="C49" s="118" t="s">
        <v>1835</v>
      </c>
      <c r="D49" s="264" t="s">
        <v>1836</v>
      </c>
      <c r="E49" s="118"/>
      <c r="F49" s="118" t="s">
        <v>212</v>
      </c>
      <c r="G49" s="143">
        <v>45251</v>
      </c>
      <c r="H49" s="118" t="s">
        <v>34</v>
      </c>
      <c r="I49" s="118" t="s">
        <v>212</v>
      </c>
      <c r="J49" s="143">
        <v>45262</v>
      </c>
      <c r="K49" s="166" t="s">
        <v>46</v>
      </c>
      <c r="L49" s="166" t="s">
        <v>212</v>
      </c>
      <c r="M49" s="357">
        <v>45265</v>
      </c>
      <c r="N49" s="166" t="s">
        <v>1491</v>
      </c>
      <c r="O49" s="119"/>
    </row>
    <row r="50" spans="1:15" ht="135.75" customHeight="1">
      <c r="A50" s="119" t="str">
        <f t="shared" si="7"/>
        <v>[Manage Products-35]</v>
      </c>
      <c r="B50" s="118" t="s">
        <v>1837</v>
      </c>
      <c r="C50" s="118" t="s">
        <v>1835</v>
      </c>
      <c r="D50" s="264" t="s">
        <v>1838</v>
      </c>
      <c r="E50" s="118"/>
      <c r="F50" s="118" t="s">
        <v>212</v>
      </c>
      <c r="G50" s="143">
        <v>45251</v>
      </c>
      <c r="H50" s="118" t="s">
        <v>34</v>
      </c>
      <c r="I50" s="118" t="s">
        <v>212</v>
      </c>
      <c r="J50" s="143">
        <v>45262</v>
      </c>
      <c r="K50" s="166" t="s">
        <v>46</v>
      </c>
      <c r="L50" s="166" t="s">
        <v>212</v>
      </c>
      <c r="M50" s="357">
        <v>45265</v>
      </c>
      <c r="N50" s="166" t="s">
        <v>1491</v>
      </c>
      <c r="O50" s="119"/>
    </row>
    <row r="51" spans="1:15" ht="138" customHeight="1">
      <c r="A51" s="119" t="str">
        <f t="shared" ref="A51:A52" si="8">IF(OR(B19&lt;&gt;"",D19&lt;&gt;""),"["&amp;TEXT($B$2,"##")&amp;"-"&amp;TEXT(ROW()-15,"##")&amp;"]","")</f>
        <v>[Manage Products-36]</v>
      </c>
      <c r="B51" s="118" t="s">
        <v>1839</v>
      </c>
      <c r="C51" s="118" t="s">
        <v>1835</v>
      </c>
      <c r="D51" s="264" t="s">
        <v>1840</v>
      </c>
      <c r="E51" s="118"/>
      <c r="F51" s="118" t="s">
        <v>212</v>
      </c>
      <c r="G51" s="143">
        <v>45251</v>
      </c>
      <c r="H51" s="118" t="s">
        <v>34</v>
      </c>
      <c r="I51" s="118" t="s">
        <v>212</v>
      </c>
      <c r="J51" s="143">
        <v>45262</v>
      </c>
      <c r="K51" s="166" t="s">
        <v>46</v>
      </c>
      <c r="L51" s="166" t="s">
        <v>212</v>
      </c>
      <c r="M51" s="357">
        <v>45265</v>
      </c>
      <c r="N51" s="166" t="s">
        <v>1491</v>
      </c>
      <c r="O51" s="119"/>
    </row>
    <row r="52" spans="1:15" ht="153" customHeight="1">
      <c r="A52" s="119" t="str">
        <f t="shared" si="8"/>
        <v>[Manage Products-37]</v>
      </c>
      <c r="B52" s="118" t="s">
        <v>1841</v>
      </c>
      <c r="C52" s="118" t="s">
        <v>1835</v>
      </c>
      <c r="D52" s="264" t="s">
        <v>1842</v>
      </c>
      <c r="E52" s="118"/>
      <c r="F52" s="118" t="s">
        <v>212</v>
      </c>
      <c r="G52" s="143">
        <v>45251</v>
      </c>
      <c r="H52" s="118" t="s">
        <v>34</v>
      </c>
      <c r="I52" s="118" t="s">
        <v>212</v>
      </c>
      <c r="J52" s="143">
        <v>45262</v>
      </c>
      <c r="K52" s="166" t="s">
        <v>46</v>
      </c>
      <c r="L52" s="166" t="s">
        <v>212</v>
      </c>
      <c r="M52" s="357">
        <v>45265</v>
      </c>
      <c r="N52" s="166" t="s">
        <v>1491</v>
      </c>
      <c r="O52" s="119"/>
    </row>
    <row r="53" spans="1:15" ht="23.25" customHeight="1">
      <c r="A53" s="147" t="s">
        <v>128</v>
      </c>
      <c r="B53" s="148"/>
      <c r="C53" s="148"/>
      <c r="D53" s="268"/>
      <c r="E53" s="148"/>
      <c r="F53" s="148"/>
      <c r="G53" s="149"/>
      <c r="H53" s="148"/>
      <c r="I53" s="148"/>
      <c r="J53" s="148"/>
      <c r="K53" s="148"/>
      <c r="L53" s="148"/>
      <c r="M53" s="150"/>
      <c r="N53" s="150"/>
      <c r="O53" s="150"/>
    </row>
    <row r="54" spans="1:15" ht="136.5" customHeight="1">
      <c r="A54" s="119" t="str">
        <f t="shared" ref="A54:A56" si="9">IF(OR(B12&lt;&gt;"",D12&lt;&gt;""),"["&amp;TEXT($B$2,"##")&amp;"-"&amp;TEXT(ROW()-16,"##")&amp;"]","")</f>
        <v>[Manage Products-38]</v>
      </c>
      <c r="B54" s="118" t="s">
        <v>128</v>
      </c>
      <c r="C54" s="118" t="s">
        <v>1721</v>
      </c>
      <c r="D54" s="264" t="s">
        <v>1843</v>
      </c>
      <c r="E54" s="118"/>
      <c r="F54" s="118" t="s">
        <v>212</v>
      </c>
      <c r="G54" s="143">
        <v>45251</v>
      </c>
      <c r="H54" s="118" t="s">
        <v>34</v>
      </c>
      <c r="I54" s="118" t="s">
        <v>212</v>
      </c>
      <c r="J54" s="143">
        <v>45262</v>
      </c>
      <c r="K54" s="166" t="s">
        <v>46</v>
      </c>
      <c r="L54" s="166" t="s">
        <v>212</v>
      </c>
      <c r="M54" s="357">
        <v>45265</v>
      </c>
      <c r="N54" s="166" t="s">
        <v>1491</v>
      </c>
      <c r="O54" s="144"/>
    </row>
    <row r="55" spans="1:15" ht="147" customHeight="1">
      <c r="A55" s="119" t="str">
        <f t="shared" si="9"/>
        <v>[Manage Products-39]</v>
      </c>
      <c r="B55" s="118" t="s">
        <v>1844</v>
      </c>
      <c r="C55" s="118" t="s">
        <v>1724</v>
      </c>
      <c r="D55" s="264" t="s">
        <v>1808</v>
      </c>
      <c r="E55" s="118"/>
      <c r="F55" s="118" t="s">
        <v>212</v>
      </c>
      <c r="G55" s="143">
        <v>45251</v>
      </c>
      <c r="H55" s="118" t="s">
        <v>34</v>
      </c>
      <c r="I55" s="118" t="s">
        <v>212</v>
      </c>
      <c r="J55" s="143">
        <v>45262</v>
      </c>
      <c r="K55" s="166" t="s">
        <v>46</v>
      </c>
      <c r="L55" s="166" t="s">
        <v>212</v>
      </c>
      <c r="M55" s="357">
        <v>45265</v>
      </c>
      <c r="N55" s="166" t="s">
        <v>1491</v>
      </c>
      <c r="O55" s="144"/>
    </row>
    <row r="56" spans="1:15" ht="129" customHeight="1">
      <c r="A56" s="119" t="str">
        <f t="shared" si="9"/>
        <v>[Manage Products-40]</v>
      </c>
      <c r="B56" s="118" t="s">
        <v>1845</v>
      </c>
      <c r="C56" s="118" t="s">
        <v>1724</v>
      </c>
      <c r="D56" s="264" t="s">
        <v>1810</v>
      </c>
      <c r="E56" s="118"/>
      <c r="F56" s="118" t="s">
        <v>212</v>
      </c>
      <c r="G56" s="143">
        <v>45251</v>
      </c>
      <c r="H56" s="118" t="s">
        <v>34</v>
      </c>
      <c r="I56" s="118" t="s">
        <v>212</v>
      </c>
      <c r="J56" s="143">
        <v>45262</v>
      </c>
      <c r="K56" s="166" t="s">
        <v>46</v>
      </c>
      <c r="L56" s="166" t="s">
        <v>212</v>
      </c>
      <c r="M56" s="357">
        <v>45265</v>
      </c>
      <c r="N56" s="166" t="s">
        <v>1491</v>
      </c>
      <c r="O56" s="144"/>
    </row>
    <row r="57" spans="1:15" ht="18.75" customHeight="1">
      <c r="A57" s="147" t="s">
        <v>1846</v>
      </c>
      <c r="B57" s="148"/>
      <c r="C57" s="148"/>
      <c r="D57" s="268"/>
      <c r="E57" s="268"/>
      <c r="F57" s="276"/>
      <c r="G57" s="149"/>
      <c r="H57" s="162"/>
      <c r="I57" s="276"/>
      <c r="J57" s="276"/>
      <c r="K57" s="276"/>
      <c r="L57" s="276"/>
      <c r="M57" s="276"/>
      <c r="N57" s="276"/>
      <c r="O57" s="276"/>
    </row>
    <row r="58" spans="1:15" ht="141" customHeight="1">
      <c r="A58" s="119" t="str">
        <f t="shared" ref="A58:A60" si="10">IF(OR(B12&lt;&gt;"",D12&lt;&gt;""),"["&amp;TEXT($B$2,"##")&amp;"-"&amp;TEXT(ROW()-17,"##")&amp;"]","")</f>
        <v>[Manage Products-41]</v>
      </c>
      <c r="B58" s="118" t="s">
        <v>1846</v>
      </c>
      <c r="C58" s="118" t="s">
        <v>1847</v>
      </c>
      <c r="D58" s="264" t="s">
        <v>1848</v>
      </c>
      <c r="E58" s="264"/>
      <c r="F58" s="118" t="s">
        <v>212</v>
      </c>
      <c r="G58" s="143">
        <v>45251</v>
      </c>
      <c r="H58" s="163" t="s">
        <v>34</v>
      </c>
      <c r="I58" s="118" t="s">
        <v>212</v>
      </c>
      <c r="J58" s="143">
        <v>45262</v>
      </c>
      <c r="K58" s="166" t="s">
        <v>46</v>
      </c>
      <c r="L58" s="166" t="s">
        <v>212</v>
      </c>
      <c r="M58" s="357">
        <v>45265</v>
      </c>
      <c r="N58" s="166" t="s">
        <v>1491</v>
      </c>
      <c r="O58" s="118"/>
    </row>
    <row r="59" spans="1:15" ht="126.75" customHeight="1">
      <c r="A59" s="119" t="str">
        <f t="shared" si="10"/>
        <v>[Manage Products-42]</v>
      </c>
      <c r="B59" s="118" t="s">
        <v>1849</v>
      </c>
      <c r="C59" s="118" t="s">
        <v>1850</v>
      </c>
      <c r="D59" s="264" t="s">
        <v>1808</v>
      </c>
      <c r="E59" s="264"/>
      <c r="F59" s="118" t="s">
        <v>212</v>
      </c>
      <c r="G59" s="143">
        <v>45251</v>
      </c>
      <c r="H59" s="163" t="s">
        <v>34</v>
      </c>
      <c r="I59" s="118" t="s">
        <v>212</v>
      </c>
      <c r="J59" s="143">
        <v>45262</v>
      </c>
      <c r="K59" s="166" t="s">
        <v>46</v>
      </c>
      <c r="L59" s="166" t="s">
        <v>212</v>
      </c>
      <c r="M59" s="357">
        <v>45265</v>
      </c>
      <c r="N59" s="166" t="s">
        <v>1491</v>
      </c>
      <c r="O59" s="118"/>
    </row>
    <row r="60" spans="1:15" ht="125.25" customHeight="1">
      <c r="A60" s="119" t="str">
        <f t="shared" si="10"/>
        <v>[Manage Products-43]</v>
      </c>
      <c r="B60" s="118" t="s">
        <v>1851</v>
      </c>
      <c r="C60" s="118" t="s">
        <v>1850</v>
      </c>
      <c r="D60" s="264" t="s">
        <v>1810</v>
      </c>
      <c r="E60" s="264"/>
      <c r="F60" s="118" t="s">
        <v>212</v>
      </c>
      <c r="G60" s="143">
        <v>45251</v>
      </c>
      <c r="H60" s="163" t="s">
        <v>34</v>
      </c>
      <c r="I60" s="118" t="s">
        <v>212</v>
      </c>
      <c r="J60" s="143">
        <v>45262</v>
      </c>
      <c r="K60" s="166" t="s">
        <v>46</v>
      </c>
      <c r="L60" s="166" t="s">
        <v>212</v>
      </c>
      <c r="M60" s="357">
        <v>45265</v>
      </c>
      <c r="N60" s="166" t="s">
        <v>1491</v>
      </c>
      <c r="O60" s="118"/>
    </row>
    <row r="63" spans="1:15" ht="15.75" customHeight="1"/>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mergeCells count="3">
    <mergeCell ref="C2:F2"/>
    <mergeCell ref="C3:F3"/>
    <mergeCell ref="C4:F4"/>
  </mergeCells>
  <dataValidations count="1">
    <dataValidation type="list" allowBlank="1" showErrorMessage="1" sqref="I54:I56 I58:I60 L12:L20 L22:L30 L32:L34 L36:L40 L42:L52 L54:L56 F58:F60 F12:F20 I12:I20 F22:F30 I22:I30 I32:I34 F32:F34 F36:F40 I36:I40 F42:F52 I42:I52 F54:F56 L58:L60">
      <formula1>$R$2:$R$5</formula1>
    </dataValidation>
  </dataValidation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33"/>
  <sheetViews>
    <sheetView workbookViewId="0">
      <selection activeCell="M52" sqref="M52"/>
    </sheetView>
  </sheetViews>
  <sheetFormatPr defaultColWidth="12.6640625" defaultRowHeight="15" customHeight="1"/>
  <cols>
    <col min="1" max="1" width="30.33203125" customWidth="1"/>
    <col min="2" max="2" width="23.88671875" customWidth="1"/>
    <col min="3" max="3" width="34.88671875" customWidth="1"/>
    <col min="4" max="4" width="35.21875" customWidth="1"/>
    <col min="5" max="5" width="29.109375" customWidth="1"/>
    <col min="6" max="6" width="12.6640625" customWidth="1"/>
    <col min="11" max="11" width="15.6640625" customWidth="1"/>
    <col min="15" max="15" width="36.88671875" customWidth="1"/>
  </cols>
  <sheetData>
    <row r="1" spans="1:19" ht="15" customHeight="1">
      <c r="A1" s="155"/>
      <c r="B1" s="155"/>
      <c r="C1" s="155"/>
      <c r="D1" s="155"/>
      <c r="E1" s="155"/>
      <c r="F1" s="155"/>
      <c r="G1" s="155"/>
      <c r="H1" s="155"/>
      <c r="I1" s="155"/>
      <c r="J1" s="155"/>
      <c r="K1" s="155"/>
      <c r="L1" s="155"/>
      <c r="M1" s="155"/>
      <c r="N1" s="155"/>
      <c r="O1" s="155"/>
    </row>
    <row r="2" spans="1:19" ht="15" customHeight="1">
      <c r="A2" s="379" t="s">
        <v>1480</v>
      </c>
      <c r="B2" s="380" t="s">
        <v>171</v>
      </c>
      <c r="C2" s="507"/>
      <c r="D2" s="492"/>
      <c r="E2" s="492"/>
      <c r="F2" s="493"/>
      <c r="G2" s="210"/>
      <c r="H2" s="210"/>
      <c r="I2" s="210"/>
      <c r="J2" s="210"/>
      <c r="K2" s="210"/>
      <c r="L2" s="210"/>
      <c r="M2" s="210"/>
      <c r="N2" s="210"/>
      <c r="O2" s="210"/>
      <c r="S2" s="74" t="s">
        <v>212</v>
      </c>
    </row>
    <row r="3" spans="1:19" ht="15" customHeight="1">
      <c r="A3" s="416" t="s">
        <v>237</v>
      </c>
      <c r="B3" s="119" t="s">
        <v>1852</v>
      </c>
      <c r="C3" s="508"/>
      <c r="D3" s="431"/>
      <c r="E3" s="431"/>
      <c r="F3" s="509"/>
      <c r="G3" s="210"/>
      <c r="H3" s="210"/>
      <c r="I3" s="210"/>
      <c r="J3" s="210"/>
      <c r="K3" s="210"/>
      <c r="L3" s="210"/>
      <c r="M3" s="210"/>
      <c r="N3" s="210"/>
      <c r="O3" s="210"/>
      <c r="S3" s="74" t="s">
        <v>213</v>
      </c>
    </row>
    <row r="4" spans="1:19" ht="15" customHeight="1">
      <c r="A4" s="382" t="s">
        <v>1482</v>
      </c>
      <c r="B4" s="130"/>
      <c r="C4" s="510"/>
      <c r="D4" s="431"/>
      <c r="E4" s="431"/>
      <c r="F4" s="509"/>
      <c r="G4" s="210"/>
      <c r="H4" s="210"/>
      <c r="I4" s="210"/>
      <c r="J4" s="210"/>
      <c r="K4" s="210"/>
      <c r="L4" s="210"/>
      <c r="M4" s="210"/>
      <c r="N4" s="210"/>
      <c r="O4" s="210"/>
      <c r="S4" s="74" t="s">
        <v>225</v>
      </c>
    </row>
    <row r="5" spans="1:19" ht="15" customHeight="1">
      <c r="A5" s="383" t="s">
        <v>241</v>
      </c>
      <c r="B5" s="131" t="s">
        <v>212</v>
      </c>
      <c r="C5" s="131" t="s">
        <v>213</v>
      </c>
      <c r="D5" s="131" t="s">
        <v>225</v>
      </c>
      <c r="E5" s="131" t="s">
        <v>215</v>
      </c>
      <c r="F5" s="384" t="s">
        <v>1484</v>
      </c>
      <c r="G5" s="256"/>
      <c r="H5" s="256"/>
      <c r="I5" s="256"/>
      <c r="J5" s="256"/>
      <c r="K5" s="256"/>
      <c r="L5" s="256"/>
      <c r="M5" s="256"/>
      <c r="N5" s="256"/>
      <c r="O5" s="256"/>
      <c r="S5" s="74" t="s">
        <v>215</v>
      </c>
    </row>
    <row r="6" spans="1:19" ht="15" customHeight="1">
      <c r="A6" s="385" t="s">
        <v>222</v>
      </c>
      <c r="B6" s="132">
        <f>COUNTIF(F12:F12868,"Passed")</f>
        <v>35</v>
      </c>
      <c r="C6" s="132">
        <f>COUNTIF(F12:F868,"Failed")</f>
        <v>0</v>
      </c>
      <c r="D6" s="133">
        <v>0</v>
      </c>
      <c r="E6" s="132">
        <f t="shared" ref="E6:E7" si="0">COUNTIF(H18:H868,"N/A")</f>
        <v>0</v>
      </c>
      <c r="F6" s="386">
        <f>COUNTA(A11:A868) - 9</f>
        <v>35</v>
      </c>
      <c r="G6" s="256"/>
      <c r="H6" s="256"/>
      <c r="I6" s="256"/>
      <c r="J6" s="256"/>
      <c r="K6" s="256"/>
      <c r="L6" s="256"/>
      <c r="M6" s="256"/>
      <c r="N6" s="256"/>
      <c r="O6" s="256"/>
    </row>
    <row r="7" spans="1:19" ht="15" customHeight="1">
      <c r="A7" s="387" t="s">
        <v>221</v>
      </c>
      <c r="B7" s="134">
        <f>COUNTIF(I12:I12868,"Passed")</f>
        <v>34</v>
      </c>
      <c r="C7" s="134">
        <f>COUNTIF(I12:I868,"Failed")</f>
        <v>1</v>
      </c>
      <c r="D7" s="133">
        <v>0</v>
      </c>
      <c r="E7" s="132">
        <f t="shared" si="0"/>
        <v>0</v>
      </c>
      <c r="F7" s="388">
        <f>COUNTA(A11:A868) - 9</f>
        <v>35</v>
      </c>
      <c r="G7" s="256"/>
      <c r="H7" s="256"/>
      <c r="I7" s="256"/>
      <c r="J7" s="256"/>
      <c r="K7" s="256"/>
      <c r="L7" s="256"/>
      <c r="M7" s="256"/>
      <c r="N7" s="256"/>
      <c r="O7" s="256"/>
    </row>
    <row r="8" spans="1:19" ht="15" customHeight="1">
      <c r="A8" s="389" t="s">
        <v>210</v>
      </c>
      <c r="B8" s="390">
        <f>COUNTIF(L12:L12868,"Passed")</f>
        <v>35</v>
      </c>
      <c r="C8" s="390">
        <f>COUNTIF(L12:L868,"Failed")</f>
        <v>0</v>
      </c>
      <c r="D8" s="390">
        <v>0</v>
      </c>
      <c r="E8" s="390">
        <v>0</v>
      </c>
      <c r="F8" s="391">
        <v>0</v>
      </c>
      <c r="G8" s="326"/>
    </row>
    <row r="9" spans="1:19" ht="15" customHeight="1">
      <c r="A9" s="326"/>
      <c r="B9" s="326"/>
      <c r="C9" s="326"/>
      <c r="D9" s="326"/>
      <c r="E9" s="326"/>
      <c r="F9" s="326"/>
    </row>
    <row r="10" spans="1:19" ht="13.8">
      <c r="A10" s="167" t="s">
        <v>1485</v>
      </c>
      <c r="B10" s="167" t="s">
        <v>245</v>
      </c>
      <c r="C10" s="167" t="s">
        <v>246</v>
      </c>
      <c r="D10" s="167" t="s">
        <v>247</v>
      </c>
      <c r="E10" s="167" t="s">
        <v>1486</v>
      </c>
      <c r="F10" s="237" t="s">
        <v>222</v>
      </c>
      <c r="G10" s="237" t="s">
        <v>249</v>
      </c>
      <c r="H10" s="237" t="s">
        <v>250</v>
      </c>
      <c r="I10" s="237" t="s">
        <v>221</v>
      </c>
      <c r="J10" s="237" t="s">
        <v>249</v>
      </c>
      <c r="K10" s="237" t="s">
        <v>250</v>
      </c>
      <c r="L10" s="237" t="s">
        <v>210</v>
      </c>
      <c r="M10" s="237" t="s">
        <v>249</v>
      </c>
      <c r="N10" s="237" t="s">
        <v>1853</v>
      </c>
      <c r="O10" s="237" t="s">
        <v>251</v>
      </c>
    </row>
    <row r="11" spans="1:19" ht="13.8">
      <c r="A11" s="136" t="s">
        <v>1854</v>
      </c>
      <c r="B11" s="279"/>
      <c r="C11" s="279"/>
      <c r="D11" s="279"/>
      <c r="E11" s="279"/>
      <c r="F11" s="239"/>
      <c r="G11" s="239"/>
      <c r="H11" s="239"/>
      <c r="I11" s="239"/>
      <c r="J11" s="239"/>
      <c r="K11" s="239"/>
      <c r="L11" s="239"/>
      <c r="M11" s="239"/>
      <c r="N11" s="239"/>
      <c r="O11" s="240"/>
    </row>
    <row r="12" spans="1:19" ht="113.25" customHeight="1">
      <c r="A12" s="119" t="str">
        <f t="shared" ref="A12:A18" si="1">IF(OR(B12&lt;&gt;"",D12&lt;&gt;""),"["&amp;TEXT($B$2,"##")&amp;"-"&amp;TEXT(ROW()-11,"##")&amp;"]","")</f>
        <v>[Manage Stores-1]</v>
      </c>
      <c r="B12" s="118" t="s">
        <v>1855</v>
      </c>
      <c r="C12" s="118" t="s">
        <v>1856</v>
      </c>
      <c r="D12" s="264" t="s">
        <v>1857</v>
      </c>
      <c r="E12" s="118"/>
      <c r="F12" s="241" t="s">
        <v>212</v>
      </c>
      <c r="G12" s="280">
        <v>45251</v>
      </c>
      <c r="H12" s="118" t="s">
        <v>34</v>
      </c>
      <c r="I12" s="241" t="s">
        <v>212</v>
      </c>
      <c r="J12" s="280">
        <v>45263</v>
      </c>
      <c r="K12" s="241" t="s">
        <v>46</v>
      </c>
      <c r="L12" s="241" t="s">
        <v>212</v>
      </c>
      <c r="M12" s="357">
        <v>45265</v>
      </c>
      <c r="N12" s="166" t="s">
        <v>1491</v>
      </c>
      <c r="O12" s="241"/>
    </row>
    <row r="13" spans="1:19" ht="130.5" customHeight="1">
      <c r="A13" s="119" t="str">
        <f t="shared" si="1"/>
        <v>[Manage Stores-2]</v>
      </c>
      <c r="B13" s="118" t="s">
        <v>1858</v>
      </c>
      <c r="C13" s="118" t="s">
        <v>1859</v>
      </c>
      <c r="D13" s="264" t="s">
        <v>1860</v>
      </c>
      <c r="E13" s="118"/>
      <c r="F13" s="241" t="s">
        <v>212</v>
      </c>
      <c r="G13" s="280">
        <v>45251</v>
      </c>
      <c r="H13" s="118" t="s">
        <v>34</v>
      </c>
      <c r="I13" s="241" t="s">
        <v>212</v>
      </c>
      <c r="J13" s="280">
        <v>45263</v>
      </c>
      <c r="K13" s="241" t="s">
        <v>46</v>
      </c>
      <c r="L13" s="241" t="s">
        <v>212</v>
      </c>
      <c r="M13" s="357">
        <v>45265</v>
      </c>
      <c r="N13" s="166" t="s">
        <v>1491</v>
      </c>
      <c r="O13" s="241"/>
    </row>
    <row r="14" spans="1:19" ht="133.5" customHeight="1">
      <c r="A14" s="119" t="str">
        <f t="shared" si="1"/>
        <v>[Manage Stores-3]</v>
      </c>
      <c r="B14" s="118" t="s">
        <v>1861</v>
      </c>
      <c r="C14" s="118" t="s">
        <v>1862</v>
      </c>
      <c r="D14" s="264" t="s">
        <v>1688</v>
      </c>
      <c r="E14" s="118"/>
      <c r="F14" s="241" t="s">
        <v>212</v>
      </c>
      <c r="G14" s="280">
        <v>45251</v>
      </c>
      <c r="H14" s="118" t="s">
        <v>34</v>
      </c>
      <c r="I14" s="241" t="s">
        <v>212</v>
      </c>
      <c r="J14" s="280">
        <v>45263</v>
      </c>
      <c r="K14" s="241" t="s">
        <v>46</v>
      </c>
      <c r="L14" s="241" t="s">
        <v>212</v>
      </c>
      <c r="M14" s="357">
        <v>45265</v>
      </c>
      <c r="N14" s="166" t="s">
        <v>1491</v>
      </c>
      <c r="O14" s="241"/>
    </row>
    <row r="15" spans="1:19" ht="120" customHeight="1">
      <c r="A15" s="119" t="str">
        <f t="shared" si="1"/>
        <v>[Manage Stores-4]</v>
      </c>
      <c r="B15" s="118" t="s">
        <v>1863</v>
      </c>
      <c r="C15" s="118" t="s">
        <v>1859</v>
      </c>
      <c r="D15" s="264" t="s">
        <v>1864</v>
      </c>
      <c r="E15" s="118"/>
      <c r="F15" s="241" t="s">
        <v>212</v>
      </c>
      <c r="G15" s="280">
        <v>45251</v>
      </c>
      <c r="H15" s="118" t="s">
        <v>34</v>
      </c>
      <c r="I15" s="241" t="s">
        <v>212</v>
      </c>
      <c r="J15" s="280">
        <v>45263</v>
      </c>
      <c r="K15" s="241" t="s">
        <v>46</v>
      </c>
      <c r="L15" s="241" t="s">
        <v>212</v>
      </c>
      <c r="M15" s="357">
        <v>45265</v>
      </c>
      <c r="N15" s="166" t="s">
        <v>1491</v>
      </c>
      <c r="O15" s="241"/>
    </row>
    <row r="16" spans="1:19" ht="123.75" customHeight="1">
      <c r="A16" s="119" t="str">
        <f t="shared" si="1"/>
        <v>[Manage Stores-5]</v>
      </c>
      <c r="B16" s="118" t="s">
        <v>1865</v>
      </c>
      <c r="C16" s="118" t="s">
        <v>1866</v>
      </c>
      <c r="D16" s="264" t="s">
        <v>1867</v>
      </c>
      <c r="E16" s="118"/>
      <c r="F16" s="241" t="s">
        <v>212</v>
      </c>
      <c r="G16" s="280">
        <v>45251</v>
      </c>
      <c r="H16" s="118" t="s">
        <v>34</v>
      </c>
      <c r="I16" s="241" t="s">
        <v>212</v>
      </c>
      <c r="J16" s="280">
        <v>45263</v>
      </c>
      <c r="K16" s="241" t="s">
        <v>46</v>
      </c>
      <c r="L16" s="241" t="s">
        <v>212</v>
      </c>
      <c r="M16" s="357">
        <v>45265</v>
      </c>
      <c r="N16" s="166" t="s">
        <v>1491</v>
      </c>
      <c r="O16" s="241"/>
    </row>
    <row r="17" spans="1:15" ht="138" customHeight="1">
      <c r="A17" s="119" t="str">
        <f t="shared" si="1"/>
        <v>[Manage Stores-6]</v>
      </c>
      <c r="B17" s="118" t="s">
        <v>1868</v>
      </c>
      <c r="C17" s="118" t="s">
        <v>1869</v>
      </c>
      <c r="D17" s="264" t="s">
        <v>1870</v>
      </c>
      <c r="E17" s="118"/>
      <c r="F17" s="241" t="s">
        <v>212</v>
      </c>
      <c r="G17" s="280">
        <v>45251</v>
      </c>
      <c r="H17" s="118" t="s">
        <v>34</v>
      </c>
      <c r="I17" s="241" t="s">
        <v>212</v>
      </c>
      <c r="J17" s="280">
        <v>45263</v>
      </c>
      <c r="K17" s="241" t="s">
        <v>46</v>
      </c>
      <c r="L17" s="241" t="s">
        <v>212</v>
      </c>
      <c r="M17" s="357">
        <v>45265</v>
      </c>
      <c r="N17" s="166" t="s">
        <v>1491</v>
      </c>
      <c r="O17" s="241"/>
    </row>
    <row r="18" spans="1:15" ht="132.75" customHeight="1">
      <c r="A18" s="119" t="str">
        <f t="shared" si="1"/>
        <v>[Manage Stores-7]</v>
      </c>
      <c r="B18" s="118" t="s">
        <v>1871</v>
      </c>
      <c r="C18" s="118" t="s">
        <v>1869</v>
      </c>
      <c r="D18" s="264" t="s">
        <v>1872</v>
      </c>
      <c r="E18" s="118"/>
      <c r="F18" s="241" t="s">
        <v>212</v>
      </c>
      <c r="G18" s="280">
        <v>45251</v>
      </c>
      <c r="H18" s="118" t="s">
        <v>34</v>
      </c>
      <c r="I18" s="241" t="s">
        <v>212</v>
      </c>
      <c r="J18" s="280">
        <v>45263</v>
      </c>
      <c r="K18" s="241" t="s">
        <v>46</v>
      </c>
      <c r="L18" s="241" t="s">
        <v>212</v>
      </c>
      <c r="M18" s="357">
        <v>45265</v>
      </c>
      <c r="N18" s="166" t="s">
        <v>1491</v>
      </c>
      <c r="O18" s="241"/>
    </row>
    <row r="19" spans="1:15" ht="13.8">
      <c r="A19" s="147" t="s">
        <v>107</v>
      </c>
      <c r="B19" s="148"/>
      <c r="C19" s="148"/>
      <c r="D19" s="268"/>
      <c r="E19" s="268"/>
      <c r="F19" s="250"/>
      <c r="G19" s="281"/>
      <c r="H19" s="148"/>
      <c r="I19" s="250"/>
      <c r="J19" s="250"/>
      <c r="K19" s="250"/>
      <c r="L19" s="250"/>
      <c r="M19" s="250"/>
      <c r="N19" s="168"/>
      <c r="O19" s="168"/>
    </row>
    <row r="20" spans="1:15" ht="127.5" customHeight="1">
      <c r="A20" s="119" t="str">
        <f t="shared" ref="A20:A24" si="2">IF(OR(B20&lt;&gt;"",D20&lt;&gt;""),"["&amp;TEXT($B$2,"##")&amp;"-"&amp;TEXT(ROW()-12,"##")&amp;"]","")</f>
        <v>[Manage Stores-8]</v>
      </c>
      <c r="B20" s="118" t="s">
        <v>107</v>
      </c>
      <c r="C20" s="118" t="s">
        <v>1873</v>
      </c>
      <c r="D20" s="264" t="s">
        <v>1874</v>
      </c>
      <c r="E20" s="264" t="s">
        <v>735</v>
      </c>
      <c r="F20" s="169" t="s">
        <v>212</v>
      </c>
      <c r="G20" s="280">
        <v>45251</v>
      </c>
      <c r="H20" s="118" t="s">
        <v>34</v>
      </c>
      <c r="I20" s="241" t="s">
        <v>212</v>
      </c>
      <c r="J20" s="280">
        <v>45263</v>
      </c>
      <c r="K20" s="241" t="s">
        <v>46</v>
      </c>
      <c r="L20" s="241" t="s">
        <v>212</v>
      </c>
      <c r="M20" s="357">
        <v>45265</v>
      </c>
      <c r="N20" s="166" t="s">
        <v>1491</v>
      </c>
      <c r="O20" s="170"/>
    </row>
    <row r="21" spans="1:15" ht="125.25" customHeight="1">
      <c r="A21" s="119" t="str">
        <f t="shared" si="2"/>
        <v>[Manage Stores-9]</v>
      </c>
      <c r="B21" s="118" t="s">
        <v>1875</v>
      </c>
      <c r="C21" s="118" t="s">
        <v>1876</v>
      </c>
      <c r="D21" s="264" t="s">
        <v>1688</v>
      </c>
      <c r="E21" s="264" t="s">
        <v>735</v>
      </c>
      <c r="F21" s="169" t="s">
        <v>212</v>
      </c>
      <c r="G21" s="280">
        <v>45251</v>
      </c>
      <c r="H21" s="118" t="s">
        <v>34</v>
      </c>
      <c r="I21" s="241" t="s">
        <v>212</v>
      </c>
      <c r="J21" s="280">
        <v>45263</v>
      </c>
      <c r="K21" s="241" t="s">
        <v>46</v>
      </c>
      <c r="L21" s="241" t="s">
        <v>212</v>
      </c>
      <c r="M21" s="357">
        <v>45265</v>
      </c>
      <c r="N21" s="166" t="s">
        <v>1491</v>
      </c>
      <c r="O21" s="170"/>
    </row>
    <row r="22" spans="1:15" ht="133.5" customHeight="1">
      <c r="A22" s="119" t="str">
        <f t="shared" si="2"/>
        <v>[Manage Stores-10]</v>
      </c>
      <c r="B22" s="118" t="s">
        <v>1877</v>
      </c>
      <c r="C22" s="118" t="s">
        <v>1878</v>
      </c>
      <c r="D22" s="264" t="s">
        <v>1860</v>
      </c>
      <c r="E22" s="264" t="s">
        <v>735</v>
      </c>
      <c r="F22" s="169" t="s">
        <v>212</v>
      </c>
      <c r="G22" s="280">
        <v>45251</v>
      </c>
      <c r="H22" s="118" t="s">
        <v>34</v>
      </c>
      <c r="I22" s="241" t="s">
        <v>212</v>
      </c>
      <c r="J22" s="280">
        <v>45263</v>
      </c>
      <c r="K22" s="241" t="s">
        <v>46</v>
      </c>
      <c r="L22" s="241" t="s">
        <v>212</v>
      </c>
      <c r="M22" s="357">
        <v>45265</v>
      </c>
      <c r="N22" s="166" t="s">
        <v>1491</v>
      </c>
      <c r="O22" s="170"/>
    </row>
    <row r="23" spans="1:15" ht="134.25" customHeight="1">
      <c r="A23" s="119" t="str">
        <f t="shared" si="2"/>
        <v>[Manage Stores-11]</v>
      </c>
      <c r="B23" s="118" t="s">
        <v>1879</v>
      </c>
      <c r="C23" s="118" t="s">
        <v>1878</v>
      </c>
      <c r="D23" s="264" t="s">
        <v>1864</v>
      </c>
      <c r="E23" s="264" t="s">
        <v>735</v>
      </c>
      <c r="F23" s="169" t="s">
        <v>212</v>
      </c>
      <c r="G23" s="280">
        <v>45251</v>
      </c>
      <c r="H23" s="118" t="s">
        <v>34</v>
      </c>
      <c r="I23" s="241" t="s">
        <v>212</v>
      </c>
      <c r="J23" s="280">
        <v>45263</v>
      </c>
      <c r="K23" s="241" t="s">
        <v>46</v>
      </c>
      <c r="L23" s="241" t="s">
        <v>212</v>
      </c>
      <c r="M23" s="357">
        <v>45265</v>
      </c>
      <c r="N23" s="166" t="s">
        <v>1491</v>
      </c>
      <c r="O23" s="170"/>
    </row>
    <row r="24" spans="1:15" ht="119.25" customHeight="1">
      <c r="A24" s="119" t="str">
        <f t="shared" si="2"/>
        <v>[Manage Stores-12]</v>
      </c>
      <c r="B24" s="118" t="s">
        <v>1880</v>
      </c>
      <c r="C24" s="118" t="s">
        <v>1881</v>
      </c>
      <c r="D24" s="264" t="s">
        <v>1882</v>
      </c>
      <c r="E24" s="264" t="s">
        <v>735</v>
      </c>
      <c r="F24" s="169" t="s">
        <v>212</v>
      </c>
      <c r="G24" s="280">
        <v>45251</v>
      </c>
      <c r="H24" s="118" t="s">
        <v>34</v>
      </c>
      <c r="I24" s="241" t="s">
        <v>212</v>
      </c>
      <c r="J24" s="280">
        <v>45263</v>
      </c>
      <c r="K24" s="241" t="s">
        <v>46</v>
      </c>
      <c r="L24" s="241" t="s">
        <v>212</v>
      </c>
      <c r="M24" s="357">
        <v>45265</v>
      </c>
      <c r="N24" s="166" t="s">
        <v>1491</v>
      </c>
      <c r="O24" s="170"/>
    </row>
    <row r="25" spans="1:15" ht="13.8">
      <c r="A25" s="147" t="s">
        <v>1883</v>
      </c>
      <c r="B25" s="148"/>
      <c r="C25" s="148"/>
      <c r="D25" s="268"/>
      <c r="E25" s="268"/>
      <c r="F25" s="250"/>
      <c r="G25" s="281"/>
      <c r="H25" s="148"/>
      <c r="I25" s="250"/>
      <c r="J25" s="250"/>
      <c r="K25" s="250"/>
      <c r="L25" s="250"/>
      <c r="M25" s="250"/>
      <c r="N25" s="250"/>
      <c r="O25" s="250"/>
    </row>
    <row r="26" spans="1:15" ht="117.75" customHeight="1">
      <c r="A26" s="119" t="str">
        <f t="shared" ref="A26:A29" si="3">IF(OR(B26&lt;&gt;"",D26&lt;&gt;""),"["&amp;TEXT($B$2,"##")&amp;"-"&amp;TEXT(ROW()-13,"##")&amp;"]","")</f>
        <v>[Manage Stores-13]</v>
      </c>
      <c r="B26" s="118" t="s">
        <v>1883</v>
      </c>
      <c r="C26" s="118" t="s">
        <v>1884</v>
      </c>
      <c r="D26" s="264" t="s">
        <v>1885</v>
      </c>
      <c r="E26" s="264"/>
      <c r="F26" s="241" t="s">
        <v>212</v>
      </c>
      <c r="G26" s="280">
        <v>45251</v>
      </c>
      <c r="H26" s="118" t="s">
        <v>34</v>
      </c>
      <c r="I26" s="241" t="s">
        <v>212</v>
      </c>
      <c r="J26" s="280">
        <v>45263</v>
      </c>
      <c r="K26" s="241" t="s">
        <v>46</v>
      </c>
      <c r="L26" s="241" t="s">
        <v>212</v>
      </c>
      <c r="M26" s="357">
        <v>45265</v>
      </c>
      <c r="N26" s="166" t="s">
        <v>1491</v>
      </c>
      <c r="O26" s="318"/>
    </row>
    <row r="27" spans="1:15" ht="133.5" customHeight="1">
      <c r="A27" s="119" t="str">
        <f t="shared" si="3"/>
        <v>[Manage Stores-14]</v>
      </c>
      <c r="B27" s="118" t="s">
        <v>1886</v>
      </c>
      <c r="C27" s="118" t="s">
        <v>1887</v>
      </c>
      <c r="D27" s="264" t="s">
        <v>1617</v>
      </c>
      <c r="E27" s="264"/>
      <c r="F27" s="241" t="s">
        <v>212</v>
      </c>
      <c r="G27" s="280">
        <v>45251</v>
      </c>
      <c r="H27" s="118" t="s">
        <v>34</v>
      </c>
      <c r="I27" s="241" t="s">
        <v>212</v>
      </c>
      <c r="J27" s="280">
        <v>45263</v>
      </c>
      <c r="K27" s="241" t="s">
        <v>46</v>
      </c>
      <c r="L27" s="241" t="s">
        <v>212</v>
      </c>
      <c r="M27" s="357">
        <v>45265</v>
      </c>
      <c r="N27" s="166" t="s">
        <v>1491</v>
      </c>
      <c r="O27" s="317"/>
    </row>
    <row r="28" spans="1:15" ht="120.75" customHeight="1">
      <c r="A28" s="119" t="str">
        <f t="shared" si="3"/>
        <v>[Manage Stores-15]</v>
      </c>
      <c r="B28" s="118" t="s">
        <v>1888</v>
      </c>
      <c r="C28" s="118" t="s">
        <v>1884</v>
      </c>
      <c r="D28" s="264" t="s">
        <v>1889</v>
      </c>
      <c r="E28" s="264"/>
      <c r="F28" s="241" t="s">
        <v>212</v>
      </c>
      <c r="G28" s="280">
        <v>45251</v>
      </c>
      <c r="H28" s="118" t="s">
        <v>34</v>
      </c>
      <c r="I28" s="241" t="s">
        <v>212</v>
      </c>
      <c r="J28" s="280">
        <v>45263</v>
      </c>
      <c r="K28" s="241" t="s">
        <v>46</v>
      </c>
      <c r="L28" s="241" t="s">
        <v>212</v>
      </c>
      <c r="M28" s="357">
        <v>45265</v>
      </c>
      <c r="N28" s="166" t="s">
        <v>1491</v>
      </c>
      <c r="O28" s="241"/>
    </row>
    <row r="29" spans="1:15" ht="127.5" customHeight="1">
      <c r="A29" s="119" t="str">
        <f t="shared" si="3"/>
        <v>[Manage Stores-16]</v>
      </c>
      <c r="B29" s="118" t="s">
        <v>1890</v>
      </c>
      <c r="C29" s="118" t="s">
        <v>1884</v>
      </c>
      <c r="D29" s="264" t="s">
        <v>1891</v>
      </c>
      <c r="E29" s="264"/>
      <c r="F29" s="241" t="s">
        <v>212</v>
      </c>
      <c r="G29" s="280">
        <v>45251</v>
      </c>
      <c r="H29" s="118" t="s">
        <v>34</v>
      </c>
      <c r="I29" s="241" t="s">
        <v>212</v>
      </c>
      <c r="J29" s="280">
        <v>45263</v>
      </c>
      <c r="K29" s="241" t="s">
        <v>46</v>
      </c>
      <c r="L29" s="241" t="s">
        <v>212</v>
      </c>
      <c r="M29" s="357">
        <v>45265</v>
      </c>
      <c r="N29" s="166" t="s">
        <v>1491</v>
      </c>
      <c r="O29" s="241"/>
    </row>
    <row r="30" spans="1:15" ht="20.25" customHeight="1">
      <c r="A30" s="147" t="s">
        <v>109</v>
      </c>
      <c r="B30" s="148"/>
      <c r="C30" s="148"/>
      <c r="D30" s="268"/>
      <c r="E30" s="268"/>
      <c r="F30" s="250"/>
      <c r="G30" s="281"/>
      <c r="H30" s="148"/>
      <c r="I30" s="250"/>
      <c r="J30" s="250"/>
      <c r="K30" s="250"/>
      <c r="L30" s="250"/>
      <c r="M30" s="250"/>
      <c r="N30" s="250"/>
      <c r="O30" s="250"/>
    </row>
    <row r="31" spans="1:15" ht="131.25" customHeight="1">
      <c r="A31" s="119" t="str">
        <f t="shared" ref="A31:A34" si="4">IF(OR(B26&lt;&gt;"",D26&lt;&gt;""),"["&amp;TEXT($B$2,"##")&amp;"-"&amp;TEXT(ROW()-14,"##")&amp;"]","")</f>
        <v>[Manage Stores-17]</v>
      </c>
      <c r="B31" s="118" t="s">
        <v>109</v>
      </c>
      <c r="C31" s="118" t="s">
        <v>1892</v>
      </c>
      <c r="D31" s="264" t="s">
        <v>1893</v>
      </c>
      <c r="E31" s="264"/>
      <c r="F31" s="241" t="s">
        <v>212</v>
      </c>
      <c r="G31" s="280">
        <v>45251</v>
      </c>
      <c r="H31" s="118" t="s">
        <v>34</v>
      </c>
      <c r="I31" s="241" t="s">
        <v>212</v>
      </c>
      <c r="J31" s="280">
        <v>45263</v>
      </c>
      <c r="K31" s="241" t="s">
        <v>46</v>
      </c>
      <c r="L31" s="241" t="s">
        <v>212</v>
      </c>
      <c r="M31" s="357">
        <v>45265</v>
      </c>
      <c r="N31" s="166" t="s">
        <v>1491</v>
      </c>
      <c r="O31" s="241"/>
    </row>
    <row r="32" spans="1:15" ht="79.5" customHeight="1">
      <c r="A32" s="119" t="str">
        <f t="shared" si="4"/>
        <v>[Manage Stores-18]</v>
      </c>
      <c r="B32" s="118" t="s">
        <v>1894</v>
      </c>
      <c r="C32" s="118" t="s">
        <v>1892</v>
      </c>
      <c r="D32" s="264" t="s">
        <v>1895</v>
      </c>
      <c r="E32" s="264"/>
      <c r="F32" s="241" t="s">
        <v>212</v>
      </c>
      <c r="G32" s="280">
        <v>45251</v>
      </c>
      <c r="H32" s="118" t="s">
        <v>34</v>
      </c>
      <c r="I32" s="241" t="s">
        <v>212</v>
      </c>
      <c r="J32" s="280">
        <v>45263</v>
      </c>
      <c r="K32" s="241" t="s">
        <v>46</v>
      </c>
      <c r="L32" s="241" t="s">
        <v>212</v>
      </c>
      <c r="M32" s="357">
        <v>45265</v>
      </c>
      <c r="N32" s="166" t="s">
        <v>1491</v>
      </c>
      <c r="O32" s="241"/>
    </row>
    <row r="33" spans="1:15" ht="131.25" customHeight="1">
      <c r="A33" s="119" t="str">
        <f t="shared" si="4"/>
        <v>[Manage Stores-19]</v>
      </c>
      <c r="B33" s="118" t="s">
        <v>1896</v>
      </c>
      <c r="C33" s="118" t="s">
        <v>1897</v>
      </c>
      <c r="D33" s="264" t="s">
        <v>1617</v>
      </c>
      <c r="E33" s="264"/>
      <c r="F33" s="241" t="s">
        <v>212</v>
      </c>
      <c r="G33" s="280">
        <v>45251</v>
      </c>
      <c r="H33" s="118" t="s">
        <v>34</v>
      </c>
      <c r="I33" s="241" t="s">
        <v>212</v>
      </c>
      <c r="J33" s="280">
        <v>45263</v>
      </c>
      <c r="K33" s="241" t="s">
        <v>46</v>
      </c>
      <c r="L33" s="241" t="s">
        <v>212</v>
      </c>
      <c r="M33" s="357">
        <v>45265</v>
      </c>
      <c r="N33" s="166" t="s">
        <v>1491</v>
      </c>
      <c r="O33" s="241"/>
    </row>
    <row r="34" spans="1:15" ht="96" customHeight="1">
      <c r="A34" s="119" t="str">
        <f t="shared" si="4"/>
        <v>[Manage Stores-20]</v>
      </c>
      <c r="B34" s="118" t="s">
        <v>1898</v>
      </c>
      <c r="C34" s="118" t="s">
        <v>1892</v>
      </c>
      <c r="D34" s="264" t="s">
        <v>1899</v>
      </c>
      <c r="E34" s="264"/>
      <c r="F34" s="241" t="s">
        <v>212</v>
      </c>
      <c r="G34" s="280">
        <v>45251</v>
      </c>
      <c r="H34" s="118" t="s">
        <v>34</v>
      </c>
      <c r="I34" s="241" t="s">
        <v>212</v>
      </c>
      <c r="J34" s="280">
        <v>45263</v>
      </c>
      <c r="K34" s="241" t="s">
        <v>46</v>
      </c>
      <c r="L34" s="241" t="s">
        <v>212</v>
      </c>
      <c r="M34" s="357">
        <v>45265</v>
      </c>
      <c r="N34" s="166" t="s">
        <v>1491</v>
      </c>
      <c r="O34" s="241"/>
    </row>
    <row r="35" spans="1:15" ht="18" customHeight="1">
      <c r="A35" s="152" t="s">
        <v>1900</v>
      </c>
      <c r="B35" s="270"/>
      <c r="C35" s="270"/>
      <c r="D35" s="270"/>
      <c r="E35" s="270"/>
      <c r="F35" s="250"/>
      <c r="G35" s="282"/>
      <c r="H35" s="270"/>
      <c r="I35" s="250"/>
      <c r="J35" s="250"/>
      <c r="K35" s="250"/>
      <c r="L35" s="250"/>
      <c r="M35" s="245"/>
      <c r="N35" s="245"/>
      <c r="O35" s="245"/>
    </row>
    <row r="36" spans="1:15" ht="113.25" customHeight="1">
      <c r="A36" s="119" t="str">
        <f>IF(OR(B48&lt;&gt;"",D48&lt;&gt;""),"["&amp;TEXT($B$2,"##")&amp;"-"&amp;TEXT(ROW()-15,"##")&amp;"]","")</f>
        <v>[Manage Stores-21]</v>
      </c>
      <c r="B36" s="118" t="s">
        <v>1900</v>
      </c>
      <c r="C36" s="118" t="s">
        <v>1901</v>
      </c>
      <c r="D36" s="264" t="s">
        <v>1885</v>
      </c>
      <c r="E36" s="264"/>
      <c r="F36" s="241" t="s">
        <v>212</v>
      </c>
      <c r="G36" s="280">
        <v>45251</v>
      </c>
      <c r="H36" s="118" t="s">
        <v>34</v>
      </c>
      <c r="I36" s="241" t="s">
        <v>212</v>
      </c>
      <c r="J36" s="280">
        <v>45263</v>
      </c>
      <c r="K36" s="241" t="s">
        <v>46</v>
      </c>
      <c r="L36" s="241" t="s">
        <v>212</v>
      </c>
      <c r="M36" s="357">
        <v>45265</v>
      </c>
      <c r="N36" s="166" t="s">
        <v>1491</v>
      </c>
      <c r="O36" s="241"/>
    </row>
    <row r="37" spans="1:15" ht="22.5" customHeight="1">
      <c r="A37" s="147" t="s">
        <v>1902</v>
      </c>
      <c r="B37" s="148"/>
      <c r="C37" s="148"/>
      <c r="D37" s="268"/>
      <c r="E37" s="268"/>
      <c r="F37" s="250"/>
      <c r="G37" s="281"/>
      <c r="H37" s="148"/>
      <c r="I37" s="250"/>
      <c r="J37" s="250"/>
      <c r="K37" s="250"/>
      <c r="L37" s="250"/>
      <c r="M37" s="250"/>
      <c r="N37" s="250"/>
      <c r="O37" s="250"/>
    </row>
    <row r="38" spans="1:15" ht="123" customHeight="1">
      <c r="A38" s="119" t="str">
        <f t="shared" ref="A38:A41" si="5">IF(OR(B48&lt;&gt;"",D48&lt;&gt;""),"["&amp;TEXT($B$2,"##")&amp;"-"&amp;TEXT(ROW()-16,"##")&amp;"]","")</f>
        <v>[Manage Stores-22]</v>
      </c>
      <c r="B38" s="118" t="s">
        <v>1902</v>
      </c>
      <c r="C38" s="118" t="s">
        <v>1903</v>
      </c>
      <c r="D38" s="264" t="s">
        <v>1904</v>
      </c>
      <c r="E38" s="264"/>
      <c r="F38" s="241" t="s">
        <v>212</v>
      </c>
      <c r="G38" s="280">
        <v>45251</v>
      </c>
      <c r="H38" s="118" t="s">
        <v>34</v>
      </c>
      <c r="I38" s="241" t="s">
        <v>212</v>
      </c>
      <c r="J38" s="280">
        <v>45263</v>
      </c>
      <c r="K38" s="241" t="s">
        <v>46</v>
      </c>
      <c r="L38" s="241" t="s">
        <v>212</v>
      </c>
      <c r="M38" s="357">
        <v>45265</v>
      </c>
      <c r="N38" s="166" t="s">
        <v>1491</v>
      </c>
      <c r="O38" s="241"/>
    </row>
    <row r="39" spans="1:15" ht="123" customHeight="1">
      <c r="A39" s="119" t="str">
        <f t="shared" si="5"/>
        <v>[Manage Stores-23]</v>
      </c>
      <c r="B39" s="118" t="s">
        <v>1905</v>
      </c>
      <c r="C39" s="118" t="s">
        <v>1903</v>
      </c>
      <c r="D39" s="264" t="s">
        <v>1906</v>
      </c>
      <c r="E39" s="264"/>
      <c r="F39" s="241" t="s">
        <v>212</v>
      </c>
      <c r="G39" s="280">
        <v>45251</v>
      </c>
      <c r="H39" s="118" t="s">
        <v>34</v>
      </c>
      <c r="I39" s="241" t="s">
        <v>212</v>
      </c>
      <c r="J39" s="280">
        <v>45263</v>
      </c>
      <c r="K39" s="241" t="s">
        <v>46</v>
      </c>
      <c r="L39" s="241" t="s">
        <v>212</v>
      </c>
      <c r="M39" s="357">
        <v>45265</v>
      </c>
      <c r="N39" s="166" t="s">
        <v>1491</v>
      </c>
      <c r="O39" s="241"/>
    </row>
    <row r="40" spans="1:15" ht="138.75" customHeight="1">
      <c r="A40" s="119" t="str">
        <f t="shared" si="5"/>
        <v>[Manage Stores-24]</v>
      </c>
      <c r="B40" s="118" t="s">
        <v>1907</v>
      </c>
      <c r="C40" s="118" t="s">
        <v>1908</v>
      </c>
      <c r="D40" s="264" t="s">
        <v>1617</v>
      </c>
      <c r="E40" s="264"/>
      <c r="F40" s="241" t="s">
        <v>212</v>
      </c>
      <c r="G40" s="280">
        <v>45251</v>
      </c>
      <c r="H40" s="118" t="s">
        <v>34</v>
      </c>
      <c r="I40" s="241" t="s">
        <v>212</v>
      </c>
      <c r="J40" s="280">
        <v>45263</v>
      </c>
      <c r="K40" s="241" t="s">
        <v>46</v>
      </c>
      <c r="L40" s="241" t="s">
        <v>212</v>
      </c>
      <c r="M40" s="316">
        <v>45265</v>
      </c>
      <c r="N40" s="241" t="s">
        <v>1491</v>
      </c>
      <c r="O40" s="309" t="s">
        <v>1909</v>
      </c>
    </row>
    <row r="41" spans="1:15" ht="120.75" customHeight="1">
      <c r="A41" s="119" t="str">
        <f t="shared" si="5"/>
        <v>[Manage Stores-25]</v>
      </c>
      <c r="B41" s="118" t="s">
        <v>1910</v>
      </c>
      <c r="C41" s="118" t="s">
        <v>1911</v>
      </c>
      <c r="D41" s="264" t="s">
        <v>1912</v>
      </c>
      <c r="E41" s="264"/>
      <c r="F41" s="241" t="s">
        <v>212</v>
      </c>
      <c r="G41" s="280">
        <v>45251</v>
      </c>
      <c r="H41" s="118" t="s">
        <v>34</v>
      </c>
      <c r="I41" s="241" t="s">
        <v>212</v>
      </c>
      <c r="J41" s="280">
        <v>45263</v>
      </c>
      <c r="K41" s="241" t="s">
        <v>46</v>
      </c>
      <c r="L41" s="241" t="s">
        <v>212</v>
      </c>
      <c r="M41" s="357">
        <v>45265</v>
      </c>
      <c r="N41" s="166" t="s">
        <v>1491</v>
      </c>
      <c r="O41" s="241"/>
    </row>
    <row r="42" spans="1:15" ht="25.5" customHeight="1">
      <c r="A42" s="147" t="s">
        <v>1913</v>
      </c>
      <c r="B42" s="148"/>
      <c r="C42" s="148"/>
      <c r="D42" s="268"/>
      <c r="E42" s="268"/>
      <c r="F42" s="250"/>
      <c r="G42" s="281"/>
      <c r="H42" s="148"/>
      <c r="I42" s="250"/>
      <c r="J42" s="250"/>
      <c r="K42" s="250"/>
      <c r="L42" s="250"/>
      <c r="M42" s="250"/>
      <c r="N42" s="250"/>
      <c r="O42" s="250"/>
    </row>
    <row r="43" spans="1:15" ht="120" customHeight="1">
      <c r="A43" s="119" t="str">
        <f t="shared" ref="A43:A46" si="6">IF(OR(B48&lt;&gt;"",D48&lt;&gt;""),"["&amp;TEXT($B$2,"##")&amp;"-"&amp;TEXT(ROW()-17,"##")&amp;"]","")</f>
        <v>[Manage Stores-26]</v>
      </c>
      <c r="B43" s="118" t="s">
        <v>1913</v>
      </c>
      <c r="C43" s="118" t="s">
        <v>1914</v>
      </c>
      <c r="D43" s="264" t="s">
        <v>1915</v>
      </c>
      <c r="E43" s="264" t="s">
        <v>1916</v>
      </c>
      <c r="F43" s="241" t="s">
        <v>212</v>
      </c>
      <c r="G43" s="280">
        <v>45251</v>
      </c>
      <c r="H43" s="118" t="s">
        <v>34</v>
      </c>
      <c r="I43" s="241" t="s">
        <v>212</v>
      </c>
      <c r="J43" s="280">
        <v>45263</v>
      </c>
      <c r="K43" s="241" t="s">
        <v>46</v>
      </c>
      <c r="L43" s="241" t="s">
        <v>212</v>
      </c>
      <c r="M43" s="357">
        <v>45265</v>
      </c>
      <c r="N43" s="166" t="s">
        <v>1491</v>
      </c>
      <c r="O43" s="241"/>
    </row>
    <row r="44" spans="1:15" ht="131.25" customHeight="1">
      <c r="A44" s="119" t="str">
        <f t="shared" si="6"/>
        <v>[Manage Stores-27]</v>
      </c>
      <c r="B44" s="118" t="s">
        <v>1917</v>
      </c>
      <c r="C44" s="118" t="s">
        <v>1918</v>
      </c>
      <c r="D44" s="264" t="s">
        <v>1617</v>
      </c>
      <c r="E44" s="264"/>
      <c r="F44" s="241" t="s">
        <v>212</v>
      </c>
      <c r="G44" s="280">
        <v>45251</v>
      </c>
      <c r="H44" s="118" t="s">
        <v>34</v>
      </c>
      <c r="I44" s="241" t="s">
        <v>212</v>
      </c>
      <c r="J44" s="280">
        <v>45263</v>
      </c>
      <c r="K44" s="241" t="s">
        <v>46</v>
      </c>
      <c r="L44" s="241" t="s">
        <v>212</v>
      </c>
      <c r="M44" s="357">
        <v>45265</v>
      </c>
      <c r="N44" s="166" t="s">
        <v>1491</v>
      </c>
      <c r="O44" s="241"/>
    </row>
    <row r="45" spans="1:15" ht="128.25" customHeight="1">
      <c r="A45" s="119" t="str">
        <f t="shared" si="6"/>
        <v>[Manage Stores-28]</v>
      </c>
      <c r="B45" s="118" t="s">
        <v>1919</v>
      </c>
      <c r="C45" s="118" t="s">
        <v>1920</v>
      </c>
      <c r="D45" s="264" t="s">
        <v>1921</v>
      </c>
      <c r="E45" s="264"/>
      <c r="F45" s="241" t="s">
        <v>212</v>
      </c>
      <c r="G45" s="280">
        <v>45251</v>
      </c>
      <c r="H45" s="118" t="s">
        <v>34</v>
      </c>
      <c r="I45" s="241" t="s">
        <v>212</v>
      </c>
      <c r="J45" s="280">
        <v>45263</v>
      </c>
      <c r="K45" s="241" t="s">
        <v>46</v>
      </c>
      <c r="L45" s="241" t="s">
        <v>212</v>
      </c>
      <c r="M45" s="357">
        <v>45265</v>
      </c>
      <c r="N45" s="166" t="s">
        <v>1491</v>
      </c>
      <c r="O45" s="241"/>
    </row>
    <row r="46" spans="1:15" ht="125.25" customHeight="1">
      <c r="A46" s="119" t="str">
        <f t="shared" si="6"/>
        <v>[Manage Stores-29]</v>
      </c>
      <c r="B46" s="118" t="s">
        <v>1922</v>
      </c>
      <c r="C46" s="118" t="s">
        <v>1923</v>
      </c>
      <c r="D46" s="264" t="s">
        <v>1924</v>
      </c>
      <c r="E46" s="264"/>
      <c r="F46" s="241" t="s">
        <v>212</v>
      </c>
      <c r="G46" s="280">
        <v>45251</v>
      </c>
      <c r="H46" s="118" t="s">
        <v>34</v>
      </c>
      <c r="I46" s="241" t="s">
        <v>212</v>
      </c>
      <c r="J46" s="280">
        <v>45263</v>
      </c>
      <c r="K46" s="241" t="s">
        <v>46</v>
      </c>
      <c r="L46" s="241" t="s">
        <v>212</v>
      </c>
      <c r="M46" s="357">
        <v>45265</v>
      </c>
      <c r="N46" s="166" t="s">
        <v>1491</v>
      </c>
      <c r="O46" s="241"/>
    </row>
    <row r="47" spans="1:15" ht="18.75" customHeight="1">
      <c r="A47" s="147" t="s">
        <v>1925</v>
      </c>
      <c r="B47" s="148"/>
      <c r="C47" s="148"/>
      <c r="D47" s="268"/>
      <c r="E47" s="148"/>
      <c r="F47" s="250"/>
      <c r="G47" s="281"/>
      <c r="H47" s="148"/>
      <c r="I47" s="250"/>
      <c r="J47" s="250"/>
      <c r="K47" s="250"/>
      <c r="L47" s="250"/>
      <c r="M47" s="250"/>
      <c r="N47" s="250"/>
      <c r="O47" s="250"/>
    </row>
    <row r="48" spans="1:15" ht="123.75" customHeight="1">
      <c r="A48" s="119" t="str">
        <f t="shared" ref="A48:A52" si="7">IF(OR(B48&lt;&gt;"",D48&lt;&gt;""),"["&amp;TEXT($B$2,"##")&amp;"-"&amp;TEXT(ROW()- 18,"##")&amp;"]","")</f>
        <v>[Manage Stores-30]</v>
      </c>
      <c r="B48" s="118" t="s">
        <v>1925</v>
      </c>
      <c r="C48" s="118" t="s">
        <v>1926</v>
      </c>
      <c r="D48" s="264" t="s">
        <v>1927</v>
      </c>
      <c r="E48" s="118"/>
      <c r="F48" s="241" t="s">
        <v>212</v>
      </c>
      <c r="G48" s="280">
        <v>45251</v>
      </c>
      <c r="H48" s="118" t="s">
        <v>34</v>
      </c>
      <c r="I48" s="241" t="s">
        <v>212</v>
      </c>
      <c r="J48" s="280">
        <v>45263</v>
      </c>
      <c r="K48" s="241" t="s">
        <v>46</v>
      </c>
      <c r="L48" s="241" t="s">
        <v>212</v>
      </c>
      <c r="M48" s="357">
        <v>45265</v>
      </c>
      <c r="N48" s="166" t="s">
        <v>1491</v>
      </c>
      <c r="O48" s="241"/>
    </row>
    <row r="49" spans="1:15" ht="123.75" customHeight="1">
      <c r="A49" s="119" t="str">
        <f t="shared" si="7"/>
        <v>[Manage Stores-31]</v>
      </c>
      <c r="B49" s="118" t="s">
        <v>1928</v>
      </c>
      <c r="C49" s="118" t="s">
        <v>1926</v>
      </c>
      <c r="D49" s="264" t="s">
        <v>1929</v>
      </c>
      <c r="E49" s="118"/>
      <c r="F49" s="241" t="s">
        <v>212</v>
      </c>
      <c r="G49" s="280">
        <v>45251</v>
      </c>
      <c r="H49" s="118" t="s">
        <v>34</v>
      </c>
      <c r="I49" s="241" t="s">
        <v>212</v>
      </c>
      <c r="J49" s="280">
        <v>45263</v>
      </c>
      <c r="K49" s="241" t="s">
        <v>46</v>
      </c>
      <c r="L49" s="241" t="s">
        <v>212</v>
      </c>
      <c r="M49" s="357">
        <v>45265</v>
      </c>
      <c r="N49" s="166" t="s">
        <v>1491</v>
      </c>
      <c r="O49" s="241"/>
    </row>
    <row r="50" spans="1:15" ht="102" customHeight="1">
      <c r="A50" s="119" t="str">
        <f t="shared" si="7"/>
        <v>[Manage Stores-32]</v>
      </c>
      <c r="B50" s="118" t="s">
        <v>1930</v>
      </c>
      <c r="C50" s="118" t="s">
        <v>1931</v>
      </c>
      <c r="D50" s="264" t="s">
        <v>1617</v>
      </c>
      <c r="E50" s="118"/>
      <c r="F50" s="241" t="s">
        <v>212</v>
      </c>
      <c r="G50" s="280">
        <v>45251</v>
      </c>
      <c r="H50" s="118" t="s">
        <v>34</v>
      </c>
      <c r="I50" s="241" t="s">
        <v>213</v>
      </c>
      <c r="J50" s="280">
        <v>45263</v>
      </c>
      <c r="K50" s="241" t="s">
        <v>46</v>
      </c>
      <c r="L50" s="241" t="s">
        <v>212</v>
      </c>
      <c r="M50" s="316">
        <v>45265</v>
      </c>
      <c r="N50" s="241" t="s">
        <v>1491</v>
      </c>
      <c r="O50" s="309" t="s">
        <v>1932</v>
      </c>
    </row>
    <row r="51" spans="1:15" ht="110.4">
      <c r="A51" s="119" t="str">
        <f t="shared" si="7"/>
        <v>[Manage Stores-33]</v>
      </c>
      <c r="B51" s="118" t="s">
        <v>1933</v>
      </c>
      <c r="C51" s="118" t="s">
        <v>1926</v>
      </c>
      <c r="D51" s="264" t="s">
        <v>1934</v>
      </c>
      <c r="E51" s="118"/>
      <c r="F51" s="241" t="s">
        <v>212</v>
      </c>
      <c r="G51" s="280">
        <v>45251</v>
      </c>
      <c r="H51" s="118" t="s">
        <v>34</v>
      </c>
      <c r="I51" s="241" t="s">
        <v>212</v>
      </c>
      <c r="J51" s="280">
        <v>45263</v>
      </c>
      <c r="K51" s="241" t="s">
        <v>46</v>
      </c>
      <c r="L51" s="241" t="s">
        <v>212</v>
      </c>
      <c r="M51" s="357">
        <v>45265</v>
      </c>
      <c r="N51" s="166" t="s">
        <v>1491</v>
      </c>
      <c r="O51" s="241"/>
    </row>
    <row r="52" spans="1:15" ht="111" customHeight="1">
      <c r="A52" s="119" t="str">
        <f t="shared" si="7"/>
        <v>[Manage Stores-34]</v>
      </c>
      <c r="B52" s="118" t="s">
        <v>1935</v>
      </c>
      <c r="C52" s="118" t="s">
        <v>1936</v>
      </c>
      <c r="D52" s="264" t="s">
        <v>1882</v>
      </c>
      <c r="E52" s="118"/>
      <c r="F52" s="241" t="s">
        <v>212</v>
      </c>
      <c r="G52" s="280">
        <v>45251</v>
      </c>
      <c r="H52" s="118" t="s">
        <v>34</v>
      </c>
      <c r="I52" s="241" t="s">
        <v>212</v>
      </c>
      <c r="J52" s="280">
        <v>45263</v>
      </c>
      <c r="K52" s="241" t="s">
        <v>46</v>
      </c>
      <c r="L52" s="241" t="s">
        <v>212</v>
      </c>
      <c r="M52" s="357">
        <v>45265</v>
      </c>
      <c r="N52" s="166" t="s">
        <v>1491</v>
      </c>
      <c r="O52" s="241"/>
    </row>
    <row r="53" spans="1:15" ht="26.4">
      <c r="A53" s="147" t="s">
        <v>1937</v>
      </c>
      <c r="B53" s="148"/>
      <c r="C53" s="148"/>
      <c r="D53" s="268"/>
      <c r="E53" s="148"/>
      <c r="F53" s="250"/>
      <c r="G53" s="281"/>
      <c r="H53" s="148"/>
      <c r="I53" s="250"/>
      <c r="J53" s="250"/>
      <c r="K53" s="250"/>
      <c r="L53" s="250"/>
      <c r="M53" s="250"/>
      <c r="N53" s="250"/>
      <c r="O53" s="250"/>
    </row>
    <row r="54" spans="1:15" ht="117.75" customHeight="1">
      <c r="A54" s="119" t="str">
        <f>IF(OR(B54&lt;&gt;"",D54&lt;&gt;""),"["&amp;TEXT($B$2,"##")&amp;"-"&amp;TEXT(ROW()- 19,"##")&amp;"]","")</f>
        <v>[Manage Stores-35]</v>
      </c>
      <c r="B54" s="118" t="s">
        <v>1937</v>
      </c>
      <c r="C54" s="118" t="s">
        <v>1938</v>
      </c>
      <c r="D54" s="264" t="s">
        <v>1857</v>
      </c>
      <c r="E54" s="118"/>
      <c r="F54" s="241" t="s">
        <v>212</v>
      </c>
      <c r="G54" s="280">
        <v>45251</v>
      </c>
      <c r="H54" s="118" t="s">
        <v>34</v>
      </c>
      <c r="I54" s="241" t="s">
        <v>212</v>
      </c>
      <c r="J54" s="280">
        <v>45263</v>
      </c>
      <c r="K54" s="241" t="s">
        <v>46</v>
      </c>
      <c r="L54" s="241" t="s">
        <v>212</v>
      </c>
      <c r="M54" s="357">
        <v>45265</v>
      </c>
      <c r="N54" s="166" t="s">
        <v>1491</v>
      </c>
      <c r="O54" s="241"/>
    </row>
    <row r="55" spans="1:15" ht="15.75" customHeight="1"/>
    <row r="56" spans="1:15" ht="15.75" customHeight="1"/>
    <row r="57" spans="1:15" ht="15.75" customHeight="1"/>
    <row r="58" spans="1:15" ht="15.75" customHeight="1"/>
    <row r="59" spans="1:15" ht="15.75" customHeight="1"/>
    <row r="60" spans="1:15" ht="15.75" customHeight="1"/>
    <row r="61" spans="1:15" ht="15.75" customHeight="1"/>
    <row r="62" spans="1:15" ht="15.75" customHeight="1"/>
    <row r="63" spans="1:15" ht="15.75" customHeight="1"/>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sheetData>
  <mergeCells count="3">
    <mergeCell ref="C2:F2"/>
    <mergeCell ref="C3:F3"/>
    <mergeCell ref="C4:F4"/>
  </mergeCells>
  <dataValidations count="1">
    <dataValidation type="list" allowBlank="1" showErrorMessage="1" sqref="I38:I41 F48:F52 L48:L52 F12:F18 I12:I18 I54 F20:F24 I20:I24 F54 F26:F29 I26:I29 L38:L41 F36 I36 I43:I46 F31:F34 I31:I34 F43:F46 F38:F41 I48:I52 L12:L18 L20:L24 L26:L29 L31:L34 L36 L43:L46 L54">
      <formula1>$S$2:$S$5</formula1>
    </dataValidation>
  </dataValidations>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13"/>
  <sheetViews>
    <sheetView workbookViewId="0">
      <selection activeCell="G6" sqref="G6"/>
    </sheetView>
  </sheetViews>
  <sheetFormatPr defaultColWidth="12.6640625" defaultRowHeight="15" customHeight="1"/>
  <cols>
    <col min="1" max="1" width="30.33203125" customWidth="1"/>
    <col min="2" max="2" width="23.88671875" customWidth="1"/>
    <col min="3" max="3" width="34.88671875" customWidth="1"/>
    <col min="4" max="4" width="33.88671875" customWidth="1"/>
    <col min="5" max="5" width="29.109375" customWidth="1"/>
    <col min="6" max="6" width="13" customWidth="1"/>
    <col min="7" max="8" width="14.21875" customWidth="1"/>
    <col min="11" max="11" width="15.88671875" customWidth="1"/>
    <col min="15" max="15" width="38" customWidth="1"/>
  </cols>
  <sheetData>
    <row r="1" spans="1:19" ht="15" customHeight="1">
      <c r="A1" s="155"/>
      <c r="B1" s="155"/>
      <c r="C1" s="155"/>
      <c r="D1" s="155"/>
      <c r="E1" s="155"/>
      <c r="F1" s="155"/>
      <c r="G1" s="155"/>
      <c r="H1" s="155"/>
      <c r="I1" s="155"/>
      <c r="J1" s="155"/>
      <c r="K1" s="155"/>
      <c r="L1" s="155"/>
      <c r="M1" s="155"/>
      <c r="N1" s="155"/>
      <c r="O1" s="155"/>
    </row>
    <row r="2" spans="1:19" ht="15" customHeight="1">
      <c r="A2" s="379" t="s">
        <v>1480</v>
      </c>
      <c r="B2" s="380" t="s">
        <v>177</v>
      </c>
      <c r="C2" s="507"/>
      <c r="D2" s="492"/>
      <c r="E2" s="492"/>
      <c r="F2" s="493"/>
      <c r="G2" s="210"/>
      <c r="H2" s="210"/>
      <c r="I2" s="210"/>
      <c r="J2" s="210"/>
      <c r="K2" s="210"/>
      <c r="L2" s="210"/>
      <c r="M2" s="210"/>
      <c r="N2" s="210"/>
      <c r="O2" s="210"/>
      <c r="S2" s="74" t="s">
        <v>212</v>
      </c>
    </row>
    <row r="3" spans="1:19" ht="15" customHeight="1">
      <c r="A3" s="416" t="s">
        <v>237</v>
      </c>
      <c r="B3" s="119" t="s">
        <v>1939</v>
      </c>
      <c r="C3" s="508"/>
      <c r="D3" s="431"/>
      <c r="E3" s="431"/>
      <c r="F3" s="509"/>
      <c r="G3" s="210"/>
      <c r="H3" s="210"/>
      <c r="I3" s="210"/>
      <c r="J3" s="210"/>
      <c r="K3" s="210"/>
      <c r="L3" s="210"/>
      <c r="M3" s="210"/>
      <c r="N3" s="210"/>
      <c r="O3" s="210"/>
      <c r="S3" s="74" t="s">
        <v>213</v>
      </c>
    </row>
    <row r="4" spans="1:19" ht="15" customHeight="1">
      <c r="A4" s="382" t="s">
        <v>1482</v>
      </c>
      <c r="B4" s="130"/>
      <c r="C4" s="510"/>
      <c r="D4" s="431"/>
      <c r="E4" s="431"/>
      <c r="F4" s="509"/>
      <c r="G4" s="210"/>
      <c r="H4" s="210"/>
      <c r="I4" s="210"/>
      <c r="J4" s="210"/>
      <c r="K4" s="210"/>
      <c r="L4" s="210"/>
      <c r="M4" s="210"/>
      <c r="N4" s="210"/>
      <c r="O4" s="210"/>
      <c r="S4" s="74" t="s">
        <v>225</v>
      </c>
    </row>
    <row r="5" spans="1:19" ht="15" customHeight="1">
      <c r="A5" s="383" t="s">
        <v>241</v>
      </c>
      <c r="B5" s="131" t="s">
        <v>212</v>
      </c>
      <c r="C5" s="131" t="s">
        <v>213</v>
      </c>
      <c r="D5" s="131" t="s">
        <v>225</v>
      </c>
      <c r="E5" s="131" t="s">
        <v>215</v>
      </c>
      <c r="F5" s="384" t="s">
        <v>1484</v>
      </c>
      <c r="G5" s="256"/>
      <c r="H5" s="256"/>
      <c r="I5" s="256"/>
      <c r="J5" s="256"/>
      <c r="K5" s="256"/>
      <c r="L5" s="256"/>
      <c r="M5" s="256"/>
      <c r="N5" s="256"/>
      <c r="O5" s="256"/>
      <c r="S5" s="74" t="s">
        <v>215</v>
      </c>
    </row>
    <row r="6" spans="1:19" ht="15" customHeight="1">
      <c r="A6" s="385" t="s">
        <v>222</v>
      </c>
      <c r="B6" s="132">
        <f>COUNTIF(F12:F12868,"Passed")</f>
        <v>17</v>
      </c>
      <c r="C6" s="132">
        <f>COUNTIF(F12:F868,"Failed")</f>
        <v>0</v>
      </c>
      <c r="D6" s="133">
        <v>0</v>
      </c>
      <c r="E6" s="132">
        <f>COUNTIF(H18:H868,"N/A")</f>
        <v>0</v>
      </c>
      <c r="F6" s="386">
        <f>COUNTA(A11:A868) - 5</f>
        <v>17</v>
      </c>
      <c r="G6" s="256"/>
      <c r="H6" s="256"/>
      <c r="I6" s="256"/>
      <c r="J6" s="256"/>
      <c r="K6" s="256"/>
      <c r="L6" s="256"/>
      <c r="M6" s="256"/>
      <c r="N6" s="256"/>
      <c r="O6" s="256"/>
    </row>
    <row r="7" spans="1:19" ht="15" customHeight="1">
      <c r="A7" s="387" t="s">
        <v>221</v>
      </c>
      <c r="B7" s="134">
        <f>COUNTIF(I12:I12868,"Passed")</f>
        <v>17</v>
      </c>
      <c r="C7" s="134">
        <f>COUNTIF(I12:I868,"Failed")</f>
        <v>0</v>
      </c>
      <c r="D7" s="133">
        <v>0</v>
      </c>
      <c r="E7" s="132">
        <f t="shared" ref="E7" si="0">COUNTIF(H19:H869,"N/A")</f>
        <v>0</v>
      </c>
      <c r="F7" s="386">
        <f>COUNTA(A11:A868) - 5</f>
        <v>17</v>
      </c>
      <c r="G7" s="256"/>
      <c r="H7" s="256"/>
      <c r="I7" s="256"/>
      <c r="J7" s="256"/>
      <c r="K7" s="256"/>
      <c r="L7" s="256"/>
      <c r="M7" s="256"/>
      <c r="N7" s="256"/>
      <c r="O7" s="256"/>
    </row>
    <row r="8" spans="1:19" ht="15" customHeight="1">
      <c r="A8" s="389" t="s">
        <v>210</v>
      </c>
      <c r="B8" s="390">
        <f>COUNTIF(L12:L12868,"Passed")</f>
        <v>17</v>
      </c>
      <c r="C8" s="390">
        <f>COUNTIF(L12:L868,"Failed")</f>
        <v>0</v>
      </c>
      <c r="D8" s="390">
        <v>0</v>
      </c>
      <c r="E8" s="390">
        <v>0</v>
      </c>
      <c r="F8" s="391">
        <f>COUNTA(A11:A868) - 5</f>
        <v>17</v>
      </c>
      <c r="G8" s="326"/>
    </row>
    <row r="9" spans="1:19" ht="15" customHeight="1">
      <c r="A9" s="326"/>
      <c r="B9" s="326"/>
      <c r="C9" s="326"/>
      <c r="D9" s="326"/>
      <c r="E9" s="326"/>
      <c r="F9" s="326"/>
    </row>
    <row r="10" spans="1:19" ht="13.8">
      <c r="A10" s="167" t="s">
        <v>1485</v>
      </c>
      <c r="B10" s="167" t="s">
        <v>245</v>
      </c>
      <c r="C10" s="167" t="s">
        <v>246</v>
      </c>
      <c r="D10" s="167" t="s">
        <v>247</v>
      </c>
      <c r="E10" s="167" t="s">
        <v>1486</v>
      </c>
      <c r="F10" s="237" t="s">
        <v>222</v>
      </c>
      <c r="G10" s="237" t="s">
        <v>249</v>
      </c>
      <c r="H10" s="237" t="s">
        <v>250</v>
      </c>
      <c r="I10" s="237" t="s">
        <v>221</v>
      </c>
      <c r="J10" s="237" t="s">
        <v>249</v>
      </c>
      <c r="K10" s="237" t="s">
        <v>250</v>
      </c>
      <c r="L10" s="237" t="s">
        <v>210</v>
      </c>
      <c r="M10" s="237" t="s">
        <v>249</v>
      </c>
      <c r="N10" s="237" t="s">
        <v>250</v>
      </c>
      <c r="O10" s="237" t="s">
        <v>251</v>
      </c>
    </row>
    <row r="11" spans="1:19" ht="13.8">
      <c r="A11" s="137" t="s">
        <v>1940</v>
      </c>
      <c r="B11" s="279"/>
      <c r="C11" s="279"/>
      <c r="D11" s="279"/>
      <c r="E11" s="279"/>
      <c r="F11" s="239"/>
      <c r="G11" s="239"/>
      <c r="H11" s="239"/>
      <c r="I11" s="239"/>
      <c r="J11" s="239"/>
      <c r="K11" s="239"/>
      <c r="L11" s="239"/>
      <c r="M11" s="239"/>
      <c r="N11" s="239"/>
      <c r="O11" s="240"/>
    </row>
    <row r="12" spans="1:19" ht="122.25" customHeight="1">
      <c r="A12" s="119" t="str">
        <f>IF(OR(B12&lt;&gt;"",D12&lt;&gt;""),"["&amp;TEXT($B$2,"##")&amp;"-"&amp;TEXT(ROW()-11,"##")&amp;"]","")</f>
        <v>[Manage Partners-1]</v>
      </c>
      <c r="B12" s="118" t="s">
        <v>1941</v>
      </c>
      <c r="C12" s="118" t="s">
        <v>1942</v>
      </c>
      <c r="D12" s="264" t="s">
        <v>1943</v>
      </c>
      <c r="E12" s="118"/>
      <c r="F12" s="241" t="s">
        <v>212</v>
      </c>
      <c r="G12" s="280">
        <v>45251</v>
      </c>
      <c r="H12" s="118" t="s">
        <v>46</v>
      </c>
      <c r="I12" s="241" t="s">
        <v>212</v>
      </c>
      <c r="J12" s="280">
        <v>45262</v>
      </c>
      <c r="K12" s="241" t="s">
        <v>46</v>
      </c>
      <c r="L12" s="241" t="s">
        <v>212</v>
      </c>
      <c r="M12" s="357">
        <v>45265</v>
      </c>
      <c r="N12" s="166" t="s">
        <v>1491</v>
      </c>
      <c r="O12" s="241"/>
    </row>
    <row r="13" spans="1:19" ht="17.25" customHeight="1">
      <c r="A13" s="147" t="s">
        <v>1944</v>
      </c>
      <c r="B13" s="148"/>
      <c r="C13" s="148"/>
      <c r="D13" s="268"/>
      <c r="E13" s="268"/>
      <c r="F13" s="281"/>
      <c r="G13" s="281"/>
      <c r="H13" s="148"/>
      <c r="I13" s="168"/>
      <c r="J13" s="250"/>
      <c r="K13" s="168"/>
      <c r="L13" s="168"/>
      <c r="M13" s="168"/>
      <c r="N13" s="168"/>
      <c r="O13" s="168"/>
    </row>
    <row r="14" spans="1:19" ht="110.25" customHeight="1">
      <c r="A14" s="119" t="str">
        <f t="shared" ref="A14:A16" si="1">IF(OR(B14&lt;&gt;"",D14&lt;&gt;""),"["&amp;TEXT($B$2,"##")&amp;"-"&amp;TEXT(ROW()-12,"##")&amp;"]","")</f>
        <v>[Manage Partners-2]</v>
      </c>
      <c r="B14" s="118" t="s">
        <v>1944</v>
      </c>
      <c r="C14" s="118" t="s">
        <v>1667</v>
      </c>
      <c r="D14" s="264" t="s">
        <v>1945</v>
      </c>
      <c r="E14" s="264" t="s">
        <v>735</v>
      </c>
      <c r="F14" s="169" t="s">
        <v>212</v>
      </c>
      <c r="G14" s="283">
        <v>45251</v>
      </c>
      <c r="H14" s="118" t="s">
        <v>46</v>
      </c>
      <c r="I14" s="241" t="s">
        <v>212</v>
      </c>
      <c r="J14" s="280">
        <v>45262</v>
      </c>
      <c r="K14" s="241" t="s">
        <v>46</v>
      </c>
      <c r="L14" s="241" t="s">
        <v>212</v>
      </c>
      <c r="M14" s="357">
        <v>45265</v>
      </c>
      <c r="N14" s="166" t="s">
        <v>1491</v>
      </c>
      <c r="O14" s="170"/>
    </row>
    <row r="15" spans="1:19" ht="114" customHeight="1">
      <c r="A15" s="119" t="str">
        <f t="shared" si="1"/>
        <v>[Manage Partners-3]</v>
      </c>
      <c r="B15" s="118" t="s">
        <v>1946</v>
      </c>
      <c r="C15" s="118" t="s">
        <v>1671</v>
      </c>
      <c r="D15" s="264" t="s">
        <v>1620</v>
      </c>
      <c r="E15" s="264" t="s">
        <v>735</v>
      </c>
      <c r="F15" s="169" t="s">
        <v>212</v>
      </c>
      <c r="G15" s="283">
        <v>45251</v>
      </c>
      <c r="H15" s="118" t="s">
        <v>46</v>
      </c>
      <c r="I15" s="241" t="s">
        <v>212</v>
      </c>
      <c r="J15" s="280">
        <v>45262</v>
      </c>
      <c r="K15" s="241" t="s">
        <v>46</v>
      </c>
      <c r="L15" s="241" t="s">
        <v>212</v>
      </c>
      <c r="M15" s="357">
        <v>45265</v>
      </c>
      <c r="N15" s="166" t="s">
        <v>1491</v>
      </c>
      <c r="O15" s="170"/>
    </row>
    <row r="16" spans="1:19" ht="108.75" customHeight="1">
      <c r="A16" s="119" t="str">
        <f t="shared" si="1"/>
        <v>[Manage Partners-4]</v>
      </c>
      <c r="B16" s="118" t="s">
        <v>1947</v>
      </c>
      <c r="C16" s="118" t="s">
        <v>1667</v>
      </c>
      <c r="D16" s="264" t="s">
        <v>1948</v>
      </c>
      <c r="E16" s="264" t="s">
        <v>735</v>
      </c>
      <c r="F16" s="169" t="s">
        <v>212</v>
      </c>
      <c r="G16" s="283">
        <v>45251</v>
      </c>
      <c r="H16" s="118" t="s">
        <v>46</v>
      </c>
      <c r="I16" s="241" t="s">
        <v>212</v>
      </c>
      <c r="J16" s="280">
        <v>45262</v>
      </c>
      <c r="K16" s="241" t="s">
        <v>46</v>
      </c>
      <c r="L16" s="241" t="s">
        <v>212</v>
      </c>
      <c r="M16" s="357">
        <v>45265</v>
      </c>
      <c r="N16" s="166" t="s">
        <v>1491</v>
      </c>
      <c r="O16" s="170"/>
    </row>
    <row r="17" spans="1:15" ht="13.8">
      <c r="A17" s="147" t="s">
        <v>1949</v>
      </c>
      <c r="B17" s="148"/>
      <c r="C17" s="148"/>
      <c r="D17" s="268"/>
      <c r="E17" s="268"/>
      <c r="F17" s="250"/>
      <c r="G17" s="281"/>
      <c r="H17" s="148"/>
      <c r="I17" s="250"/>
      <c r="J17" s="250"/>
      <c r="K17" s="250"/>
      <c r="L17" s="250"/>
      <c r="M17" s="250"/>
      <c r="N17" s="250"/>
      <c r="O17" s="250"/>
    </row>
    <row r="18" spans="1:15" ht="117" customHeight="1">
      <c r="A18" s="119" t="str">
        <f t="shared" ref="A18:A22" si="2">IF(OR(B18&lt;&gt;"",D18&lt;&gt;""),"["&amp;TEXT($B$2,"##")&amp;"-"&amp;TEXT(ROW()-13,"##")&amp;"]","")</f>
        <v>[Manage Partners-5]</v>
      </c>
      <c r="B18" s="118" t="s">
        <v>1949</v>
      </c>
      <c r="C18" s="118" t="s">
        <v>1950</v>
      </c>
      <c r="D18" s="264" t="s">
        <v>1951</v>
      </c>
      <c r="E18" s="264"/>
      <c r="F18" s="241" t="s">
        <v>212</v>
      </c>
      <c r="G18" s="280">
        <v>45251</v>
      </c>
      <c r="H18" s="118" t="s">
        <v>46</v>
      </c>
      <c r="I18" s="241" t="s">
        <v>212</v>
      </c>
      <c r="J18" s="280">
        <v>45262</v>
      </c>
      <c r="K18" s="241" t="s">
        <v>46</v>
      </c>
      <c r="L18" s="241" t="s">
        <v>212</v>
      </c>
      <c r="M18" s="357">
        <v>45265</v>
      </c>
      <c r="N18" s="166" t="s">
        <v>1491</v>
      </c>
      <c r="O18" s="241"/>
    </row>
    <row r="19" spans="1:15" ht="117" customHeight="1">
      <c r="A19" s="119" t="str">
        <f t="shared" si="2"/>
        <v>[Manage Partners-6]</v>
      </c>
      <c r="B19" s="118" t="s">
        <v>1952</v>
      </c>
      <c r="C19" s="118" t="s">
        <v>1953</v>
      </c>
      <c r="D19" s="264" t="s">
        <v>1620</v>
      </c>
      <c r="E19" s="264"/>
      <c r="F19" s="241" t="s">
        <v>212</v>
      </c>
      <c r="G19" s="280">
        <v>45251</v>
      </c>
      <c r="H19" s="118" t="s">
        <v>46</v>
      </c>
      <c r="I19" s="241" t="s">
        <v>212</v>
      </c>
      <c r="J19" s="280">
        <v>45262</v>
      </c>
      <c r="K19" s="241" t="s">
        <v>46</v>
      </c>
      <c r="L19" s="241" t="s">
        <v>212</v>
      </c>
      <c r="M19" s="357">
        <v>45265</v>
      </c>
      <c r="N19" s="166" t="s">
        <v>1491</v>
      </c>
      <c r="O19" s="241"/>
    </row>
    <row r="20" spans="1:15" ht="114" customHeight="1">
      <c r="A20" s="119" t="str">
        <f t="shared" si="2"/>
        <v>[Manage Partners-7]</v>
      </c>
      <c r="B20" s="118" t="s">
        <v>1954</v>
      </c>
      <c r="C20" s="118" t="s">
        <v>1950</v>
      </c>
      <c r="D20" s="264" t="s">
        <v>1955</v>
      </c>
      <c r="E20" s="264"/>
      <c r="F20" s="241" t="s">
        <v>212</v>
      </c>
      <c r="G20" s="280">
        <v>45251</v>
      </c>
      <c r="H20" s="118" t="s">
        <v>46</v>
      </c>
      <c r="I20" s="241" t="s">
        <v>212</v>
      </c>
      <c r="J20" s="280">
        <v>45262</v>
      </c>
      <c r="K20" s="241" t="s">
        <v>46</v>
      </c>
      <c r="L20" s="241" t="s">
        <v>212</v>
      </c>
      <c r="M20" s="357">
        <v>45265</v>
      </c>
      <c r="N20" s="166" t="s">
        <v>1491</v>
      </c>
      <c r="O20" s="241"/>
    </row>
    <row r="21" spans="1:15" ht="125.25" customHeight="1">
      <c r="A21" s="119" t="str">
        <f t="shared" si="2"/>
        <v>[Manage Partners-8]</v>
      </c>
      <c r="B21" s="118" t="s">
        <v>1956</v>
      </c>
      <c r="C21" s="118" t="s">
        <v>1957</v>
      </c>
      <c r="D21" s="264" t="s">
        <v>1958</v>
      </c>
      <c r="E21" s="264"/>
      <c r="F21" s="241" t="s">
        <v>212</v>
      </c>
      <c r="G21" s="280">
        <v>45251</v>
      </c>
      <c r="H21" s="118" t="s">
        <v>46</v>
      </c>
      <c r="I21" s="241" t="s">
        <v>212</v>
      </c>
      <c r="J21" s="280">
        <v>45262</v>
      </c>
      <c r="K21" s="241" t="s">
        <v>46</v>
      </c>
      <c r="L21" s="241" t="s">
        <v>212</v>
      </c>
      <c r="M21" s="357">
        <v>45265</v>
      </c>
      <c r="N21" s="166" t="s">
        <v>1491</v>
      </c>
      <c r="O21" s="241"/>
    </row>
    <row r="22" spans="1:15" ht="125.25" customHeight="1">
      <c r="A22" s="119" t="str">
        <f t="shared" si="2"/>
        <v>[Manage Partners-9]</v>
      </c>
      <c r="B22" s="118" t="s">
        <v>1959</v>
      </c>
      <c r="C22" s="118" t="s">
        <v>1950</v>
      </c>
      <c r="D22" s="264" t="s">
        <v>1960</v>
      </c>
      <c r="F22" s="241" t="s">
        <v>212</v>
      </c>
      <c r="G22" s="280">
        <v>45251</v>
      </c>
      <c r="H22" s="118" t="s">
        <v>46</v>
      </c>
      <c r="I22" s="241" t="s">
        <v>212</v>
      </c>
      <c r="J22" s="280">
        <v>45262</v>
      </c>
      <c r="K22" s="241" t="s">
        <v>46</v>
      </c>
      <c r="L22" s="241" t="s">
        <v>212</v>
      </c>
      <c r="M22" s="357">
        <v>45265</v>
      </c>
      <c r="N22" s="166" t="s">
        <v>1491</v>
      </c>
      <c r="O22" s="241"/>
    </row>
    <row r="23" spans="1:15" ht="22.5" customHeight="1">
      <c r="A23" s="147" t="s">
        <v>100</v>
      </c>
      <c r="B23" s="148"/>
      <c r="C23" s="148"/>
      <c r="D23" s="268"/>
      <c r="E23" s="268"/>
      <c r="F23" s="250"/>
      <c r="G23" s="281"/>
      <c r="H23" s="148"/>
      <c r="I23" s="250"/>
      <c r="J23" s="250"/>
      <c r="K23" s="250"/>
      <c r="L23" s="250"/>
      <c r="M23" s="250"/>
      <c r="N23" s="250"/>
      <c r="O23" s="250"/>
    </row>
    <row r="24" spans="1:15" ht="122.25" customHeight="1">
      <c r="A24" s="119" t="str">
        <f t="shared" ref="A24:A27" si="3">IF(OR(B18&lt;&gt;"",D18&lt;&gt;""),"["&amp;TEXT($B$2,"##")&amp;"-"&amp;TEXT(ROW()-14,"##")&amp;"]","")</f>
        <v>[Manage Partners-10]</v>
      </c>
      <c r="B24" s="118" t="s">
        <v>100</v>
      </c>
      <c r="C24" s="118" t="s">
        <v>1961</v>
      </c>
      <c r="D24" s="264" t="s">
        <v>1962</v>
      </c>
      <c r="E24" s="264"/>
      <c r="F24" s="241" t="s">
        <v>212</v>
      </c>
      <c r="G24" s="280">
        <v>45251</v>
      </c>
      <c r="H24" s="118" t="s">
        <v>46</v>
      </c>
      <c r="I24" s="241" t="s">
        <v>212</v>
      </c>
      <c r="J24" s="280">
        <v>45262</v>
      </c>
      <c r="K24" s="241" t="s">
        <v>46</v>
      </c>
      <c r="L24" s="241" t="s">
        <v>212</v>
      </c>
      <c r="M24" s="357">
        <v>45265</v>
      </c>
      <c r="N24" s="166" t="s">
        <v>1491</v>
      </c>
      <c r="O24" s="241"/>
    </row>
    <row r="25" spans="1:15" ht="112.5" customHeight="1">
      <c r="A25" s="119" t="str">
        <f t="shared" si="3"/>
        <v>[Manage Partners-11]</v>
      </c>
      <c r="B25" s="118" t="s">
        <v>1963</v>
      </c>
      <c r="C25" s="118" t="s">
        <v>1964</v>
      </c>
      <c r="D25" s="264" t="s">
        <v>1620</v>
      </c>
      <c r="E25" s="264"/>
      <c r="F25" s="241" t="s">
        <v>212</v>
      </c>
      <c r="G25" s="280">
        <v>45251</v>
      </c>
      <c r="H25" s="118" t="s">
        <v>46</v>
      </c>
      <c r="I25" s="241" t="s">
        <v>212</v>
      </c>
      <c r="J25" s="280">
        <v>45262</v>
      </c>
      <c r="K25" s="241" t="s">
        <v>46</v>
      </c>
      <c r="L25" s="241" t="s">
        <v>212</v>
      </c>
      <c r="M25" s="357">
        <v>45265</v>
      </c>
      <c r="N25" s="166" t="s">
        <v>1491</v>
      </c>
      <c r="O25" s="241"/>
    </row>
    <row r="26" spans="1:15" ht="118.5" customHeight="1">
      <c r="A26" s="119" t="str">
        <f t="shared" si="3"/>
        <v>[Manage Partners-12]</v>
      </c>
      <c r="B26" s="118" t="s">
        <v>1965</v>
      </c>
      <c r="C26" s="118" t="s">
        <v>1961</v>
      </c>
      <c r="D26" s="264" t="s">
        <v>1966</v>
      </c>
      <c r="E26" s="264"/>
      <c r="F26" s="241" t="s">
        <v>212</v>
      </c>
      <c r="G26" s="280">
        <v>45251</v>
      </c>
      <c r="H26" s="118" t="s">
        <v>46</v>
      </c>
      <c r="I26" s="241" t="s">
        <v>212</v>
      </c>
      <c r="J26" s="280">
        <v>45262</v>
      </c>
      <c r="K26" s="241" t="s">
        <v>46</v>
      </c>
      <c r="L26" s="241" t="s">
        <v>212</v>
      </c>
      <c r="M26" s="357">
        <v>45265</v>
      </c>
      <c r="N26" s="166" t="s">
        <v>1491</v>
      </c>
      <c r="O26" s="241"/>
    </row>
    <row r="27" spans="1:15" ht="116.25" customHeight="1">
      <c r="A27" s="119" t="str">
        <f t="shared" si="3"/>
        <v>[Manage Partners-13]</v>
      </c>
      <c r="B27" s="118" t="s">
        <v>1967</v>
      </c>
      <c r="C27" s="118" t="s">
        <v>1961</v>
      </c>
      <c r="D27" s="264" t="s">
        <v>1968</v>
      </c>
      <c r="E27" s="264"/>
      <c r="F27" s="241" t="s">
        <v>212</v>
      </c>
      <c r="G27" s="280">
        <v>45251</v>
      </c>
      <c r="H27" s="118" t="s">
        <v>46</v>
      </c>
      <c r="I27" s="241" t="s">
        <v>212</v>
      </c>
      <c r="J27" s="280">
        <v>45262</v>
      </c>
      <c r="K27" s="241" t="s">
        <v>46</v>
      </c>
      <c r="L27" s="241" t="s">
        <v>212</v>
      </c>
      <c r="M27" s="357">
        <v>45265</v>
      </c>
      <c r="N27" s="166" t="s">
        <v>1491</v>
      </c>
      <c r="O27" s="241"/>
    </row>
    <row r="28" spans="1:15" ht="18" customHeight="1">
      <c r="A28" s="147" t="s">
        <v>1969</v>
      </c>
      <c r="B28" s="148"/>
      <c r="C28" s="148"/>
      <c r="D28" s="268"/>
      <c r="E28" s="268"/>
      <c r="F28" s="250"/>
      <c r="G28" s="281"/>
      <c r="H28" s="148"/>
      <c r="I28" s="250"/>
      <c r="J28" s="250"/>
      <c r="K28" s="250"/>
      <c r="L28" s="250"/>
      <c r="M28" s="250"/>
      <c r="N28" s="250"/>
      <c r="O28" s="250"/>
    </row>
    <row r="29" spans="1:15" ht="124.5" customHeight="1">
      <c r="A29" s="119" t="str">
        <f t="shared" ref="A29:A32" si="4">IF(OR(B18&lt;&gt;"",D18&lt;&gt;""),"["&amp;TEXT($B$2,"##")&amp;"-"&amp;TEXT(ROW()-15,"##")&amp;"]","")</f>
        <v>[Manage Partners-14]</v>
      </c>
      <c r="B29" s="118" t="s">
        <v>1969</v>
      </c>
      <c r="C29" s="118" t="s">
        <v>1970</v>
      </c>
      <c r="D29" s="264" t="s">
        <v>1971</v>
      </c>
      <c r="E29" s="264"/>
      <c r="F29" s="241" t="s">
        <v>212</v>
      </c>
      <c r="G29" s="280">
        <v>45251</v>
      </c>
      <c r="H29" s="118" t="s">
        <v>46</v>
      </c>
      <c r="I29" s="241" t="s">
        <v>212</v>
      </c>
      <c r="J29" s="280">
        <v>45262</v>
      </c>
      <c r="K29" s="241" t="s">
        <v>46</v>
      </c>
      <c r="L29" s="241" t="s">
        <v>212</v>
      </c>
      <c r="M29" s="357">
        <v>45265</v>
      </c>
      <c r="N29" s="166" t="s">
        <v>1491</v>
      </c>
      <c r="O29" s="241"/>
    </row>
    <row r="30" spans="1:15" ht="117" customHeight="1">
      <c r="A30" s="119" t="str">
        <f t="shared" si="4"/>
        <v>[Manage Partners-15]</v>
      </c>
      <c r="B30" s="118" t="s">
        <v>1972</v>
      </c>
      <c r="C30" s="118" t="s">
        <v>1970</v>
      </c>
      <c r="D30" s="264" t="s">
        <v>1620</v>
      </c>
      <c r="E30" s="264"/>
      <c r="F30" s="241" t="s">
        <v>212</v>
      </c>
      <c r="G30" s="280">
        <v>45251</v>
      </c>
      <c r="H30" s="118" t="s">
        <v>46</v>
      </c>
      <c r="I30" s="241" t="s">
        <v>212</v>
      </c>
      <c r="J30" s="280">
        <v>45262</v>
      </c>
      <c r="K30" s="241" t="s">
        <v>46</v>
      </c>
      <c r="L30" s="241" t="s">
        <v>212</v>
      </c>
      <c r="M30" s="357">
        <v>45265</v>
      </c>
      <c r="N30" s="166" t="s">
        <v>1491</v>
      </c>
      <c r="O30" s="241"/>
    </row>
    <row r="31" spans="1:15" ht="116.25" customHeight="1">
      <c r="A31" s="119" t="str">
        <f t="shared" si="4"/>
        <v>[Manage Partners-16]</v>
      </c>
      <c r="B31" s="118" t="s">
        <v>1973</v>
      </c>
      <c r="C31" s="118" t="s">
        <v>1970</v>
      </c>
      <c r="D31" s="264" t="s">
        <v>1974</v>
      </c>
      <c r="E31" s="264"/>
      <c r="F31" s="241" t="s">
        <v>212</v>
      </c>
      <c r="G31" s="280">
        <v>45251</v>
      </c>
      <c r="H31" s="118" t="s">
        <v>46</v>
      </c>
      <c r="I31" s="241" t="s">
        <v>212</v>
      </c>
      <c r="J31" s="280">
        <v>45262</v>
      </c>
      <c r="K31" s="241" t="s">
        <v>46</v>
      </c>
      <c r="L31" s="241" t="s">
        <v>212</v>
      </c>
      <c r="M31" s="357">
        <v>45265</v>
      </c>
      <c r="N31" s="166" t="s">
        <v>1491</v>
      </c>
      <c r="O31" s="241"/>
    </row>
    <row r="32" spans="1:15" ht="123" customHeight="1">
      <c r="A32" s="119" t="str">
        <f t="shared" si="4"/>
        <v>[Manage Partners-17]</v>
      </c>
      <c r="B32" s="118" t="s">
        <v>1975</v>
      </c>
      <c r="C32" s="118" t="s">
        <v>1970</v>
      </c>
      <c r="D32" s="264" t="s">
        <v>1976</v>
      </c>
      <c r="E32" s="264"/>
      <c r="F32" s="241" t="s">
        <v>212</v>
      </c>
      <c r="G32" s="280">
        <v>45251</v>
      </c>
      <c r="H32" s="118" t="s">
        <v>46</v>
      </c>
      <c r="I32" s="241" t="s">
        <v>212</v>
      </c>
      <c r="J32" s="280">
        <v>45262</v>
      </c>
      <c r="K32" s="241" t="s">
        <v>46</v>
      </c>
      <c r="L32" s="241" t="s">
        <v>212</v>
      </c>
      <c r="M32" s="357">
        <v>45265</v>
      </c>
      <c r="N32" s="166" t="s">
        <v>1491</v>
      </c>
      <c r="O32" s="24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3">
    <mergeCell ref="C2:F2"/>
    <mergeCell ref="C3:F3"/>
    <mergeCell ref="C4:F4"/>
  </mergeCells>
  <dataValidations count="1">
    <dataValidation type="list" allowBlank="1" showErrorMessage="1" sqref="F12 I12 I18:I22 F29:F32 I24:I27 F14:F22 I14:I16 F24:F27 I29:I32 L12 L14:L16 L18:L22 L24:L27 L29:L32">
      <formula1>$S$2:$S$5</formula1>
    </dataValidation>
  </dataValidations>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37"/>
  <sheetViews>
    <sheetView workbookViewId="0">
      <selection activeCell="M73" sqref="M73"/>
    </sheetView>
  </sheetViews>
  <sheetFormatPr defaultColWidth="12.6640625" defaultRowHeight="15" customHeight="1"/>
  <cols>
    <col min="1" max="1" width="30.33203125" customWidth="1"/>
    <col min="2" max="2" width="44.6640625" customWidth="1"/>
    <col min="3" max="3" width="34.88671875" customWidth="1"/>
    <col min="4" max="4" width="33.88671875" customWidth="1"/>
    <col min="5" max="5" width="29.109375" customWidth="1"/>
    <col min="6" max="6" width="12.6640625" customWidth="1"/>
    <col min="7" max="7" width="14.21875" customWidth="1"/>
    <col min="15" max="15" width="41.21875" customWidth="1"/>
  </cols>
  <sheetData>
    <row r="1" spans="1:18" ht="15" customHeight="1">
      <c r="A1" s="326"/>
      <c r="B1" s="326"/>
      <c r="C1" s="326"/>
      <c r="D1" s="326"/>
      <c r="E1" s="326"/>
      <c r="F1" s="326"/>
    </row>
    <row r="2" spans="1:18" ht="13.2">
      <c r="A2" s="379" t="s">
        <v>1480</v>
      </c>
      <c r="B2" s="380" t="s">
        <v>178</v>
      </c>
      <c r="C2" s="507"/>
      <c r="D2" s="492"/>
      <c r="E2" s="492"/>
      <c r="F2" s="493"/>
      <c r="G2" s="326"/>
      <c r="R2" s="74" t="s">
        <v>212</v>
      </c>
    </row>
    <row r="3" spans="1:18" ht="15.75" customHeight="1">
      <c r="A3" s="416" t="s">
        <v>237</v>
      </c>
      <c r="B3" s="119" t="s">
        <v>1977</v>
      </c>
      <c r="C3" s="508"/>
      <c r="D3" s="431"/>
      <c r="E3" s="431"/>
      <c r="F3" s="509"/>
      <c r="G3" s="326"/>
      <c r="R3" s="74" t="s">
        <v>213</v>
      </c>
    </row>
    <row r="4" spans="1:18" ht="15.75" customHeight="1">
      <c r="A4" s="382" t="s">
        <v>1482</v>
      </c>
      <c r="B4" s="130"/>
      <c r="C4" s="510"/>
      <c r="D4" s="431"/>
      <c r="E4" s="431"/>
      <c r="F4" s="509"/>
      <c r="G4" s="326"/>
      <c r="R4" s="74" t="s">
        <v>225</v>
      </c>
    </row>
    <row r="5" spans="1:18" ht="15.75" customHeight="1">
      <c r="A5" s="383" t="s">
        <v>241</v>
      </c>
      <c r="B5" s="131" t="s">
        <v>212</v>
      </c>
      <c r="C5" s="131" t="s">
        <v>213</v>
      </c>
      <c r="D5" s="131" t="s">
        <v>225</v>
      </c>
      <c r="E5" s="131" t="s">
        <v>215</v>
      </c>
      <c r="F5" s="384" t="s">
        <v>1484</v>
      </c>
      <c r="G5" s="326"/>
      <c r="R5" s="74" t="s">
        <v>215</v>
      </c>
    </row>
    <row r="6" spans="1:18" ht="15.75" customHeight="1">
      <c r="A6" s="385" t="s">
        <v>222</v>
      </c>
      <c r="B6" s="132">
        <f>COUNTIF(F12:F12868,"Passed")</f>
        <v>57</v>
      </c>
      <c r="C6" s="132">
        <f>COUNTIF(F12:F868,"Failed")</f>
        <v>0</v>
      </c>
      <c r="D6" s="133">
        <v>0</v>
      </c>
      <c r="E6" s="132">
        <f>COUNTIF(H18:H868,"N/A")</f>
        <v>0</v>
      </c>
      <c r="F6" s="386">
        <f>COUNTA(A11:A868) - 5</f>
        <v>57</v>
      </c>
      <c r="G6" s="326"/>
    </row>
    <row r="7" spans="1:18" ht="15.75" customHeight="1">
      <c r="A7" s="387" t="s">
        <v>221</v>
      </c>
      <c r="B7" s="134">
        <f>COUNTIF(I12:I12868,"Passed")</f>
        <v>56</v>
      </c>
      <c r="C7" s="134">
        <f>COUNTIF(I12:I868,"Failed")</f>
        <v>1</v>
      </c>
      <c r="D7" s="133">
        <v>0</v>
      </c>
      <c r="E7" s="133">
        <v>0</v>
      </c>
      <c r="F7" s="388">
        <f>COUNTA(A11:A868) - 5</f>
        <v>57</v>
      </c>
      <c r="G7" s="326"/>
    </row>
    <row r="8" spans="1:18" ht="15.75" customHeight="1">
      <c r="A8" s="389" t="s">
        <v>210</v>
      </c>
      <c r="B8" s="390">
        <f>COUNTIF(L12:L12868,"Passed")</f>
        <v>57</v>
      </c>
      <c r="C8" s="390">
        <f>COUNTIF(L12:L868,"Failed")</f>
        <v>0</v>
      </c>
      <c r="D8" s="390">
        <v>0</v>
      </c>
      <c r="E8" s="390">
        <v>0</v>
      </c>
      <c r="F8" s="391">
        <f>COUNTA(A11:A868) - 5</f>
        <v>57</v>
      </c>
      <c r="G8" s="326"/>
    </row>
    <row r="9" spans="1:18" ht="15.75" customHeight="1">
      <c r="A9" s="326"/>
      <c r="B9" s="326"/>
      <c r="C9" s="326"/>
      <c r="D9" s="326"/>
      <c r="E9" s="326"/>
      <c r="F9" s="326"/>
    </row>
    <row r="10" spans="1:18" ht="24" customHeight="1">
      <c r="A10" s="135" t="s">
        <v>1485</v>
      </c>
      <c r="B10" s="135" t="s">
        <v>245</v>
      </c>
      <c r="C10" s="135" t="s">
        <v>246</v>
      </c>
      <c r="D10" s="135" t="s">
        <v>247</v>
      </c>
      <c r="E10" s="135" t="s">
        <v>1486</v>
      </c>
      <c r="F10" s="135" t="s">
        <v>222</v>
      </c>
      <c r="G10" s="135" t="s">
        <v>249</v>
      </c>
      <c r="H10" s="135" t="s">
        <v>250</v>
      </c>
      <c r="I10" s="135" t="s">
        <v>221</v>
      </c>
      <c r="J10" s="135" t="s">
        <v>249</v>
      </c>
      <c r="K10" s="135" t="s">
        <v>250</v>
      </c>
      <c r="L10" s="135" t="s">
        <v>210</v>
      </c>
      <c r="M10" s="135" t="s">
        <v>249</v>
      </c>
      <c r="N10" s="135" t="s">
        <v>250</v>
      </c>
      <c r="O10" s="135" t="s">
        <v>251</v>
      </c>
    </row>
    <row r="11" spans="1:18" ht="15.75" customHeight="1">
      <c r="A11" s="136" t="s">
        <v>1978</v>
      </c>
      <c r="B11" s="137"/>
      <c r="C11" s="165"/>
      <c r="D11" s="165"/>
      <c r="E11" s="165"/>
      <c r="F11" s="165"/>
      <c r="G11" s="165"/>
      <c r="H11" s="262"/>
      <c r="I11" s="154"/>
      <c r="J11" s="120"/>
      <c r="K11" s="120"/>
      <c r="L11" s="120"/>
      <c r="M11" s="120"/>
      <c r="N11" s="120"/>
      <c r="O11" s="120"/>
    </row>
    <row r="12" spans="1:18" ht="126" customHeight="1">
      <c r="A12" s="119" t="str">
        <f>IF(OR(B10&lt;&gt;"",D10&lt;&gt;""),"["&amp;TEXT($B$2,"##")&amp;"-"&amp;TEXT(ROW()-11,"##")&amp;"]","")</f>
        <v>[Manage Partner Products-1]</v>
      </c>
      <c r="B12" s="118" t="s">
        <v>1978</v>
      </c>
      <c r="C12" s="118" t="s">
        <v>1979</v>
      </c>
      <c r="D12" s="264" t="s">
        <v>1980</v>
      </c>
      <c r="E12" s="118"/>
      <c r="F12" s="118" t="s">
        <v>212</v>
      </c>
      <c r="G12" s="143">
        <v>45251</v>
      </c>
      <c r="H12" s="118" t="s">
        <v>34</v>
      </c>
      <c r="I12" s="118" t="s">
        <v>212</v>
      </c>
      <c r="J12" s="143">
        <v>45263</v>
      </c>
      <c r="K12" s="119" t="s">
        <v>46</v>
      </c>
      <c r="L12" s="166" t="s">
        <v>212</v>
      </c>
      <c r="M12" s="357">
        <v>45265</v>
      </c>
      <c r="N12" s="166" t="s">
        <v>1491</v>
      </c>
      <c r="O12" s="119"/>
    </row>
    <row r="13" spans="1:18" ht="18.75" customHeight="1">
      <c r="A13" s="147" t="s">
        <v>1981</v>
      </c>
      <c r="B13" s="148"/>
      <c r="C13" s="148"/>
      <c r="D13" s="268"/>
      <c r="E13" s="268"/>
      <c r="F13" s="150"/>
      <c r="G13" s="149"/>
      <c r="H13" s="148"/>
      <c r="I13" s="150"/>
      <c r="J13" s="150"/>
      <c r="K13" s="150"/>
      <c r="L13" s="150"/>
      <c r="M13" s="154"/>
      <c r="N13" s="154"/>
      <c r="O13" s="154"/>
    </row>
    <row r="14" spans="1:18" ht="148.5" customHeight="1">
      <c r="A14" s="119" t="str">
        <f>IF(OR(B10&lt;&gt;"",D10&lt;&gt;""),"["&amp;TEXT($B$2,"##")&amp;"-"&amp;TEXT(ROW()-12,"##")&amp;"]","")</f>
        <v>[Manage Partner Products-2]</v>
      </c>
      <c r="B14" s="118" t="s">
        <v>1981</v>
      </c>
      <c r="C14" s="118" t="s">
        <v>1982</v>
      </c>
      <c r="D14" s="264" t="s">
        <v>1983</v>
      </c>
      <c r="E14" s="264"/>
      <c r="F14" s="118" t="s">
        <v>212</v>
      </c>
      <c r="G14" s="143">
        <v>45251</v>
      </c>
      <c r="H14" s="118" t="s">
        <v>34</v>
      </c>
      <c r="I14" s="118" t="s">
        <v>212</v>
      </c>
      <c r="J14" s="143">
        <v>45263</v>
      </c>
      <c r="K14" s="119" t="s">
        <v>46</v>
      </c>
      <c r="L14" s="166" t="s">
        <v>212</v>
      </c>
      <c r="M14" s="357">
        <v>45265</v>
      </c>
      <c r="N14" s="166" t="s">
        <v>1491</v>
      </c>
      <c r="O14" s="119"/>
    </row>
    <row r="15" spans="1:18" ht="105.75" customHeight="1">
      <c r="A15" s="119" t="str">
        <f>IF(OR(B10&lt;&gt;"",D10&lt;&gt;""),"["&amp;TEXT($B$2,"##")&amp;"-"&amp;TEXT(ROW()-12,"##")&amp;"]","")</f>
        <v>[Manage Partner Products-3]</v>
      </c>
      <c r="B15" s="118" t="s">
        <v>1984</v>
      </c>
      <c r="C15" s="118" t="s">
        <v>1982</v>
      </c>
      <c r="D15" s="264" t="s">
        <v>1985</v>
      </c>
      <c r="E15" s="264"/>
      <c r="F15" s="118" t="s">
        <v>212</v>
      </c>
      <c r="G15" s="143">
        <v>45251</v>
      </c>
      <c r="H15" s="118" t="s">
        <v>34</v>
      </c>
      <c r="I15" s="118" t="s">
        <v>212</v>
      </c>
      <c r="J15" s="143">
        <v>45263</v>
      </c>
      <c r="K15" s="119" t="s">
        <v>46</v>
      </c>
      <c r="L15" s="166" t="s">
        <v>212</v>
      </c>
      <c r="M15" s="357">
        <v>45265</v>
      </c>
      <c r="N15" s="166" t="s">
        <v>1491</v>
      </c>
      <c r="O15" s="119"/>
    </row>
    <row r="16" spans="1:18" ht="151.5" customHeight="1">
      <c r="A16" s="119" t="str">
        <f>IF(OR(B10&lt;&gt;"",D10&lt;&gt;""),"["&amp;TEXT($B$2,"##")&amp;"-"&amp;TEXT(ROW()-12,"##")&amp;"]","")</f>
        <v>[Manage Partner Products-4]</v>
      </c>
      <c r="B16" s="118" t="s">
        <v>1986</v>
      </c>
      <c r="C16" s="118" t="s">
        <v>1987</v>
      </c>
      <c r="D16" s="264" t="s">
        <v>1988</v>
      </c>
      <c r="E16" s="264"/>
      <c r="F16" s="118" t="s">
        <v>212</v>
      </c>
      <c r="G16" s="143">
        <v>45251</v>
      </c>
      <c r="H16" s="118" t="s">
        <v>34</v>
      </c>
      <c r="I16" s="118" t="s">
        <v>212</v>
      </c>
      <c r="J16" s="143">
        <v>45263</v>
      </c>
      <c r="K16" s="119" t="s">
        <v>46</v>
      </c>
      <c r="L16" s="166" t="s">
        <v>212</v>
      </c>
      <c r="M16" s="357">
        <v>45265</v>
      </c>
      <c r="N16" s="166" t="s">
        <v>1491</v>
      </c>
      <c r="O16" s="119"/>
    </row>
    <row r="17" spans="1:31" ht="166.5" customHeight="1">
      <c r="A17" s="119" t="str">
        <f>IF(OR(B10&lt;&gt;"",D10&lt;&gt;""),"["&amp;TEXT($B$2,"##")&amp;"-"&amp;TEXT(ROW()-12,"##")&amp;"]","")</f>
        <v>[Manage Partner Products-5]</v>
      </c>
      <c r="B17" s="118" t="s">
        <v>1989</v>
      </c>
      <c r="C17" s="118" t="s">
        <v>1987</v>
      </c>
      <c r="D17" s="264" t="s">
        <v>1990</v>
      </c>
      <c r="E17" s="264"/>
      <c r="F17" s="118" t="s">
        <v>212</v>
      </c>
      <c r="G17" s="143">
        <v>45251</v>
      </c>
      <c r="H17" s="118" t="s">
        <v>34</v>
      </c>
      <c r="I17" s="118" t="s">
        <v>212</v>
      </c>
      <c r="J17" s="143">
        <v>45263</v>
      </c>
      <c r="K17" s="119" t="s">
        <v>46</v>
      </c>
      <c r="L17" s="166" t="s">
        <v>212</v>
      </c>
      <c r="M17" s="357">
        <v>45265</v>
      </c>
      <c r="N17" s="166" t="s">
        <v>1491</v>
      </c>
      <c r="O17" s="119"/>
    </row>
    <row r="18" spans="1:31" ht="152.25" customHeight="1">
      <c r="A18" s="119" t="str">
        <f>IF(OR(B10&lt;&gt;"",D10&lt;&gt;""),"["&amp;TEXT($B$2,"##")&amp;"-"&amp;TEXT(ROW()-12,"##")&amp;"]","")</f>
        <v>[Manage Partner Products-6]</v>
      </c>
      <c r="B18" s="118" t="s">
        <v>1991</v>
      </c>
      <c r="C18" s="118" t="s">
        <v>1987</v>
      </c>
      <c r="D18" s="264" t="s">
        <v>1617</v>
      </c>
      <c r="E18" s="264"/>
      <c r="F18" s="118" t="s">
        <v>212</v>
      </c>
      <c r="G18" s="143">
        <v>45251</v>
      </c>
      <c r="H18" s="118" t="s">
        <v>34</v>
      </c>
      <c r="I18" s="118" t="s">
        <v>212</v>
      </c>
      <c r="J18" s="143">
        <v>45263</v>
      </c>
      <c r="K18" s="119" t="s">
        <v>46</v>
      </c>
      <c r="L18" s="166" t="s">
        <v>212</v>
      </c>
      <c r="M18" s="357">
        <v>45265</v>
      </c>
      <c r="N18" s="166" t="s">
        <v>1491</v>
      </c>
      <c r="O18" s="119"/>
    </row>
    <row r="19" spans="1:31" ht="150" customHeight="1">
      <c r="A19" s="119" t="str">
        <f>IF(OR(B10&lt;&gt;"",D10&lt;&gt;""),"["&amp;TEXT($B$2,"##")&amp;"-"&amp;TEXT(ROW()-12,"##")&amp;"]","")</f>
        <v>[Manage Partner Products-7]</v>
      </c>
      <c r="B19" s="118" t="s">
        <v>1992</v>
      </c>
      <c r="C19" s="118" t="s">
        <v>1993</v>
      </c>
      <c r="D19" s="264" t="s">
        <v>1620</v>
      </c>
      <c r="E19" s="264"/>
      <c r="F19" s="118" t="s">
        <v>212</v>
      </c>
      <c r="G19" s="143">
        <v>45251</v>
      </c>
      <c r="H19" s="118" t="s">
        <v>34</v>
      </c>
      <c r="I19" s="118" t="s">
        <v>212</v>
      </c>
      <c r="J19" s="143">
        <v>45263</v>
      </c>
      <c r="K19" s="119" t="s">
        <v>46</v>
      </c>
      <c r="L19" s="166" t="s">
        <v>212</v>
      </c>
      <c r="M19" s="357">
        <v>45265</v>
      </c>
      <c r="N19" s="166" t="s">
        <v>1491</v>
      </c>
      <c r="O19" s="119"/>
    </row>
    <row r="20" spans="1:31" ht="148.5" customHeight="1">
      <c r="A20" s="119" t="str">
        <f>IF(OR(B10&lt;&gt;"",D10&lt;&gt;""),"["&amp;TEXT($B$2,"##")&amp;"-"&amp;TEXT(ROW()-12,"##")&amp;"]","")</f>
        <v>[Manage Partner Products-8]</v>
      </c>
      <c r="B20" s="118" t="s">
        <v>1994</v>
      </c>
      <c r="C20" s="118" t="s">
        <v>1987</v>
      </c>
      <c r="D20" s="264" t="s">
        <v>1995</v>
      </c>
      <c r="E20" s="264"/>
      <c r="F20" s="118" t="s">
        <v>212</v>
      </c>
      <c r="G20" s="143">
        <v>45251</v>
      </c>
      <c r="H20" s="118" t="s">
        <v>34</v>
      </c>
      <c r="I20" s="118" t="s">
        <v>212</v>
      </c>
      <c r="J20" s="143">
        <v>45263</v>
      </c>
      <c r="K20" s="119" t="s">
        <v>46</v>
      </c>
      <c r="L20" s="166" t="s">
        <v>212</v>
      </c>
      <c r="M20" s="357">
        <v>45265</v>
      </c>
      <c r="N20" s="166" t="s">
        <v>1491</v>
      </c>
      <c r="O20" s="119"/>
    </row>
    <row r="21" spans="1:31" ht="146.25" customHeight="1">
      <c r="A21" s="119" t="str">
        <f>IF(OR(B10&lt;&gt;"",D10&lt;&gt;""),"["&amp;TEXT($B$2,"##")&amp;"-"&amp;TEXT(ROW()-12,"##")&amp;"]","")</f>
        <v>[Manage Partner Products-9]</v>
      </c>
      <c r="B21" s="118" t="s">
        <v>1996</v>
      </c>
      <c r="C21" s="118" t="s">
        <v>1997</v>
      </c>
      <c r="D21" s="264" t="s">
        <v>1998</v>
      </c>
      <c r="E21" s="264"/>
      <c r="F21" s="118" t="s">
        <v>212</v>
      </c>
      <c r="G21" s="143">
        <v>45251</v>
      </c>
      <c r="H21" s="118" t="s">
        <v>34</v>
      </c>
      <c r="I21" s="118" t="s">
        <v>212</v>
      </c>
      <c r="J21" s="143">
        <v>45263</v>
      </c>
      <c r="K21" s="119" t="s">
        <v>46</v>
      </c>
      <c r="L21" s="166" t="s">
        <v>212</v>
      </c>
      <c r="M21" s="357">
        <v>45265</v>
      </c>
      <c r="N21" s="166" t="s">
        <v>1491</v>
      </c>
      <c r="O21" s="119"/>
    </row>
    <row r="22" spans="1:31" ht="147.75" customHeight="1">
      <c r="A22" s="119" t="str">
        <f>IF(OR(B10&lt;&gt;"",D10&lt;&gt;""),"["&amp;TEXT($B$2,"##")&amp;"-"&amp;TEXT(ROW()-12,"##")&amp;"]","")</f>
        <v>[Manage Partner Products-10]</v>
      </c>
      <c r="B22" s="118" t="s">
        <v>1999</v>
      </c>
      <c r="C22" s="118" t="s">
        <v>1997</v>
      </c>
      <c r="D22" s="264" t="s">
        <v>2000</v>
      </c>
      <c r="E22" s="264"/>
      <c r="F22" s="118" t="s">
        <v>212</v>
      </c>
      <c r="G22" s="143">
        <v>45251</v>
      </c>
      <c r="H22" s="118" t="s">
        <v>34</v>
      </c>
      <c r="I22" s="118" t="s">
        <v>212</v>
      </c>
      <c r="J22" s="143">
        <v>45263</v>
      </c>
      <c r="K22" s="119" t="s">
        <v>46</v>
      </c>
      <c r="L22" s="166" t="s">
        <v>212</v>
      </c>
      <c r="M22" s="357">
        <v>45265</v>
      </c>
      <c r="N22" s="166" t="s">
        <v>1491</v>
      </c>
      <c r="O22" s="119"/>
    </row>
    <row r="23" spans="1:31" ht="158.25" customHeight="1">
      <c r="A23" s="119" t="str">
        <f>IF(OR(B10&lt;&gt;"",D10&lt;&gt;""),"["&amp;TEXT($B$2,"##")&amp;"-"&amp;TEXT(ROW()-12,"##")&amp;"]","")</f>
        <v>[Manage Partner Products-11]</v>
      </c>
      <c r="B23" s="118" t="s">
        <v>2001</v>
      </c>
      <c r="C23" s="118" t="s">
        <v>1997</v>
      </c>
      <c r="D23" s="264" t="s">
        <v>2002</v>
      </c>
      <c r="E23" s="264"/>
      <c r="F23" s="118" t="s">
        <v>212</v>
      </c>
      <c r="G23" s="143">
        <v>45251</v>
      </c>
      <c r="H23" s="118" t="s">
        <v>34</v>
      </c>
      <c r="I23" s="118" t="s">
        <v>212</v>
      </c>
      <c r="J23" s="143">
        <v>45263</v>
      </c>
      <c r="K23" s="119" t="s">
        <v>46</v>
      </c>
      <c r="L23" s="166" t="s">
        <v>212</v>
      </c>
      <c r="M23" s="357">
        <v>45265</v>
      </c>
      <c r="N23" s="166" t="s">
        <v>1491</v>
      </c>
      <c r="O23" s="119"/>
    </row>
    <row r="24" spans="1:31" ht="153.75" customHeight="1">
      <c r="A24" s="119" t="str">
        <f>IF(OR(B10&lt;&gt;"",D10&lt;&gt;""),"["&amp;TEXT($B$2,"##")&amp;"-"&amp;TEXT(ROW()-12,"##")&amp;"]","")</f>
        <v>[Manage Partner Products-12]</v>
      </c>
      <c r="B24" s="118" t="s">
        <v>2003</v>
      </c>
      <c r="C24" s="118" t="s">
        <v>1997</v>
      </c>
      <c r="D24" s="264" t="s">
        <v>1808</v>
      </c>
      <c r="E24" s="264"/>
      <c r="F24" s="118" t="s">
        <v>212</v>
      </c>
      <c r="G24" s="143">
        <v>45251</v>
      </c>
      <c r="H24" s="118" t="s">
        <v>34</v>
      </c>
      <c r="I24" s="118" t="s">
        <v>212</v>
      </c>
      <c r="J24" s="143">
        <v>45263</v>
      </c>
      <c r="K24" s="119" t="s">
        <v>46</v>
      </c>
      <c r="L24" s="166" t="s">
        <v>212</v>
      </c>
      <c r="M24" s="357">
        <v>45265</v>
      </c>
      <c r="N24" s="166" t="s">
        <v>1491</v>
      </c>
      <c r="O24" s="119"/>
    </row>
    <row r="25" spans="1:31" ht="153" customHeight="1">
      <c r="A25" s="119" t="str">
        <f>IF(OR(B10&lt;&gt;"",D10&lt;&gt;""),"["&amp;TEXT($B$2,"##")&amp;"-"&amp;TEXT(ROW()-12,"##")&amp;"]","")</f>
        <v>[Manage Partner Products-13]</v>
      </c>
      <c r="B25" s="118" t="s">
        <v>2004</v>
      </c>
      <c r="C25" s="118" t="s">
        <v>2005</v>
      </c>
      <c r="D25" s="264" t="s">
        <v>2006</v>
      </c>
      <c r="E25" s="264"/>
      <c r="F25" s="118" t="s">
        <v>212</v>
      </c>
      <c r="G25" s="143">
        <v>45251</v>
      </c>
      <c r="H25" s="118" t="s">
        <v>34</v>
      </c>
      <c r="I25" s="118" t="s">
        <v>212</v>
      </c>
      <c r="J25" s="143">
        <v>45263</v>
      </c>
      <c r="K25" s="119" t="s">
        <v>46</v>
      </c>
      <c r="L25" s="166" t="s">
        <v>212</v>
      </c>
      <c r="M25" s="357">
        <v>45265</v>
      </c>
      <c r="N25" s="166" t="s">
        <v>1491</v>
      </c>
      <c r="O25" s="119"/>
    </row>
    <row r="26" spans="1:31" ht="152.25" customHeight="1">
      <c r="A26" s="119" t="str">
        <f>IF(OR(B10&lt;&gt;"",D10&lt;&gt;""),"["&amp;TEXT($B$2,"##")&amp;"-"&amp;TEXT(ROW()-12,"##")&amp;"]","")</f>
        <v>[Manage Partner Products-14]</v>
      </c>
      <c r="B26" s="118" t="s">
        <v>2007</v>
      </c>
      <c r="C26" s="118" t="s">
        <v>2005</v>
      </c>
      <c r="D26" s="264" t="s">
        <v>2008</v>
      </c>
      <c r="E26" s="264"/>
      <c r="F26" s="118" t="s">
        <v>212</v>
      </c>
      <c r="G26" s="143">
        <v>45251</v>
      </c>
      <c r="H26" s="118" t="s">
        <v>34</v>
      </c>
      <c r="I26" s="118" t="s">
        <v>212</v>
      </c>
      <c r="J26" s="143">
        <v>45263</v>
      </c>
      <c r="K26" s="119" t="s">
        <v>46</v>
      </c>
      <c r="L26" s="166" t="s">
        <v>212</v>
      </c>
      <c r="M26" s="357">
        <v>45265</v>
      </c>
      <c r="N26" s="166" t="s">
        <v>1491</v>
      </c>
      <c r="O26" s="119"/>
      <c r="P26" s="120"/>
      <c r="Q26" s="120"/>
      <c r="R26" s="120"/>
      <c r="S26" s="120"/>
      <c r="T26" s="120"/>
      <c r="U26" s="120"/>
      <c r="V26" s="120"/>
      <c r="W26" s="120"/>
      <c r="X26" s="120"/>
      <c r="Y26" s="120"/>
      <c r="Z26" s="120"/>
      <c r="AA26" s="120"/>
      <c r="AB26" s="120"/>
      <c r="AC26" s="120"/>
      <c r="AD26" s="120"/>
      <c r="AE26" s="120"/>
    </row>
    <row r="27" spans="1:31" ht="150" customHeight="1">
      <c r="A27" s="119" t="str">
        <f>IF(OR(B10&lt;&gt;"",D10&lt;&gt;""),"["&amp;TEXT($B$2,"##")&amp;"-"&amp;TEXT(ROW()-12,"##")&amp;"]","")</f>
        <v>[Manage Partner Products-15]</v>
      </c>
      <c r="B27" s="118" t="s">
        <v>2009</v>
      </c>
      <c r="C27" s="118" t="s">
        <v>2005</v>
      </c>
      <c r="D27" s="264" t="s">
        <v>2010</v>
      </c>
      <c r="E27" s="264"/>
      <c r="F27" s="118" t="s">
        <v>212</v>
      </c>
      <c r="G27" s="143">
        <v>45251</v>
      </c>
      <c r="H27" s="118" t="s">
        <v>34</v>
      </c>
      <c r="I27" s="118" t="s">
        <v>212</v>
      </c>
      <c r="J27" s="143">
        <v>45263</v>
      </c>
      <c r="K27" s="119" t="s">
        <v>46</v>
      </c>
      <c r="L27" s="166" t="s">
        <v>212</v>
      </c>
      <c r="M27" s="357">
        <v>45265</v>
      </c>
      <c r="N27" s="166" t="s">
        <v>1491</v>
      </c>
      <c r="O27" s="119"/>
    </row>
    <row r="28" spans="1:31" ht="16.5" customHeight="1">
      <c r="A28" s="147" t="s">
        <v>2011</v>
      </c>
      <c r="B28" s="148"/>
      <c r="C28" s="148"/>
      <c r="D28" s="268"/>
      <c r="E28" s="148"/>
      <c r="F28" s="150"/>
      <c r="G28" s="149"/>
      <c r="H28" s="148"/>
      <c r="I28" s="150"/>
      <c r="J28" s="150"/>
      <c r="K28" s="150"/>
      <c r="L28" s="150"/>
      <c r="M28" s="154"/>
      <c r="N28" s="154"/>
      <c r="O28" s="154"/>
    </row>
    <row r="29" spans="1:31" ht="117.75" customHeight="1">
      <c r="A29" s="119" t="str">
        <f>IF(OR(B10&lt;&gt;"",D10&lt;&gt;""),"["&amp;TEXT($B$2,"##")&amp;"-"&amp;TEXT(ROW()-13,"##")&amp;"]","")</f>
        <v>[Manage Partner Products-16]</v>
      </c>
      <c r="B29" s="118" t="s">
        <v>2011</v>
      </c>
      <c r="C29" s="118" t="s">
        <v>2012</v>
      </c>
      <c r="D29" s="264" t="s">
        <v>2013</v>
      </c>
      <c r="E29" s="118"/>
      <c r="F29" s="118" t="s">
        <v>212</v>
      </c>
      <c r="G29" s="143">
        <v>45251</v>
      </c>
      <c r="H29" s="118" t="s">
        <v>34</v>
      </c>
      <c r="I29" s="118" t="s">
        <v>212</v>
      </c>
      <c r="J29" s="143">
        <v>45263</v>
      </c>
      <c r="K29" s="119" t="s">
        <v>46</v>
      </c>
      <c r="L29" s="166" t="s">
        <v>212</v>
      </c>
      <c r="M29" s="357">
        <v>45265</v>
      </c>
      <c r="N29" s="166" t="s">
        <v>1491</v>
      </c>
      <c r="O29" s="119"/>
    </row>
    <row r="30" spans="1:31" ht="117.75" customHeight="1">
      <c r="A30" s="119" t="str">
        <f>IF(OR(B10&lt;&gt;"",D10&lt;&gt;""),"["&amp;TEXT($B$2,"##")&amp;"-"&amp;TEXT(ROW()-13,"##")&amp;"]","")</f>
        <v>[Manage Partner Products-17]</v>
      </c>
      <c r="B30" s="118" t="s">
        <v>2014</v>
      </c>
      <c r="C30" s="118" t="s">
        <v>2015</v>
      </c>
      <c r="D30" s="264" t="s">
        <v>1988</v>
      </c>
      <c r="E30" s="118"/>
      <c r="F30" s="118" t="s">
        <v>212</v>
      </c>
      <c r="G30" s="143">
        <v>45251</v>
      </c>
      <c r="H30" s="118" t="s">
        <v>34</v>
      </c>
      <c r="I30" s="118" t="s">
        <v>212</v>
      </c>
      <c r="J30" s="143">
        <v>45263</v>
      </c>
      <c r="K30" s="119" t="s">
        <v>46</v>
      </c>
      <c r="L30" s="166" t="s">
        <v>212</v>
      </c>
      <c r="M30" s="357">
        <v>45265</v>
      </c>
      <c r="N30" s="166" t="s">
        <v>1491</v>
      </c>
      <c r="O30" s="119"/>
    </row>
    <row r="31" spans="1:31" ht="117.75" customHeight="1">
      <c r="A31" s="119" t="str">
        <f>IF(OR(B10&lt;&gt;"",D10&lt;&gt;""),"["&amp;TEXT($B$2,"##")&amp;"-"&amp;TEXT(ROW()-13,"##")&amp;"]","")</f>
        <v>[Manage Partner Products-18]</v>
      </c>
      <c r="B31" s="118" t="s">
        <v>2016</v>
      </c>
      <c r="C31" s="118" t="s">
        <v>2015</v>
      </c>
      <c r="D31" s="264" t="s">
        <v>1617</v>
      </c>
      <c r="E31" s="118"/>
      <c r="F31" s="118" t="s">
        <v>212</v>
      </c>
      <c r="G31" s="143">
        <v>45251</v>
      </c>
      <c r="H31" s="118" t="s">
        <v>34</v>
      </c>
      <c r="I31" s="118" t="s">
        <v>212</v>
      </c>
      <c r="J31" s="143">
        <v>45263</v>
      </c>
      <c r="K31" s="119" t="s">
        <v>46</v>
      </c>
      <c r="L31" s="166" t="s">
        <v>212</v>
      </c>
      <c r="M31" s="357">
        <v>45265</v>
      </c>
      <c r="N31" s="166" t="s">
        <v>1491</v>
      </c>
      <c r="O31" s="119"/>
    </row>
    <row r="32" spans="1:31" ht="117.75" customHeight="1">
      <c r="A32" s="119" t="str">
        <f>IF(OR(B10&lt;&gt;"",D10&lt;&gt;""),"["&amp;TEXT($B$2,"##")&amp;"-"&amp;TEXT(ROW()-13,"##")&amp;"]","")</f>
        <v>[Manage Partner Products-19]</v>
      </c>
      <c r="B32" s="118" t="s">
        <v>2017</v>
      </c>
      <c r="C32" s="118" t="s">
        <v>2018</v>
      </c>
      <c r="D32" s="264" t="s">
        <v>1620</v>
      </c>
      <c r="E32" s="118"/>
      <c r="F32" s="118" t="s">
        <v>212</v>
      </c>
      <c r="G32" s="143">
        <v>45251</v>
      </c>
      <c r="H32" s="118" t="s">
        <v>34</v>
      </c>
      <c r="I32" s="118" t="s">
        <v>212</v>
      </c>
      <c r="J32" s="143">
        <v>45263</v>
      </c>
      <c r="K32" s="119" t="s">
        <v>46</v>
      </c>
      <c r="L32" s="166" t="s">
        <v>212</v>
      </c>
      <c r="M32" s="357">
        <v>45265</v>
      </c>
      <c r="N32" s="166" t="s">
        <v>1491</v>
      </c>
      <c r="O32" s="119"/>
    </row>
    <row r="33" spans="1:31" ht="117.75" customHeight="1">
      <c r="A33" s="119" t="str">
        <f>IF(OR(B10&lt;&gt;"",D10&lt;&gt;""),"["&amp;TEXT($B$2,"##")&amp;"-"&amp;TEXT(ROW()-13,"##")&amp;"]","")</f>
        <v>[Manage Partner Products-20]</v>
      </c>
      <c r="B33" s="118" t="s">
        <v>2019</v>
      </c>
      <c r="C33" s="118" t="s">
        <v>2015</v>
      </c>
      <c r="D33" s="264" t="s">
        <v>1995</v>
      </c>
      <c r="E33" s="118"/>
      <c r="F33" s="118" t="s">
        <v>212</v>
      </c>
      <c r="G33" s="143">
        <v>45251</v>
      </c>
      <c r="H33" s="118" t="s">
        <v>34</v>
      </c>
      <c r="I33" s="118" t="s">
        <v>212</v>
      </c>
      <c r="J33" s="143">
        <v>45263</v>
      </c>
      <c r="K33" s="119" t="s">
        <v>46</v>
      </c>
      <c r="L33" s="166" t="s">
        <v>212</v>
      </c>
      <c r="M33" s="357">
        <v>45265</v>
      </c>
      <c r="N33" s="166" t="s">
        <v>1491</v>
      </c>
      <c r="O33" s="119"/>
    </row>
    <row r="34" spans="1:31" ht="117.75" customHeight="1">
      <c r="A34" s="119" t="str">
        <f>IF(OR(B10&lt;&gt;"",D10&lt;&gt;""),"["&amp;TEXT($B$2,"##")&amp;"-"&amp;TEXT(ROW()-13,"##")&amp;"]","")</f>
        <v>[Manage Partner Products-21]</v>
      </c>
      <c r="B34" s="118" t="s">
        <v>2020</v>
      </c>
      <c r="C34" s="118" t="s">
        <v>2021</v>
      </c>
      <c r="D34" s="264" t="s">
        <v>1998</v>
      </c>
      <c r="E34" s="118"/>
      <c r="F34" s="118" t="s">
        <v>212</v>
      </c>
      <c r="G34" s="143">
        <v>45251</v>
      </c>
      <c r="H34" s="118" t="s">
        <v>34</v>
      </c>
      <c r="I34" s="118" t="s">
        <v>212</v>
      </c>
      <c r="J34" s="143">
        <v>45263</v>
      </c>
      <c r="K34" s="119" t="s">
        <v>46</v>
      </c>
      <c r="L34" s="166" t="s">
        <v>212</v>
      </c>
      <c r="M34" s="357">
        <v>45265</v>
      </c>
      <c r="N34" s="166" t="s">
        <v>1491</v>
      </c>
      <c r="O34" s="119"/>
    </row>
    <row r="35" spans="1:31" ht="117.75" customHeight="1">
      <c r="A35" s="119" t="str">
        <f>IF(OR(B12&lt;&gt;"",D12&lt;&gt;""),"["&amp;TEXT($B$2,"##")&amp;"-"&amp;TEXT(ROW()-13,"##")&amp;"]","")</f>
        <v>[Manage Partner Products-22]</v>
      </c>
      <c r="B35" s="118" t="s">
        <v>2022</v>
      </c>
      <c r="C35" s="118" t="s">
        <v>2021</v>
      </c>
      <c r="D35" s="264" t="s">
        <v>2002</v>
      </c>
      <c r="E35" s="118"/>
      <c r="F35" s="118" t="s">
        <v>212</v>
      </c>
      <c r="G35" s="143">
        <v>45251</v>
      </c>
      <c r="H35" s="118" t="s">
        <v>34</v>
      </c>
      <c r="I35" s="118" t="s">
        <v>212</v>
      </c>
      <c r="J35" s="143">
        <v>45263</v>
      </c>
      <c r="K35" s="119" t="s">
        <v>46</v>
      </c>
      <c r="L35" s="166" t="s">
        <v>212</v>
      </c>
      <c r="M35" s="357">
        <v>45265</v>
      </c>
      <c r="N35" s="166" t="s">
        <v>1491</v>
      </c>
      <c r="O35" s="119"/>
    </row>
    <row r="36" spans="1:31" ht="133.5" customHeight="1">
      <c r="A36" s="119" t="str">
        <f>IF(OR(B12&lt;&gt;"",D12&lt;&gt;""),"["&amp;TEXT($B$2,"##")&amp;"-"&amp;TEXT(ROW()-13,"##")&amp;"]","")</f>
        <v>[Manage Partner Products-23]</v>
      </c>
      <c r="B36" s="118" t="s">
        <v>2023</v>
      </c>
      <c r="C36" s="118" t="s">
        <v>2021</v>
      </c>
      <c r="D36" s="264" t="s">
        <v>1808</v>
      </c>
      <c r="E36" s="118"/>
      <c r="F36" s="118" t="s">
        <v>212</v>
      </c>
      <c r="G36" s="143">
        <v>45251</v>
      </c>
      <c r="H36" s="118" t="s">
        <v>34</v>
      </c>
      <c r="I36" s="118" t="s">
        <v>212</v>
      </c>
      <c r="J36" s="143">
        <v>45263</v>
      </c>
      <c r="K36" s="119" t="s">
        <v>46</v>
      </c>
      <c r="L36" s="166" t="s">
        <v>212</v>
      </c>
      <c r="M36" s="357">
        <v>45265</v>
      </c>
      <c r="N36" s="166" t="s">
        <v>1491</v>
      </c>
      <c r="O36" s="119"/>
      <c r="P36" s="120"/>
      <c r="Q36" s="120"/>
      <c r="R36" s="120"/>
      <c r="S36" s="120"/>
      <c r="T36" s="120"/>
      <c r="U36" s="120"/>
      <c r="V36" s="120"/>
      <c r="W36" s="120"/>
      <c r="X36" s="120"/>
      <c r="Y36" s="120"/>
      <c r="Z36" s="120"/>
      <c r="AA36" s="120"/>
      <c r="AB36" s="120"/>
      <c r="AC36" s="120"/>
      <c r="AD36" s="120"/>
      <c r="AE36" s="120"/>
    </row>
    <row r="37" spans="1:31" ht="139.5" customHeight="1">
      <c r="A37" s="119" t="str">
        <f>IF(OR(B12&lt;&gt;"",D12&lt;&gt;""),"["&amp;TEXT($B$2,"##")&amp;"-"&amp;TEXT(ROW()-13,"##")&amp;"]","")</f>
        <v>[Manage Partner Products-24]</v>
      </c>
      <c r="B37" s="118" t="s">
        <v>2024</v>
      </c>
      <c r="C37" s="118" t="s">
        <v>2021</v>
      </c>
      <c r="D37" s="264" t="s">
        <v>2025</v>
      </c>
      <c r="E37" s="118"/>
      <c r="F37" s="118" t="s">
        <v>212</v>
      </c>
      <c r="G37" s="143">
        <v>45251</v>
      </c>
      <c r="H37" s="118" t="s">
        <v>34</v>
      </c>
      <c r="I37" s="118" t="s">
        <v>212</v>
      </c>
      <c r="J37" s="143">
        <v>45263</v>
      </c>
      <c r="K37" s="119" t="s">
        <v>46</v>
      </c>
      <c r="L37" s="166" t="s">
        <v>212</v>
      </c>
      <c r="M37" s="357">
        <v>45265</v>
      </c>
      <c r="N37" s="166" t="s">
        <v>1491</v>
      </c>
      <c r="O37" s="119"/>
    </row>
    <row r="38" spans="1:31" ht="18.75" customHeight="1">
      <c r="A38" s="147" t="s">
        <v>2026</v>
      </c>
      <c r="B38" s="148"/>
      <c r="C38" s="148"/>
      <c r="D38" s="268"/>
      <c r="E38" s="148"/>
      <c r="F38" s="150"/>
      <c r="G38" s="149"/>
      <c r="H38" s="148"/>
      <c r="I38" s="150"/>
      <c r="J38" s="150"/>
      <c r="K38" s="150"/>
      <c r="L38" s="150"/>
      <c r="M38" s="154"/>
      <c r="N38" s="154"/>
      <c r="O38" s="154"/>
    </row>
    <row r="39" spans="1:31" ht="138" customHeight="1">
      <c r="A39" s="119" t="str">
        <f>IF(OR(B12&lt;&gt;"",D12&lt;&gt;""),"["&amp;TEXT($B$2,"##")&amp;"-"&amp;TEXT(ROW()-14,"##")&amp;"]","")</f>
        <v>[Manage Partner Products-25]</v>
      </c>
      <c r="B39" s="118" t="s">
        <v>2026</v>
      </c>
      <c r="C39" s="118" t="s">
        <v>1982</v>
      </c>
      <c r="D39" s="264" t="s">
        <v>2027</v>
      </c>
      <c r="E39" s="118"/>
      <c r="F39" s="118" t="s">
        <v>212</v>
      </c>
      <c r="G39" s="143">
        <v>45251</v>
      </c>
      <c r="H39" s="118" t="s">
        <v>34</v>
      </c>
      <c r="I39" s="118" t="s">
        <v>212</v>
      </c>
      <c r="J39" s="143">
        <v>45263</v>
      </c>
      <c r="K39" s="119" t="s">
        <v>46</v>
      </c>
      <c r="L39" s="166" t="s">
        <v>212</v>
      </c>
      <c r="M39" s="357">
        <v>45265</v>
      </c>
      <c r="N39" s="166" t="s">
        <v>1491</v>
      </c>
      <c r="O39" s="119"/>
    </row>
    <row r="40" spans="1:31" ht="118.5" customHeight="1">
      <c r="A40" s="119" t="str">
        <f>IF(OR(B12&lt;&gt;"",D12&lt;&gt;""),"["&amp;TEXT($B$2,"##")&amp;"-"&amp;TEXT(ROW()-14,"##")&amp;"]","")</f>
        <v>[Manage Partner Products-26]</v>
      </c>
      <c r="B40" s="118" t="s">
        <v>2028</v>
      </c>
      <c r="C40" s="118" t="s">
        <v>1987</v>
      </c>
      <c r="D40" s="264" t="s">
        <v>2029</v>
      </c>
      <c r="E40" s="118"/>
      <c r="F40" s="118" t="s">
        <v>212</v>
      </c>
      <c r="G40" s="143">
        <v>45251</v>
      </c>
      <c r="H40" s="118" t="s">
        <v>34</v>
      </c>
      <c r="I40" s="118" t="s">
        <v>212</v>
      </c>
      <c r="J40" s="143">
        <v>45263</v>
      </c>
      <c r="K40" s="119" t="s">
        <v>46</v>
      </c>
      <c r="L40" s="166" t="s">
        <v>212</v>
      </c>
      <c r="M40" s="357">
        <v>45265</v>
      </c>
      <c r="N40" s="166" t="s">
        <v>1491</v>
      </c>
      <c r="O40" s="119"/>
    </row>
    <row r="41" spans="1:31" ht="108.75" customHeight="1">
      <c r="A41" s="119" t="str">
        <f>IF(OR(B12&lt;&gt;"",D12&lt;&gt;""),"["&amp;TEXT($B$2,"##")&amp;"-"&amp;TEXT(ROW()-14,"##")&amp;"]","")</f>
        <v>[Manage Partner Products-27]</v>
      </c>
      <c r="B41" s="118" t="s">
        <v>2030</v>
      </c>
      <c r="C41" s="118" t="s">
        <v>1987</v>
      </c>
      <c r="D41" s="264" t="s">
        <v>2031</v>
      </c>
      <c r="E41" s="118"/>
      <c r="F41" s="118" t="s">
        <v>212</v>
      </c>
      <c r="G41" s="143">
        <v>45251</v>
      </c>
      <c r="H41" s="118" t="s">
        <v>34</v>
      </c>
      <c r="I41" s="118" t="s">
        <v>212</v>
      </c>
      <c r="J41" s="143">
        <v>45263</v>
      </c>
      <c r="K41" s="119" t="s">
        <v>46</v>
      </c>
      <c r="L41" s="166" t="s">
        <v>212</v>
      </c>
      <c r="M41" s="357">
        <v>45265</v>
      </c>
      <c r="N41" s="166" t="s">
        <v>1491</v>
      </c>
      <c r="O41" s="119"/>
    </row>
    <row r="42" spans="1:31" ht="118.5" customHeight="1">
      <c r="A42" s="119" t="str">
        <f>IF(OR(B12&lt;&gt;"",D12&lt;&gt;""),"["&amp;TEXT($B$2,"##")&amp;"-"&amp;TEXT(ROW()-14,"##")&amp;"]","")</f>
        <v>[Manage Partner Products-28]</v>
      </c>
      <c r="B42" s="118" t="s">
        <v>2032</v>
      </c>
      <c r="C42" s="118" t="s">
        <v>1987</v>
      </c>
      <c r="D42" s="264" t="s">
        <v>1764</v>
      </c>
      <c r="E42" s="118"/>
      <c r="F42" s="118" t="s">
        <v>212</v>
      </c>
      <c r="G42" s="143">
        <v>45251</v>
      </c>
      <c r="H42" s="118" t="s">
        <v>34</v>
      </c>
      <c r="I42" s="118" t="s">
        <v>212</v>
      </c>
      <c r="J42" s="143">
        <v>45263</v>
      </c>
      <c r="K42" s="119" t="s">
        <v>46</v>
      </c>
      <c r="L42" s="166" t="s">
        <v>212</v>
      </c>
      <c r="M42" s="357">
        <v>45265</v>
      </c>
      <c r="N42" s="166" t="s">
        <v>1491</v>
      </c>
      <c r="O42" s="119"/>
    </row>
    <row r="43" spans="1:31" ht="118.5" customHeight="1">
      <c r="A43" s="119" t="str">
        <f>IF(OR(B12&lt;&gt;"",D12&lt;&gt;""),"["&amp;TEXT($B$2,"##")&amp;"-"&amp;TEXT(ROW()-14,"##")&amp;"]","")</f>
        <v>[Manage Partner Products-29]</v>
      </c>
      <c r="B43" s="118" t="s">
        <v>2033</v>
      </c>
      <c r="C43" s="118" t="s">
        <v>1993</v>
      </c>
      <c r="D43" s="264" t="s">
        <v>2034</v>
      </c>
      <c r="E43" s="118"/>
      <c r="F43" s="118" t="s">
        <v>212</v>
      </c>
      <c r="G43" s="143">
        <v>45251</v>
      </c>
      <c r="H43" s="118" t="s">
        <v>34</v>
      </c>
      <c r="I43" s="118" t="s">
        <v>212</v>
      </c>
      <c r="J43" s="143">
        <v>45263</v>
      </c>
      <c r="K43" s="119" t="s">
        <v>46</v>
      </c>
      <c r="L43" s="166" t="s">
        <v>212</v>
      </c>
      <c r="M43" s="357">
        <v>45265</v>
      </c>
      <c r="N43" s="166" t="s">
        <v>1491</v>
      </c>
      <c r="O43" s="119"/>
    </row>
    <row r="44" spans="1:31" ht="118.5" customHeight="1">
      <c r="A44" s="119" t="str">
        <f>IF(OR(B12&lt;&gt;"",D12&lt;&gt;""),"["&amp;TEXT($B$2,"##")&amp;"-"&amp;TEXT(ROW()-14,"##")&amp;"]","")</f>
        <v>[Manage Partner Products-30]</v>
      </c>
      <c r="B44" s="118" t="s">
        <v>2035</v>
      </c>
      <c r="C44" s="118" t="s">
        <v>2036</v>
      </c>
      <c r="D44" s="264" t="s">
        <v>2037</v>
      </c>
      <c r="E44" s="118"/>
      <c r="F44" s="118" t="s">
        <v>212</v>
      </c>
      <c r="G44" s="143">
        <v>45251</v>
      </c>
      <c r="H44" s="118" t="s">
        <v>34</v>
      </c>
      <c r="I44" s="118" t="s">
        <v>212</v>
      </c>
      <c r="J44" s="143">
        <v>45263</v>
      </c>
      <c r="K44" s="119" t="s">
        <v>46</v>
      </c>
      <c r="L44" s="166" t="s">
        <v>212</v>
      </c>
      <c r="M44" s="357">
        <v>45265</v>
      </c>
      <c r="N44" s="166" t="s">
        <v>1491</v>
      </c>
      <c r="O44" s="119"/>
    </row>
    <row r="45" spans="1:31" ht="118.5" customHeight="1">
      <c r="A45" s="119" t="str">
        <f>IF(OR(B12&lt;&gt;"",D12&lt;&gt;""),"["&amp;TEXT($B$2,"##")&amp;"-"&amp;TEXT(ROW()-14,"##")&amp;"]","")</f>
        <v>[Manage Partner Products-31]</v>
      </c>
      <c r="B45" s="118" t="s">
        <v>2038</v>
      </c>
      <c r="C45" s="118" t="s">
        <v>2039</v>
      </c>
      <c r="D45" s="264" t="s">
        <v>2040</v>
      </c>
      <c r="E45" s="118"/>
      <c r="F45" s="118" t="s">
        <v>212</v>
      </c>
      <c r="G45" s="143">
        <v>45251</v>
      </c>
      <c r="H45" s="118" t="s">
        <v>34</v>
      </c>
      <c r="I45" s="118" t="s">
        <v>212</v>
      </c>
      <c r="J45" s="143">
        <v>45263</v>
      </c>
      <c r="K45" s="119" t="s">
        <v>46</v>
      </c>
      <c r="L45" s="166" t="s">
        <v>212</v>
      </c>
      <c r="M45" s="357">
        <v>45265</v>
      </c>
      <c r="N45" s="166" t="s">
        <v>1491</v>
      </c>
      <c r="O45" s="119"/>
    </row>
    <row r="46" spans="1:31" ht="118.5" customHeight="1">
      <c r="A46" s="119" t="str">
        <f>IF(OR(B12&lt;&gt;"",D12&lt;&gt;""),"["&amp;TEXT($B$2,"##")&amp;"-"&amp;TEXT(ROW()-14,"##")&amp;"]","")</f>
        <v>[Manage Partner Products-32]</v>
      </c>
      <c r="B46" s="118"/>
      <c r="C46" s="118"/>
      <c r="D46" s="264" t="s">
        <v>2041</v>
      </c>
      <c r="E46" s="118"/>
      <c r="F46" s="118" t="s">
        <v>212</v>
      </c>
      <c r="G46" s="143">
        <v>45251</v>
      </c>
      <c r="H46" s="118" t="s">
        <v>34</v>
      </c>
      <c r="I46" s="118" t="s">
        <v>212</v>
      </c>
      <c r="J46" s="143">
        <v>45263</v>
      </c>
      <c r="K46" s="119" t="s">
        <v>46</v>
      </c>
      <c r="L46" s="166" t="s">
        <v>212</v>
      </c>
      <c r="M46" s="357">
        <v>45265</v>
      </c>
      <c r="N46" s="166" t="s">
        <v>1491</v>
      </c>
      <c r="O46" s="119"/>
    </row>
    <row r="47" spans="1:31" ht="118.5" customHeight="1">
      <c r="A47" s="119" t="str">
        <f>IF(OR(B12&lt;&gt;"",D12&lt;&gt;""),"["&amp;TEXT($B$2,"##")&amp;"-"&amp;TEXT(ROW()-14,"##")&amp;"]","")</f>
        <v>[Manage Partner Products-33]</v>
      </c>
      <c r="B47" s="118"/>
      <c r="C47" s="118"/>
      <c r="D47" s="264" t="s">
        <v>2042</v>
      </c>
      <c r="E47" s="118"/>
      <c r="F47" s="118" t="s">
        <v>212</v>
      </c>
      <c r="G47" s="143">
        <v>45251</v>
      </c>
      <c r="H47" s="118" t="s">
        <v>34</v>
      </c>
      <c r="I47" s="118" t="s">
        <v>212</v>
      </c>
      <c r="J47" s="143">
        <v>45263</v>
      </c>
      <c r="K47" s="119" t="s">
        <v>46</v>
      </c>
      <c r="L47" s="166" t="s">
        <v>212</v>
      </c>
      <c r="M47" s="357">
        <v>45265</v>
      </c>
      <c r="N47" s="166" t="s">
        <v>1491</v>
      </c>
      <c r="O47" s="119"/>
    </row>
    <row r="48" spans="1:31" ht="118.5" customHeight="1">
      <c r="A48" s="119" t="str">
        <f>IF(OR(B12&lt;&gt;"",D12&lt;&gt;""),"["&amp;TEXT($B$2,"##")&amp;"-"&amp;TEXT(ROW()-14,"##")&amp;"]","")</f>
        <v>[Manage Partner Products-34]</v>
      </c>
      <c r="B48" s="118"/>
      <c r="C48" s="118"/>
      <c r="D48" s="264" t="s">
        <v>2043</v>
      </c>
      <c r="E48" s="118"/>
      <c r="F48" s="118" t="s">
        <v>212</v>
      </c>
      <c r="G48" s="143">
        <v>45251</v>
      </c>
      <c r="H48" s="118" t="s">
        <v>34</v>
      </c>
      <c r="I48" s="118" t="s">
        <v>212</v>
      </c>
      <c r="J48" s="143">
        <v>45263</v>
      </c>
      <c r="K48" s="119" t="s">
        <v>46</v>
      </c>
      <c r="L48" s="166" t="s">
        <v>212</v>
      </c>
      <c r="M48" s="357">
        <v>45265</v>
      </c>
      <c r="N48" s="166" t="s">
        <v>1491</v>
      </c>
      <c r="O48" s="119"/>
    </row>
    <row r="49" spans="1:31" ht="129" customHeight="1">
      <c r="A49" s="119" t="str">
        <f>IF(OR(B12&lt;&gt;"",D12&lt;&gt;""),"["&amp;TEXT($B$2,"##")&amp;"-"&amp;TEXT(ROW()-14,"##")&amp;"]","")</f>
        <v>[Manage Partner Products-35]</v>
      </c>
      <c r="B49" s="118"/>
      <c r="C49" s="118"/>
      <c r="D49" s="264" t="s">
        <v>2006</v>
      </c>
      <c r="E49" s="118"/>
      <c r="F49" s="118" t="s">
        <v>212</v>
      </c>
      <c r="G49" s="143">
        <v>45251</v>
      </c>
      <c r="H49" s="118" t="s">
        <v>34</v>
      </c>
      <c r="I49" s="118" t="s">
        <v>212</v>
      </c>
      <c r="J49" s="143">
        <v>45263</v>
      </c>
      <c r="K49" s="119" t="s">
        <v>46</v>
      </c>
      <c r="L49" s="166" t="s">
        <v>212</v>
      </c>
      <c r="M49" s="357">
        <v>45265</v>
      </c>
      <c r="N49" s="166" t="s">
        <v>1491</v>
      </c>
      <c r="O49" s="119"/>
      <c r="P49" s="120"/>
      <c r="Q49" s="120"/>
      <c r="R49" s="120"/>
      <c r="S49" s="120"/>
      <c r="T49" s="120"/>
      <c r="U49" s="120"/>
      <c r="V49" s="120"/>
      <c r="W49" s="120"/>
      <c r="X49" s="120"/>
      <c r="Y49" s="120"/>
      <c r="Z49" s="120"/>
      <c r="AA49" s="120"/>
      <c r="AB49" s="120"/>
      <c r="AC49" s="120"/>
      <c r="AD49" s="120"/>
      <c r="AE49" s="120"/>
    </row>
    <row r="50" spans="1:31" ht="165" customHeight="1">
      <c r="A50" s="119" t="str">
        <f>IF(OR(B12&lt;&gt;"",D12&lt;&gt;""),"["&amp;TEXT($B$2,"##")&amp;"-"&amp;TEXT(ROW()-14,"##")&amp;"]","")</f>
        <v>[Manage Partner Products-36]</v>
      </c>
      <c r="B50" s="118"/>
      <c r="C50" s="118"/>
      <c r="D50" s="264" t="s">
        <v>2044</v>
      </c>
      <c r="E50" s="118"/>
      <c r="F50" s="118" t="s">
        <v>212</v>
      </c>
      <c r="G50" s="143">
        <v>45251</v>
      </c>
      <c r="H50" s="118" t="s">
        <v>34</v>
      </c>
      <c r="I50" s="119" t="s">
        <v>213</v>
      </c>
      <c r="J50" s="143">
        <v>45263</v>
      </c>
      <c r="K50" s="119" t="s">
        <v>46</v>
      </c>
      <c r="L50" s="166" t="s">
        <v>212</v>
      </c>
      <c r="M50" s="315">
        <v>45265</v>
      </c>
      <c r="N50" s="119" t="s">
        <v>1491</v>
      </c>
      <c r="O50" s="119" t="s">
        <v>2045</v>
      </c>
    </row>
    <row r="51" spans="1:31" ht="20.25" customHeight="1">
      <c r="A51" s="147"/>
      <c r="B51" s="148"/>
      <c r="C51" s="148"/>
      <c r="D51" s="268"/>
      <c r="E51" s="148"/>
      <c r="F51" s="150"/>
      <c r="G51" s="149"/>
      <c r="H51" s="148"/>
      <c r="I51" s="150"/>
      <c r="J51" s="150"/>
      <c r="K51" s="150"/>
      <c r="L51" s="150"/>
      <c r="M51" s="150"/>
      <c r="N51" s="150"/>
      <c r="O51" s="150"/>
    </row>
    <row r="52" spans="1:31" ht="141" customHeight="1">
      <c r="A52" s="119" t="str">
        <f>IF(OR(B12&lt;&gt;"",D12&lt;&gt;""),"["&amp;TEXT($B$2,"##")&amp;"-"&amp;TEXT(ROW()-15,"##")&amp;"]","")</f>
        <v>[Manage Partner Products-37]</v>
      </c>
      <c r="B52" s="118"/>
      <c r="C52" s="118"/>
      <c r="D52" s="264" t="s">
        <v>2046</v>
      </c>
      <c r="E52" s="118"/>
      <c r="F52" s="118" t="s">
        <v>212</v>
      </c>
      <c r="G52" s="143">
        <v>45251</v>
      </c>
      <c r="H52" s="118" t="s">
        <v>34</v>
      </c>
      <c r="I52" s="118" t="s">
        <v>212</v>
      </c>
      <c r="J52" s="143">
        <v>45263</v>
      </c>
      <c r="K52" s="119" t="s">
        <v>46</v>
      </c>
      <c r="L52" s="166" t="s">
        <v>212</v>
      </c>
      <c r="M52" s="357">
        <v>45265</v>
      </c>
      <c r="N52" s="166" t="s">
        <v>1491</v>
      </c>
      <c r="O52" s="144"/>
    </row>
    <row r="53" spans="1:31" ht="112.5" customHeight="1">
      <c r="A53" s="119" t="str">
        <f>IF(OR(B12&lt;&gt;"",D12&lt;&gt;""),"["&amp;TEXT($B$2,"##")&amp;"-"&amp;TEXT(ROW()-15,"##")&amp;"]","")</f>
        <v>[Manage Partner Products-38]</v>
      </c>
      <c r="B53" s="118" t="s">
        <v>2047</v>
      </c>
      <c r="C53" s="118" t="s">
        <v>2048</v>
      </c>
      <c r="D53" s="264" t="s">
        <v>1988</v>
      </c>
      <c r="E53" s="118"/>
      <c r="F53" s="118" t="s">
        <v>212</v>
      </c>
      <c r="G53" s="143">
        <v>45251</v>
      </c>
      <c r="H53" s="118" t="s">
        <v>34</v>
      </c>
      <c r="I53" s="118" t="s">
        <v>212</v>
      </c>
      <c r="J53" s="143">
        <v>45263</v>
      </c>
      <c r="K53" s="119" t="s">
        <v>46</v>
      </c>
      <c r="L53" s="166" t="s">
        <v>212</v>
      </c>
      <c r="M53" s="357">
        <v>45265</v>
      </c>
      <c r="N53" s="166" t="s">
        <v>1491</v>
      </c>
      <c r="O53" s="144"/>
    </row>
    <row r="54" spans="1:31" ht="130.5" customHeight="1">
      <c r="A54" s="119" t="str">
        <f>IF(OR(B12&lt;&gt;"",D12&lt;&gt;""),"["&amp;TEXT($B$2,"##")&amp;"-"&amp;TEXT(ROW()-15,"##")&amp;"]","")</f>
        <v>[Manage Partner Products-39]</v>
      </c>
      <c r="B54" s="118" t="s">
        <v>2049</v>
      </c>
      <c r="C54" s="118" t="s">
        <v>2048</v>
      </c>
      <c r="D54" s="264" t="s">
        <v>1617</v>
      </c>
      <c r="E54" s="118"/>
      <c r="F54" s="118" t="s">
        <v>212</v>
      </c>
      <c r="G54" s="143">
        <v>45251</v>
      </c>
      <c r="H54" s="118" t="s">
        <v>34</v>
      </c>
      <c r="I54" s="118" t="s">
        <v>212</v>
      </c>
      <c r="J54" s="143">
        <v>45263</v>
      </c>
      <c r="K54" s="119" t="s">
        <v>46</v>
      </c>
      <c r="L54" s="166" t="s">
        <v>212</v>
      </c>
      <c r="M54" s="357">
        <v>45265</v>
      </c>
      <c r="N54" s="166" t="s">
        <v>1491</v>
      </c>
      <c r="O54" s="144"/>
    </row>
    <row r="55" spans="1:31" ht="112.5" customHeight="1">
      <c r="A55" s="119" t="str">
        <f>IF(OR(B12&lt;&gt;"",D12&lt;&gt;""),"["&amp;TEXT($B$2,"##")&amp;"-"&amp;TEXT(ROW()-15,"##")&amp;"]","")</f>
        <v>[Manage Partner Products-40]</v>
      </c>
      <c r="B55" s="118" t="s">
        <v>2050</v>
      </c>
      <c r="C55" s="118" t="s">
        <v>2051</v>
      </c>
      <c r="D55" s="264" t="s">
        <v>1620</v>
      </c>
      <c r="E55" s="118"/>
      <c r="F55" s="118" t="s">
        <v>212</v>
      </c>
      <c r="G55" s="143">
        <v>45251</v>
      </c>
      <c r="H55" s="118" t="s">
        <v>34</v>
      </c>
      <c r="I55" s="118" t="s">
        <v>212</v>
      </c>
      <c r="J55" s="143">
        <v>45263</v>
      </c>
      <c r="K55" s="119" t="s">
        <v>46</v>
      </c>
      <c r="L55" s="166" t="s">
        <v>212</v>
      </c>
      <c r="M55" s="357">
        <v>45265</v>
      </c>
      <c r="N55" s="166" t="s">
        <v>1491</v>
      </c>
      <c r="O55" s="144"/>
    </row>
    <row r="56" spans="1:31" ht="112.5" customHeight="1">
      <c r="A56" s="119" t="str">
        <f>IF(OR(B12&lt;&gt;"",D12&lt;&gt;""),"["&amp;TEXT($B$2,"##")&amp;"-"&amp;TEXT(ROW()-15,"##")&amp;"]","")</f>
        <v>[Manage Partner Products-41]</v>
      </c>
      <c r="B56" s="118" t="s">
        <v>2052</v>
      </c>
      <c r="C56" s="118" t="s">
        <v>2048</v>
      </c>
      <c r="D56" s="264" t="s">
        <v>1995</v>
      </c>
      <c r="E56" s="118"/>
      <c r="F56" s="118" t="s">
        <v>212</v>
      </c>
      <c r="G56" s="143">
        <v>45251</v>
      </c>
      <c r="H56" s="118" t="s">
        <v>34</v>
      </c>
      <c r="I56" s="118" t="s">
        <v>212</v>
      </c>
      <c r="J56" s="143">
        <v>45263</v>
      </c>
      <c r="K56" s="119" t="s">
        <v>46</v>
      </c>
      <c r="L56" s="166" t="s">
        <v>212</v>
      </c>
      <c r="M56" s="357">
        <v>45265</v>
      </c>
      <c r="N56" s="166" t="s">
        <v>1491</v>
      </c>
      <c r="O56" s="144"/>
    </row>
    <row r="57" spans="1:31" ht="112.5" customHeight="1">
      <c r="A57" s="119" t="str">
        <f>IF(OR(B12&lt;&gt;"",D12&lt;&gt;""),"["&amp;TEXT($B$2,"##")&amp;"-"&amp;TEXT(ROW()-15,"##")&amp;"]","")</f>
        <v>[Manage Partner Products-42]</v>
      </c>
      <c r="B57" s="118" t="s">
        <v>2053</v>
      </c>
      <c r="C57" s="118" t="s">
        <v>2054</v>
      </c>
      <c r="D57" s="264" t="s">
        <v>1810</v>
      </c>
      <c r="E57" s="118"/>
      <c r="F57" s="118" t="s">
        <v>212</v>
      </c>
      <c r="G57" s="143">
        <v>45251</v>
      </c>
      <c r="H57" s="118" t="s">
        <v>34</v>
      </c>
      <c r="I57" s="118" t="s">
        <v>212</v>
      </c>
      <c r="J57" s="143">
        <v>45263</v>
      </c>
      <c r="K57" s="119" t="s">
        <v>46</v>
      </c>
      <c r="L57" s="166" t="s">
        <v>212</v>
      </c>
      <c r="M57" s="357">
        <v>45265</v>
      </c>
      <c r="N57" s="166" t="s">
        <v>1491</v>
      </c>
      <c r="O57" s="144"/>
    </row>
    <row r="58" spans="1:31" ht="112.5" customHeight="1">
      <c r="A58" s="119" t="str">
        <f>IF(OR(B12&lt;&gt;"",D12&lt;&gt;""),"["&amp;TEXT($B$2,"##")&amp;"-"&amp;TEXT(ROW()-15,"##")&amp;"]","")</f>
        <v>[Manage Partner Products-43]</v>
      </c>
      <c r="B58" s="118" t="s">
        <v>2055</v>
      </c>
      <c r="C58" s="118" t="s">
        <v>2054</v>
      </c>
      <c r="D58" s="264" t="s">
        <v>1998</v>
      </c>
      <c r="E58" s="118"/>
      <c r="F58" s="118" t="s">
        <v>212</v>
      </c>
      <c r="G58" s="143">
        <v>45251</v>
      </c>
      <c r="H58" s="118" t="s">
        <v>34</v>
      </c>
      <c r="I58" s="118" t="s">
        <v>212</v>
      </c>
      <c r="J58" s="143">
        <v>45263</v>
      </c>
      <c r="K58" s="119" t="s">
        <v>46</v>
      </c>
      <c r="L58" s="166" t="s">
        <v>212</v>
      </c>
      <c r="M58" s="357">
        <v>45265</v>
      </c>
      <c r="N58" s="166" t="s">
        <v>1491</v>
      </c>
      <c r="O58" s="144"/>
    </row>
    <row r="59" spans="1:31" ht="139.5" customHeight="1">
      <c r="A59" s="119" t="str">
        <f>IF(OR(B12&lt;&gt;"",D12&lt;&gt;""),"["&amp;TEXT($B$2,"##")&amp;"-"&amp;TEXT(ROW()-15,"##")&amp;"]","")</f>
        <v>[Manage Partner Products-44]</v>
      </c>
      <c r="B59" s="118" t="s">
        <v>2056</v>
      </c>
      <c r="C59" s="118" t="s">
        <v>2054</v>
      </c>
      <c r="D59" s="264" t="s">
        <v>1808</v>
      </c>
      <c r="E59" s="118"/>
      <c r="F59" s="118" t="s">
        <v>212</v>
      </c>
      <c r="G59" s="143">
        <v>45251</v>
      </c>
      <c r="H59" s="118" t="s">
        <v>34</v>
      </c>
      <c r="I59" s="118" t="s">
        <v>212</v>
      </c>
      <c r="J59" s="143">
        <v>45263</v>
      </c>
      <c r="K59" s="119" t="s">
        <v>46</v>
      </c>
      <c r="L59" s="166" t="s">
        <v>212</v>
      </c>
      <c r="M59" s="357">
        <v>45265</v>
      </c>
      <c r="N59" s="166" t="s">
        <v>1491</v>
      </c>
      <c r="O59" s="144"/>
      <c r="P59" s="120"/>
      <c r="Q59" s="120"/>
      <c r="R59" s="120"/>
      <c r="S59" s="120"/>
      <c r="T59" s="120"/>
      <c r="U59" s="120"/>
      <c r="V59" s="120"/>
      <c r="W59" s="120"/>
      <c r="X59" s="120"/>
      <c r="Y59" s="120"/>
      <c r="Z59" s="120"/>
      <c r="AA59" s="120"/>
      <c r="AB59" s="120"/>
      <c r="AC59" s="120"/>
      <c r="AD59" s="120"/>
      <c r="AE59" s="120"/>
    </row>
    <row r="60" spans="1:31" ht="151.5" customHeight="1">
      <c r="A60" s="119" t="str">
        <f>IF(OR(B12&lt;&gt;"",D12&lt;&gt;""),"["&amp;TEXT($B$2,"##")&amp;"-"&amp;TEXT(ROW()-15,"##")&amp;"]","")</f>
        <v>[Manage Partner Products-45]</v>
      </c>
      <c r="B60" s="118" t="s">
        <v>2057</v>
      </c>
      <c r="C60" s="118" t="s">
        <v>2058</v>
      </c>
      <c r="D60" s="264" t="s">
        <v>2059</v>
      </c>
      <c r="E60" s="118"/>
      <c r="F60" s="118" t="s">
        <v>212</v>
      </c>
      <c r="G60" s="143">
        <v>45251</v>
      </c>
      <c r="H60" s="118" t="s">
        <v>34</v>
      </c>
      <c r="I60" s="118" t="s">
        <v>212</v>
      </c>
      <c r="J60" s="143">
        <v>45263</v>
      </c>
      <c r="K60" s="119" t="s">
        <v>46</v>
      </c>
      <c r="L60" s="166" t="s">
        <v>212</v>
      </c>
      <c r="M60" s="357">
        <v>45265</v>
      </c>
      <c r="N60" s="166" t="s">
        <v>1491</v>
      </c>
      <c r="O60" s="144"/>
    </row>
    <row r="61" spans="1:31" ht="27.75" customHeight="1">
      <c r="A61" s="147" t="s">
        <v>2060</v>
      </c>
      <c r="B61" s="148"/>
      <c r="C61" s="148"/>
      <c r="D61" s="268"/>
      <c r="E61" s="268"/>
      <c r="F61" s="276"/>
      <c r="G61" s="149"/>
      <c r="H61" s="162"/>
      <c r="I61" s="276"/>
      <c r="J61" s="276"/>
      <c r="K61" s="276"/>
      <c r="L61" s="276"/>
      <c r="M61" s="276"/>
      <c r="N61" s="276"/>
      <c r="O61" s="276"/>
    </row>
    <row r="62" spans="1:31" ht="136.5" customHeight="1">
      <c r="A62" s="119" t="str">
        <f>IF(OR(B12&lt;&gt;"",D12&lt;&gt;""),"["&amp;TEXT($B$2,"##")&amp;"-"&amp;TEXT(ROW()-16,"##")&amp;"]","")</f>
        <v>[Manage Partner Products-46]</v>
      </c>
      <c r="B62" s="118" t="s">
        <v>2060</v>
      </c>
      <c r="C62" s="118" t="s">
        <v>2061</v>
      </c>
      <c r="D62" s="264" t="s">
        <v>1848</v>
      </c>
      <c r="E62" s="264"/>
      <c r="F62" s="118" t="s">
        <v>212</v>
      </c>
      <c r="G62" s="143">
        <v>45251</v>
      </c>
      <c r="H62" s="163" t="s">
        <v>34</v>
      </c>
      <c r="I62" s="118" t="s">
        <v>212</v>
      </c>
      <c r="J62" s="143">
        <v>45263</v>
      </c>
      <c r="K62" s="119" t="s">
        <v>46</v>
      </c>
      <c r="L62" s="166" t="s">
        <v>212</v>
      </c>
      <c r="M62" s="357">
        <v>45265</v>
      </c>
      <c r="N62" s="166" t="s">
        <v>1491</v>
      </c>
      <c r="O62" s="118" t="s">
        <v>735</v>
      </c>
    </row>
    <row r="63" spans="1:31" ht="126.75" customHeight="1">
      <c r="A63" s="119" t="str">
        <f>IF(OR(B12&lt;&gt;"",D12&lt;&gt;""),"["&amp;TEXT($B$2,"##")&amp;"-"&amp;TEXT(ROW()-16,"##")&amp;"]","")</f>
        <v>[Manage Partner Products-47]</v>
      </c>
      <c r="B63" s="118" t="s">
        <v>2062</v>
      </c>
      <c r="C63" s="118" t="s">
        <v>2063</v>
      </c>
      <c r="D63" s="264" t="s">
        <v>1988</v>
      </c>
      <c r="E63" s="264"/>
      <c r="F63" s="118" t="s">
        <v>212</v>
      </c>
      <c r="G63" s="143">
        <v>45251</v>
      </c>
      <c r="H63" s="163" t="s">
        <v>34</v>
      </c>
      <c r="I63" s="118" t="s">
        <v>212</v>
      </c>
      <c r="J63" s="143">
        <v>45263</v>
      </c>
      <c r="K63" s="119" t="s">
        <v>46</v>
      </c>
      <c r="L63" s="166" t="s">
        <v>212</v>
      </c>
      <c r="M63" s="357">
        <v>45265</v>
      </c>
      <c r="N63" s="166" t="s">
        <v>1491</v>
      </c>
      <c r="O63" s="118"/>
    </row>
    <row r="64" spans="1:31" ht="135.75" customHeight="1">
      <c r="A64" s="119" t="str">
        <f>IF(OR(B12&lt;&gt;"",D12&lt;&gt;""),"["&amp;TEXT($B$2,"##")&amp;"-"&amp;TEXT(ROW()-16,"##")&amp;"]","")</f>
        <v>[Manage Partner Products-48]</v>
      </c>
      <c r="B64" s="118" t="s">
        <v>2064</v>
      </c>
      <c r="C64" s="118" t="s">
        <v>2063</v>
      </c>
      <c r="D64" s="264" t="s">
        <v>2065</v>
      </c>
      <c r="E64" s="264"/>
      <c r="F64" s="118" t="s">
        <v>212</v>
      </c>
      <c r="G64" s="143">
        <v>45251</v>
      </c>
      <c r="H64" s="163" t="s">
        <v>34</v>
      </c>
      <c r="I64" s="118" t="s">
        <v>212</v>
      </c>
      <c r="J64" s="143">
        <v>45263</v>
      </c>
      <c r="K64" s="119" t="s">
        <v>46</v>
      </c>
      <c r="L64" s="166" t="s">
        <v>212</v>
      </c>
      <c r="M64" s="357">
        <v>45265</v>
      </c>
      <c r="N64" s="166" t="s">
        <v>1491</v>
      </c>
      <c r="O64" s="118"/>
    </row>
    <row r="65" spans="1:15" ht="116.25" customHeight="1">
      <c r="A65" s="119" t="str">
        <f>IF(OR(B12&lt;&gt;"",D12&lt;&gt;""),"["&amp;TEXT($B$2,"##")&amp;"-"&amp;TEXT(ROW()-16,"##")&amp;"]","")</f>
        <v>[Manage Partner Products-49]</v>
      </c>
      <c r="B65" s="118" t="s">
        <v>2066</v>
      </c>
      <c r="C65" s="118" t="s">
        <v>2063</v>
      </c>
      <c r="D65" s="264" t="s">
        <v>1617</v>
      </c>
      <c r="E65" s="264"/>
      <c r="F65" s="118" t="s">
        <v>212</v>
      </c>
      <c r="G65" s="143">
        <v>45251</v>
      </c>
      <c r="H65" s="163" t="s">
        <v>34</v>
      </c>
      <c r="I65" s="118" t="s">
        <v>212</v>
      </c>
      <c r="J65" s="143">
        <v>45263</v>
      </c>
      <c r="K65" s="119" t="s">
        <v>46</v>
      </c>
      <c r="L65" s="166" t="s">
        <v>212</v>
      </c>
      <c r="M65" s="357">
        <v>45265</v>
      </c>
      <c r="N65" s="166" t="s">
        <v>1491</v>
      </c>
      <c r="O65" s="118"/>
    </row>
    <row r="66" spans="1:15" ht="116.25" customHeight="1">
      <c r="A66" s="119" t="str">
        <f>IF(OR(B12&lt;&gt;"",D12&lt;&gt;""),"["&amp;TEXT($B$2,"##")&amp;"-"&amp;TEXT(ROW()-16,"##")&amp;"]","")</f>
        <v>[Manage Partner Products-50]</v>
      </c>
      <c r="B66" s="118" t="s">
        <v>2067</v>
      </c>
      <c r="C66" s="118" t="s">
        <v>2068</v>
      </c>
      <c r="D66" s="264" t="s">
        <v>1620</v>
      </c>
      <c r="E66" s="264"/>
      <c r="F66" s="118" t="s">
        <v>212</v>
      </c>
      <c r="G66" s="143">
        <v>45251</v>
      </c>
      <c r="H66" s="163" t="s">
        <v>34</v>
      </c>
      <c r="I66" s="118" t="s">
        <v>212</v>
      </c>
      <c r="J66" s="143">
        <v>45263</v>
      </c>
      <c r="K66" s="119" t="s">
        <v>46</v>
      </c>
      <c r="L66" s="166" t="s">
        <v>212</v>
      </c>
      <c r="M66" s="357">
        <v>45265</v>
      </c>
      <c r="N66" s="166" t="s">
        <v>1491</v>
      </c>
      <c r="O66" s="118"/>
    </row>
    <row r="67" spans="1:15" ht="116.25" customHeight="1">
      <c r="A67" s="119" t="str">
        <f>IF(OR(B12&lt;&gt;"",D12&lt;&gt;""),"["&amp;TEXT($B$2,"##")&amp;"-"&amp;TEXT(ROW()-16,"##")&amp;"]","")</f>
        <v>[Manage Partner Products-51]</v>
      </c>
      <c r="B67" s="118" t="s">
        <v>2069</v>
      </c>
      <c r="C67" s="118" t="s">
        <v>2068</v>
      </c>
      <c r="D67" s="264" t="s">
        <v>1995</v>
      </c>
      <c r="E67" s="264"/>
      <c r="F67" s="118" t="s">
        <v>212</v>
      </c>
      <c r="G67" s="143">
        <v>45251</v>
      </c>
      <c r="H67" s="163" t="s">
        <v>34</v>
      </c>
      <c r="I67" s="118" t="s">
        <v>212</v>
      </c>
      <c r="J67" s="143">
        <v>45263</v>
      </c>
      <c r="K67" s="119" t="s">
        <v>46</v>
      </c>
      <c r="L67" s="166" t="s">
        <v>212</v>
      </c>
      <c r="M67" s="357">
        <v>45265</v>
      </c>
      <c r="N67" s="166" t="s">
        <v>1491</v>
      </c>
      <c r="O67" s="118"/>
    </row>
    <row r="68" spans="1:15" ht="116.25" customHeight="1">
      <c r="A68" s="119" t="str">
        <f>IF(OR(B12&lt;&gt;"",D12&lt;&gt;""),"["&amp;TEXT($B$2,"##")&amp;"-"&amp;TEXT(ROW()-16,"##")&amp;"]","")</f>
        <v>[Manage Partner Products-52]</v>
      </c>
      <c r="B68" s="118" t="s">
        <v>2070</v>
      </c>
      <c r="C68" s="118" t="s">
        <v>2071</v>
      </c>
      <c r="D68" s="264" t="s">
        <v>1998</v>
      </c>
      <c r="E68" s="264"/>
      <c r="F68" s="118" t="s">
        <v>212</v>
      </c>
      <c r="G68" s="143">
        <v>45251</v>
      </c>
      <c r="H68" s="163" t="s">
        <v>34</v>
      </c>
      <c r="I68" s="118" t="s">
        <v>212</v>
      </c>
      <c r="J68" s="143">
        <v>45263</v>
      </c>
      <c r="K68" s="119" t="s">
        <v>46</v>
      </c>
      <c r="L68" s="166" t="s">
        <v>212</v>
      </c>
      <c r="M68" s="357">
        <v>45265</v>
      </c>
      <c r="N68" s="166" t="s">
        <v>1491</v>
      </c>
      <c r="O68" s="118"/>
    </row>
    <row r="69" spans="1:15" ht="116.25" customHeight="1">
      <c r="A69" s="119" t="str">
        <f>IF(OR(B12&lt;&gt;"",D12&lt;&gt;""),"["&amp;TEXT($B$2,"##")&amp;"-"&amp;TEXT(ROW()-16,"##")&amp;"]","")</f>
        <v>[Manage Partner Products-53]</v>
      </c>
      <c r="B69" s="118" t="s">
        <v>2072</v>
      </c>
      <c r="C69" s="118" t="s">
        <v>2071</v>
      </c>
      <c r="D69" s="264" t="s">
        <v>2000</v>
      </c>
      <c r="E69" s="264"/>
      <c r="F69" s="118" t="s">
        <v>212</v>
      </c>
      <c r="G69" s="143">
        <v>45251</v>
      </c>
      <c r="H69" s="163" t="s">
        <v>34</v>
      </c>
      <c r="I69" s="118" t="s">
        <v>212</v>
      </c>
      <c r="J69" s="143">
        <v>45263</v>
      </c>
      <c r="K69" s="119" t="s">
        <v>46</v>
      </c>
      <c r="L69" s="166" t="s">
        <v>212</v>
      </c>
      <c r="M69" s="357">
        <v>45265</v>
      </c>
      <c r="N69" s="166" t="s">
        <v>1491</v>
      </c>
      <c r="O69" s="118"/>
    </row>
    <row r="70" spans="1:15" ht="122.25" customHeight="1">
      <c r="A70" s="119" t="str">
        <f>IF(OR(B12&lt;&gt;"",D12&lt;&gt;""),"["&amp;TEXT($B$2,"##")&amp;"-"&amp;TEXT(ROW()-16,"##")&amp;"]","")</f>
        <v>[Manage Partner Products-54]</v>
      </c>
      <c r="B70" s="118" t="s">
        <v>2073</v>
      </c>
      <c r="C70" s="118" t="s">
        <v>2071</v>
      </c>
      <c r="D70" s="264" t="s">
        <v>2002</v>
      </c>
      <c r="E70" s="264"/>
      <c r="F70" s="118" t="s">
        <v>212</v>
      </c>
      <c r="G70" s="143">
        <v>45251</v>
      </c>
      <c r="H70" s="163" t="s">
        <v>34</v>
      </c>
      <c r="I70" s="118" t="s">
        <v>212</v>
      </c>
      <c r="J70" s="143">
        <v>45263</v>
      </c>
      <c r="K70" s="119" t="s">
        <v>46</v>
      </c>
      <c r="L70" s="166" t="s">
        <v>212</v>
      </c>
      <c r="M70" s="357">
        <v>45265</v>
      </c>
      <c r="N70" s="166" t="s">
        <v>1491</v>
      </c>
      <c r="O70" s="118"/>
    </row>
    <row r="71" spans="1:15" ht="122.25" customHeight="1">
      <c r="A71" s="119" t="str">
        <f>IF(OR(B12&lt;&gt;"",D12&lt;&gt;""),"["&amp;TEXT($B$2,"##")&amp;"-"&amp;TEXT(ROW()-16,"##")&amp;"]","")</f>
        <v>[Manage Partner Products-55]</v>
      </c>
      <c r="B71" s="118" t="s">
        <v>2074</v>
      </c>
      <c r="C71" s="118" t="s">
        <v>2071</v>
      </c>
      <c r="D71" s="264" t="s">
        <v>1808</v>
      </c>
      <c r="E71" s="264"/>
      <c r="F71" s="118" t="s">
        <v>212</v>
      </c>
      <c r="G71" s="143">
        <v>45251</v>
      </c>
      <c r="H71" s="163" t="s">
        <v>34</v>
      </c>
      <c r="I71" s="118" t="s">
        <v>212</v>
      </c>
      <c r="J71" s="143">
        <v>45263</v>
      </c>
      <c r="K71" s="119" t="s">
        <v>46</v>
      </c>
      <c r="L71" s="166" t="s">
        <v>212</v>
      </c>
      <c r="M71" s="357">
        <v>45265</v>
      </c>
      <c r="N71" s="166" t="s">
        <v>1491</v>
      </c>
      <c r="O71" s="118"/>
    </row>
    <row r="72" spans="1:15" ht="15.75" customHeight="1">
      <c r="A72" s="119" t="str">
        <f>IF(OR(B12&lt;&gt;"",D12&lt;&gt;""),"["&amp;TEXT($B$2,"##")&amp;"-"&amp;TEXT(ROW()-16,"##")&amp;"]","")</f>
        <v>[Manage Partner Products-56]</v>
      </c>
      <c r="B72" s="118" t="s">
        <v>2075</v>
      </c>
      <c r="C72" s="118" t="s">
        <v>2076</v>
      </c>
      <c r="D72" s="264" t="s">
        <v>2006</v>
      </c>
      <c r="E72" s="264"/>
      <c r="F72" s="118" t="s">
        <v>212</v>
      </c>
      <c r="G72" s="143">
        <v>45251</v>
      </c>
      <c r="H72" s="163" t="s">
        <v>34</v>
      </c>
      <c r="I72" s="118" t="s">
        <v>212</v>
      </c>
      <c r="J72" s="143">
        <v>45263</v>
      </c>
      <c r="K72" s="119" t="s">
        <v>46</v>
      </c>
      <c r="L72" s="166" t="s">
        <v>212</v>
      </c>
      <c r="M72" s="357">
        <v>45265</v>
      </c>
      <c r="N72" s="166" t="s">
        <v>1491</v>
      </c>
      <c r="O72" s="118"/>
    </row>
    <row r="73" spans="1:15" ht="133.5" customHeight="1">
      <c r="A73" s="119" t="str">
        <f>IF(OR(B12&lt;&gt;"",D12&lt;&gt;""),"["&amp;TEXT($B$2,"##")&amp;"-"&amp;TEXT(ROW()-16,"##")&amp;"]","")</f>
        <v>[Manage Partner Products-57]</v>
      </c>
      <c r="B73" s="118" t="s">
        <v>2077</v>
      </c>
      <c r="C73" s="118" t="s">
        <v>2078</v>
      </c>
      <c r="D73" s="264" t="s">
        <v>2044</v>
      </c>
      <c r="E73" s="264"/>
      <c r="F73" s="118" t="s">
        <v>212</v>
      </c>
      <c r="G73" s="143">
        <v>45251</v>
      </c>
      <c r="H73" s="163" t="s">
        <v>34</v>
      </c>
      <c r="I73" s="118" t="s">
        <v>212</v>
      </c>
      <c r="J73" s="143">
        <v>45263</v>
      </c>
      <c r="K73" s="119" t="s">
        <v>46</v>
      </c>
      <c r="L73" s="166" t="s">
        <v>212</v>
      </c>
      <c r="M73" s="357">
        <v>45265</v>
      </c>
      <c r="N73" s="166" t="s">
        <v>1491</v>
      </c>
      <c r="O73" s="118"/>
    </row>
    <row r="74" spans="1:15" ht="15.75" customHeight="1"/>
    <row r="75" spans="1:15" ht="15.75" customHeight="1"/>
    <row r="76" spans="1:15" ht="15.75" customHeight="1"/>
    <row r="77" spans="1:15" ht="15.75" customHeight="1"/>
    <row r="78" spans="1:15" ht="15.75" customHeight="1"/>
    <row r="79" spans="1:15" ht="15.75" customHeight="1"/>
    <row r="80" spans="1: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sheetData>
  <mergeCells count="3">
    <mergeCell ref="C2:F2"/>
    <mergeCell ref="C3:F3"/>
    <mergeCell ref="C4:F4"/>
  </mergeCells>
  <dataValidations count="1">
    <dataValidation type="list" allowBlank="1" showErrorMessage="1" sqref="I52:I60 L12 I62:I73 L14:L27 L29:L37 L39:L50 F12 I12 L52:L60 F62:F73 F14:F27 I14:I27 I29:I37 F29:F37 F39:F50 I39:I50 F52:F60 L62:L73">
      <formula1>$R$2:$R$5</formula1>
    </dataValidation>
  </dataValidations>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96"/>
  <sheetViews>
    <sheetView workbookViewId="0">
      <selection activeCell="F12" sqref="F12:F16"/>
    </sheetView>
  </sheetViews>
  <sheetFormatPr defaultColWidth="12.6640625" defaultRowHeight="15" customHeight="1"/>
  <cols>
    <col min="1" max="1" width="30.33203125" customWidth="1"/>
    <col min="2" max="2" width="25.77734375" customWidth="1"/>
    <col min="3" max="3" width="34.88671875" customWidth="1"/>
    <col min="4" max="4" width="33.88671875" customWidth="1"/>
    <col min="5" max="5" width="29.109375" customWidth="1"/>
    <col min="6" max="6" width="13" customWidth="1"/>
    <col min="7" max="8" width="14.21875" customWidth="1"/>
    <col min="11" max="11" width="15.21875" customWidth="1"/>
    <col min="15" max="15" width="41.109375" customWidth="1"/>
  </cols>
  <sheetData>
    <row r="1" spans="1:19" ht="15" customHeight="1">
      <c r="A1" s="155"/>
      <c r="B1" s="155"/>
      <c r="C1" s="155"/>
      <c r="D1" s="155"/>
      <c r="E1" s="155"/>
      <c r="F1" s="155"/>
      <c r="G1" s="155"/>
      <c r="H1" s="155"/>
      <c r="I1" s="155"/>
      <c r="J1" s="155"/>
      <c r="K1" s="155"/>
      <c r="L1" s="155"/>
      <c r="M1" s="155"/>
      <c r="N1" s="155"/>
      <c r="O1" s="155"/>
    </row>
    <row r="2" spans="1:19" ht="15" customHeight="1">
      <c r="A2" s="379" t="s">
        <v>1480</v>
      </c>
      <c r="B2" s="380" t="s">
        <v>179</v>
      </c>
      <c r="C2" s="507"/>
      <c r="D2" s="492"/>
      <c r="E2" s="492"/>
      <c r="F2" s="493"/>
      <c r="G2" s="210"/>
      <c r="H2" s="210"/>
      <c r="I2" s="210"/>
      <c r="J2" s="210"/>
      <c r="K2" s="210"/>
      <c r="L2" s="210"/>
      <c r="M2" s="210"/>
      <c r="N2" s="210"/>
      <c r="O2" s="210"/>
      <c r="S2" s="74" t="s">
        <v>212</v>
      </c>
    </row>
    <row r="3" spans="1:19" ht="15" customHeight="1">
      <c r="A3" s="416" t="s">
        <v>237</v>
      </c>
      <c r="B3" s="119" t="s">
        <v>2079</v>
      </c>
      <c r="C3" s="508"/>
      <c r="D3" s="431"/>
      <c r="E3" s="431"/>
      <c r="F3" s="509"/>
      <c r="G3" s="210"/>
      <c r="H3" s="210"/>
      <c r="I3" s="210"/>
      <c r="J3" s="210"/>
      <c r="K3" s="210"/>
      <c r="L3" s="210"/>
      <c r="M3" s="210"/>
      <c r="N3" s="210"/>
      <c r="O3" s="210"/>
      <c r="S3" s="74" t="s">
        <v>213</v>
      </c>
    </row>
    <row r="4" spans="1:19" ht="15" customHeight="1">
      <c r="A4" s="382" t="s">
        <v>1482</v>
      </c>
      <c r="B4" s="130"/>
      <c r="C4" s="510"/>
      <c r="D4" s="431"/>
      <c r="E4" s="431"/>
      <c r="F4" s="509"/>
      <c r="G4" s="210"/>
      <c r="H4" s="210"/>
      <c r="I4" s="210"/>
      <c r="J4" s="210"/>
      <c r="K4" s="210"/>
      <c r="L4" s="210"/>
      <c r="M4" s="210"/>
      <c r="N4" s="210"/>
      <c r="O4" s="210"/>
      <c r="S4" s="74" t="s">
        <v>225</v>
      </c>
    </row>
    <row r="5" spans="1:19" ht="15" customHeight="1">
      <c r="A5" s="383" t="s">
        <v>241</v>
      </c>
      <c r="B5" s="131" t="s">
        <v>2080</v>
      </c>
      <c r="C5" s="131" t="s">
        <v>2081</v>
      </c>
      <c r="D5" s="131" t="s">
        <v>225</v>
      </c>
      <c r="E5" s="131" t="s">
        <v>215</v>
      </c>
      <c r="F5" s="384" t="s">
        <v>1484</v>
      </c>
      <c r="G5" s="256"/>
      <c r="H5" s="256"/>
      <c r="I5" s="256"/>
      <c r="J5" s="256"/>
      <c r="K5" s="256"/>
      <c r="L5" s="256"/>
      <c r="M5" s="256"/>
      <c r="N5" s="256"/>
      <c r="O5" s="256"/>
      <c r="S5" s="74" t="s">
        <v>215</v>
      </c>
    </row>
    <row r="6" spans="1:19" ht="15" customHeight="1">
      <c r="A6" s="385" t="s">
        <v>222</v>
      </c>
      <c r="B6" s="132">
        <f>COUNTIF(F12:F12868,"Passed")</f>
        <v>31</v>
      </c>
      <c r="C6" s="132">
        <f>COUNTIF(F12:F868,"Failed")</f>
        <v>0</v>
      </c>
      <c r="D6" s="133">
        <v>0</v>
      </c>
      <c r="E6" s="132">
        <f t="shared" ref="E6:E7" si="0">COUNTIF(H18:H868,"N/A")</f>
        <v>0</v>
      </c>
      <c r="F6" s="386">
        <f>COUNTA(A11:A868) - 6</f>
        <v>31</v>
      </c>
      <c r="G6" s="256"/>
      <c r="H6" s="256"/>
      <c r="I6" s="256"/>
      <c r="J6" s="256"/>
      <c r="K6" s="256"/>
      <c r="L6" s="256"/>
      <c r="M6" s="256"/>
      <c r="N6" s="256"/>
      <c r="O6" s="256"/>
    </row>
    <row r="7" spans="1:19" ht="15" customHeight="1">
      <c r="A7" s="387" t="s">
        <v>221</v>
      </c>
      <c r="B7" s="134">
        <f>COUNTIF(I12:I12868,"Passed")</f>
        <v>31</v>
      </c>
      <c r="C7" s="134">
        <f>COUNTIF(F12:I868,"Failed")</f>
        <v>0</v>
      </c>
      <c r="D7" s="133">
        <v>0</v>
      </c>
      <c r="E7" s="132">
        <f t="shared" si="0"/>
        <v>0</v>
      </c>
      <c r="F7" s="388">
        <f>COUNTA(A11:A868) - 6</f>
        <v>31</v>
      </c>
      <c r="G7" s="256"/>
      <c r="H7" s="256"/>
      <c r="I7" s="256"/>
      <c r="J7" s="256"/>
      <c r="K7" s="256"/>
      <c r="L7" s="256"/>
      <c r="M7" s="256"/>
      <c r="N7" s="256"/>
      <c r="O7" s="256"/>
    </row>
    <row r="8" spans="1:19" ht="15" customHeight="1">
      <c r="A8" s="389" t="s">
        <v>210</v>
      </c>
      <c r="B8" s="390">
        <f>COUNTIF(L12:L12868,"Passed")</f>
        <v>31</v>
      </c>
      <c r="C8" s="390">
        <f>COUNTIF(L12:L868,"Fail")</f>
        <v>0</v>
      </c>
      <c r="D8" s="390">
        <v>0</v>
      </c>
      <c r="E8" s="390">
        <v>0</v>
      </c>
      <c r="F8" s="391">
        <f>COUNTA(A11:A868) - 6</f>
        <v>31</v>
      </c>
      <c r="G8" s="326"/>
    </row>
    <row r="9" spans="1:19" ht="15" customHeight="1">
      <c r="A9" s="326"/>
      <c r="B9" s="326"/>
      <c r="C9" s="326"/>
      <c r="D9" s="326"/>
      <c r="E9" s="326"/>
      <c r="F9" s="326"/>
    </row>
    <row r="10" spans="1:19" ht="20.25" customHeight="1">
      <c r="A10" s="167" t="s">
        <v>1485</v>
      </c>
      <c r="B10" s="167" t="s">
        <v>245</v>
      </c>
      <c r="C10" s="167" t="s">
        <v>246</v>
      </c>
      <c r="D10" s="167" t="s">
        <v>247</v>
      </c>
      <c r="E10" s="167" t="s">
        <v>1486</v>
      </c>
      <c r="F10" s="237" t="s">
        <v>222</v>
      </c>
      <c r="G10" s="237" t="s">
        <v>249</v>
      </c>
      <c r="H10" s="237" t="s">
        <v>250</v>
      </c>
      <c r="I10" s="237" t="s">
        <v>221</v>
      </c>
      <c r="J10" s="237" t="s">
        <v>249</v>
      </c>
      <c r="K10" s="237" t="s">
        <v>250</v>
      </c>
      <c r="L10" s="237" t="s">
        <v>210</v>
      </c>
      <c r="M10" s="237" t="s">
        <v>249</v>
      </c>
      <c r="N10" s="237" t="s">
        <v>250</v>
      </c>
      <c r="O10" s="237" t="s">
        <v>251</v>
      </c>
    </row>
    <row r="11" spans="1:19" ht="13.8">
      <c r="A11" s="136" t="s">
        <v>2082</v>
      </c>
      <c r="B11" s="279"/>
      <c r="C11" s="279"/>
      <c r="D11" s="279"/>
      <c r="E11" s="279"/>
      <c r="F11" s="239"/>
      <c r="G11" s="239"/>
      <c r="H11" s="239"/>
      <c r="I11" s="239"/>
      <c r="J11" s="239"/>
      <c r="K11" s="239"/>
      <c r="L11" s="239"/>
      <c r="M11" s="239"/>
      <c r="N11" s="239"/>
      <c r="O11" s="240"/>
    </row>
    <row r="12" spans="1:19" ht="133.5" customHeight="1">
      <c r="A12" s="119" t="str">
        <f t="shared" ref="A12:A19" si="1">IF(OR(B12&lt;&gt;"",D12&lt;&gt;""),"["&amp;TEXT($B$2,"##")&amp;"-"&amp;TEXT(ROW()-11,"##")&amp;"]","")</f>
        <v>[Manage Store Partners-1]</v>
      </c>
      <c r="B12" s="118" t="s">
        <v>2082</v>
      </c>
      <c r="C12" s="118" t="s">
        <v>2083</v>
      </c>
      <c r="D12" s="264" t="s">
        <v>2084</v>
      </c>
      <c r="E12" s="118"/>
      <c r="F12" s="241" t="s">
        <v>212</v>
      </c>
      <c r="G12" s="280">
        <v>45251</v>
      </c>
      <c r="H12" s="118" t="s">
        <v>46</v>
      </c>
      <c r="I12" s="241" t="s">
        <v>212</v>
      </c>
      <c r="J12" s="280">
        <v>45263</v>
      </c>
      <c r="K12" s="118" t="s">
        <v>46</v>
      </c>
      <c r="L12" s="241" t="s">
        <v>212</v>
      </c>
      <c r="M12" s="357">
        <v>45265</v>
      </c>
      <c r="N12" s="166" t="s">
        <v>1491</v>
      </c>
      <c r="O12" s="241"/>
    </row>
    <row r="13" spans="1:19" ht="126.75" customHeight="1">
      <c r="A13" s="119" t="str">
        <f t="shared" si="1"/>
        <v>[Manage Store Partners-2]</v>
      </c>
      <c r="B13" s="118" t="s">
        <v>2085</v>
      </c>
      <c r="C13" s="118" t="s">
        <v>2086</v>
      </c>
      <c r="D13" s="264" t="s">
        <v>2087</v>
      </c>
      <c r="E13" s="264" t="s">
        <v>735</v>
      </c>
      <c r="F13" s="241" t="s">
        <v>212</v>
      </c>
      <c r="G13" s="283">
        <v>45251</v>
      </c>
      <c r="H13" s="118" t="s">
        <v>46</v>
      </c>
      <c r="I13" s="241" t="s">
        <v>212</v>
      </c>
      <c r="J13" s="280">
        <v>45263</v>
      </c>
      <c r="K13" s="118" t="s">
        <v>46</v>
      </c>
      <c r="L13" s="241" t="s">
        <v>212</v>
      </c>
      <c r="M13" s="357">
        <v>45265</v>
      </c>
      <c r="N13" s="166" t="s">
        <v>1491</v>
      </c>
      <c r="O13" s="170"/>
    </row>
    <row r="14" spans="1:19" ht="142.5" customHeight="1">
      <c r="A14" s="119" t="str">
        <f t="shared" si="1"/>
        <v>[Manage Store Partners-3]</v>
      </c>
      <c r="B14" s="118" t="s">
        <v>2088</v>
      </c>
      <c r="C14" s="118" t="s">
        <v>2089</v>
      </c>
      <c r="D14" s="264" t="s">
        <v>1988</v>
      </c>
      <c r="E14" s="264"/>
      <c r="F14" s="241" t="s">
        <v>212</v>
      </c>
      <c r="G14" s="280">
        <v>45251</v>
      </c>
      <c r="H14" s="118" t="s">
        <v>46</v>
      </c>
      <c r="I14" s="241" t="s">
        <v>212</v>
      </c>
      <c r="J14" s="280">
        <v>45263</v>
      </c>
      <c r="K14" s="118" t="s">
        <v>46</v>
      </c>
      <c r="L14" s="241" t="s">
        <v>212</v>
      </c>
      <c r="M14" s="357">
        <v>45265</v>
      </c>
      <c r="N14" s="166" t="s">
        <v>1491</v>
      </c>
      <c r="O14" s="241"/>
    </row>
    <row r="15" spans="1:19" ht="144" customHeight="1">
      <c r="A15" s="119" t="str">
        <f t="shared" si="1"/>
        <v>[Manage Store Partners-4]</v>
      </c>
      <c r="B15" s="118" t="s">
        <v>2090</v>
      </c>
      <c r="C15" s="118" t="s">
        <v>2083</v>
      </c>
      <c r="D15" s="264" t="s">
        <v>1990</v>
      </c>
      <c r="E15" s="264"/>
      <c r="F15" s="241" t="s">
        <v>212</v>
      </c>
      <c r="G15" s="280">
        <v>45251</v>
      </c>
      <c r="H15" s="118" t="s">
        <v>46</v>
      </c>
      <c r="I15" s="241" t="s">
        <v>212</v>
      </c>
      <c r="J15" s="280">
        <v>45263</v>
      </c>
      <c r="K15" s="118" t="s">
        <v>46</v>
      </c>
      <c r="L15" s="241" t="s">
        <v>212</v>
      </c>
      <c r="M15" s="357">
        <v>45265</v>
      </c>
      <c r="N15" s="166" t="s">
        <v>1491</v>
      </c>
      <c r="O15" s="241"/>
    </row>
    <row r="16" spans="1:19" ht="144.75" customHeight="1">
      <c r="A16" s="119" t="str">
        <f t="shared" si="1"/>
        <v>[Manage Store Partners-5]</v>
      </c>
      <c r="B16" s="118" t="s">
        <v>2091</v>
      </c>
      <c r="C16" s="118" t="s">
        <v>2092</v>
      </c>
      <c r="D16" s="264" t="s">
        <v>2093</v>
      </c>
      <c r="E16" s="264"/>
      <c r="F16" s="241" t="s">
        <v>212</v>
      </c>
      <c r="G16" s="280">
        <v>45251</v>
      </c>
      <c r="H16" s="118" t="s">
        <v>46</v>
      </c>
      <c r="I16" s="241" t="s">
        <v>212</v>
      </c>
      <c r="J16" s="280">
        <v>45263</v>
      </c>
      <c r="K16" s="118" t="s">
        <v>46</v>
      </c>
      <c r="L16" s="241" t="s">
        <v>212</v>
      </c>
      <c r="M16" s="357">
        <v>45265</v>
      </c>
      <c r="N16" s="166" t="s">
        <v>1491</v>
      </c>
      <c r="O16" s="241"/>
    </row>
    <row r="17" spans="1:15" ht="144.75" customHeight="1">
      <c r="A17" s="119" t="str">
        <f t="shared" si="1"/>
        <v>[Manage Store Partners-6]</v>
      </c>
      <c r="B17" s="118" t="s">
        <v>2094</v>
      </c>
      <c r="C17" s="118" t="s">
        <v>2095</v>
      </c>
      <c r="D17" s="264" t="s">
        <v>2096</v>
      </c>
      <c r="E17" s="264"/>
      <c r="F17" s="241" t="s">
        <v>212</v>
      </c>
      <c r="G17" s="280">
        <v>45251</v>
      </c>
      <c r="H17" s="118" t="s">
        <v>46</v>
      </c>
      <c r="I17" s="241" t="s">
        <v>212</v>
      </c>
      <c r="J17" s="280">
        <v>45263</v>
      </c>
      <c r="K17" s="118" t="s">
        <v>46</v>
      </c>
      <c r="L17" s="241" t="s">
        <v>212</v>
      </c>
      <c r="M17" s="357">
        <v>45265</v>
      </c>
      <c r="N17" s="166" t="s">
        <v>1491</v>
      </c>
      <c r="O17" s="241"/>
    </row>
    <row r="18" spans="1:15" ht="150.75" customHeight="1">
      <c r="A18" s="119" t="str">
        <f t="shared" si="1"/>
        <v>[Manage Store Partners-7]</v>
      </c>
      <c r="B18" s="118" t="s">
        <v>2097</v>
      </c>
      <c r="C18" s="118" t="s">
        <v>2098</v>
      </c>
      <c r="D18" s="264" t="s">
        <v>2099</v>
      </c>
      <c r="E18" s="264"/>
      <c r="F18" s="241" t="s">
        <v>212</v>
      </c>
      <c r="G18" s="280">
        <v>45251</v>
      </c>
      <c r="H18" s="118" t="s">
        <v>46</v>
      </c>
      <c r="I18" s="241" t="s">
        <v>212</v>
      </c>
      <c r="J18" s="280">
        <v>45263</v>
      </c>
      <c r="K18" s="118" t="s">
        <v>46</v>
      </c>
      <c r="L18" s="241" t="s">
        <v>212</v>
      </c>
      <c r="M18" s="357">
        <v>45265</v>
      </c>
      <c r="N18" s="166" t="s">
        <v>1491</v>
      </c>
      <c r="O18" s="241"/>
    </row>
    <row r="19" spans="1:15" ht="146.25" customHeight="1">
      <c r="A19" s="119" t="str">
        <f t="shared" si="1"/>
        <v>[Manage Store Partners-8]</v>
      </c>
      <c r="B19" s="118" t="s">
        <v>2100</v>
      </c>
      <c r="C19" s="118" t="s">
        <v>2101</v>
      </c>
      <c r="D19" s="264" t="s">
        <v>2102</v>
      </c>
      <c r="E19" s="264"/>
      <c r="F19" s="241" t="s">
        <v>212</v>
      </c>
      <c r="G19" s="280">
        <v>45251</v>
      </c>
      <c r="H19" s="118" t="s">
        <v>46</v>
      </c>
      <c r="I19" s="241" t="s">
        <v>212</v>
      </c>
      <c r="J19" s="280">
        <v>45263</v>
      </c>
      <c r="K19" s="118" t="s">
        <v>46</v>
      </c>
      <c r="L19" s="241" t="s">
        <v>212</v>
      </c>
      <c r="M19" s="357">
        <v>45265</v>
      </c>
      <c r="N19" s="166" t="s">
        <v>1491</v>
      </c>
      <c r="O19" s="241"/>
    </row>
    <row r="20" spans="1:15" ht="15.75" customHeight="1">
      <c r="A20" s="152" t="s">
        <v>2103</v>
      </c>
      <c r="B20" s="148"/>
      <c r="C20" s="148"/>
      <c r="D20" s="268"/>
      <c r="E20" s="268"/>
      <c r="F20" s="250"/>
      <c r="G20" s="281"/>
      <c r="H20" s="148"/>
      <c r="I20" s="250"/>
      <c r="J20" s="250"/>
      <c r="K20" s="250"/>
      <c r="L20" s="250"/>
      <c r="M20" s="250"/>
      <c r="N20" s="250"/>
      <c r="O20" s="250"/>
    </row>
    <row r="21" spans="1:15" ht="129.75" customHeight="1">
      <c r="A21" s="119" t="str">
        <f>IF(OR(B19&lt;&gt;"",D19&lt;&gt;""),"["&amp;TEXT($B$2,"##")&amp;"-"&amp;TEXT(ROW()-12,"##")&amp;"]","")</f>
        <v>[Manage Store Partners-9]</v>
      </c>
      <c r="B21" s="118" t="s">
        <v>2104</v>
      </c>
      <c r="C21" s="118" t="s">
        <v>2105</v>
      </c>
      <c r="D21" s="264" t="s">
        <v>2106</v>
      </c>
      <c r="E21" s="264"/>
      <c r="F21" s="241" t="s">
        <v>212</v>
      </c>
      <c r="G21" s="280">
        <v>45251</v>
      </c>
      <c r="H21" s="118" t="s">
        <v>46</v>
      </c>
      <c r="I21" s="241" t="s">
        <v>212</v>
      </c>
      <c r="J21" s="280">
        <v>45263</v>
      </c>
      <c r="K21" s="118" t="s">
        <v>46</v>
      </c>
      <c r="L21" s="241" t="s">
        <v>212</v>
      </c>
      <c r="M21" s="357">
        <v>45265</v>
      </c>
      <c r="N21" s="166" t="s">
        <v>1491</v>
      </c>
      <c r="O21" s="241"/>
    </row>
    <row r="22" spans="1:15" ht="15.75" customHeight="1">
      <c r="A22" s="152" t="s">
        <v>2107</v>
      </c>
      <c r="B22" s="148"/>
      <c r="C22" s="148"/>
      <c r="D22" s="268"/>
      <c r="E22" s="268"/>
      <c r="F22" s="250"/>
      <c r="G22" s="281"/>
      <c r="H22" s="148"/>
      <c r="I22" s="250"/>
      <c r="J22" s="250"/>
      <c r="K22" s="250"/>
      <c r="L22" s="250"/>
      <c r="M22" s="250"/>
      <c r="N22" s="250"/>
      <c r="O22" s="250"/>
    </row>
    <row r="23" spans="1:15" ht="142.5" customHeight="1">
      <c r="A23" s="119" t="str">
        <f>IF(OR(B21&lt;&gt;"",D21&lt;&gt;""),"["&amp;TEXT($B$2,"##")&amp;"-"&amp;TEXT(ROW()-13,"##")&amp;"]","")</f>
        <v>[Manage Store Partners-10]</v>
      </c>
      <c r="B23" s="118" t="s">
        <v>2107</v>
      </c>
      <c r="C23" s="118" t="s">
        <v>2108</v>
      </c>
      <c r="D23" s="264" t="s">
        <v>2109</v>
      </c>
      <c r="E23" s="264"/>
      <c r="F23" s="241" t="s">
        <v>212</v>
      </c>
      <c r="G23" s="280">
        <v>45251</v>
      </c>
      <c r="H23" s="118" t="s">
        <v>46</v>
      </c>
      <c r="I23" s="241" t="s">
        <v>212</v>
      </c>
      <c r="J23" s="280">
        <v>45263</v>
      </c>
      <c r="K23" s="118" t="s">
        <v>46</v>
      </c>
      <c r="L23" s="241" t="s">
        <v>212</v>
      </c>
      <c r="M23" s="357">
        <v>45265</v>
      </c>
      <c r="N23" s="166" t="s">
        <v>1491</v>
      </c>
      <c r="O23" s="241"/>
    </row>
    <row r="24" spans="1:15" ht="153.75" customHeight="1">
      <c r="A24" s="119" t="str">
        <f>IF(OR(B21&lt;&gt;"",D21&lt;&gt;""),"["&amp;TEXT($B$2,"##")&amp;"-"&amp;TEXT(ROW()-13,"##")&amp;"]","")</f>
        <v>[Manage Store Partners-11]</v>
      </c>
      <c r="B24" s="118" t="s">
        <v>2110</v>
      </c>
      <c r="C24" s="118" t="s">
        <v>2111</v>
      </c>
      <c r="D24" s="264" t="s">
        <v>1988</v>
      </c>
      <c r="E24" s="264"/>
      <c r="F24" s="241" t="s">
        <v>212</v>
      </c>
      <c r="G24" s="280">
        <v>45251</v>
      </c>
      <c r="H24" s="118" t="s">
        <v>46</v>
      </c>
      <c r="I24" s="241" t="s">
        <v>212</v>
      </c>
      <c r="J24" s="280">
        <v>45263</v>
      </c>
      <c r="K24" s="118" t="s">
        <v>46</v>
      </c>
      <c r="L24" s="241" t="s">
        <v>212</v>
      </c>
      <c r="M24" s="357">
        <v>45265</v>
      </c>
      <c r="N24" s="166" t="s">
        <v>1491</v>
      </c>
      <c r="O24" s="241"/>
    </row>
    <row r="25" spans="1:15" ht="128.25" customHeight="1">
      <c r="A25" s="119" t="str">
        <f t="shared" ref="A25:A27" si="2">IF(OR(B23&lt;&gt;"",D23&lt;&gt;""),"["&amp;TEXT($B$2,"##")&amp;"-"&amp;TEXT(ROW()-13,"##")&amp;"]","")</f>
        <v>[Manage Store Partners-12]</v>
      </c>
      <c r="B25" s="118" t="s">
        <v>2112</v>
      </c>
      <c r="C25" s="118" t="s">
        <v>2113</v>
      </c>
      <c r="D25" s="264" t="s">
        <v>2093</v>
      </c>
      <c r="E25" s="264"/>
      <c r="F25" s="241" t="s">
        <v>212</v>
      </c>
      <c r="G25" s="280">
        <v>45251</v>
      </c>
      <c r="H25" s="118" t="s">
        <v>46</v>
      </c>
      <c r="I25" s="241" t="s">
        <v>212</v>
      </c>
      <c r="J25" s="280">
        <v>45263</v>
      </c>
      <c r="K25" s="118" t="s">
        <v>46</v>
      </c>
      <c r="L25" s="241" t="s">
        <v>212</v>
      </c>
      <c r="M25" s="357">
        <v>45265</v>
      </c>
      <c r="N25" s="166" t="s">
        <v>1491</v>
      </c>
      <c r="O25" s="241"/>
    </row>
    <row r="26" spans="1:15" ht="138.75" customHeight="1">
      <c r="A26" s="119" t="str">
        <f t="shared" si="2"/>
        <v>[Manage Store Partners-13]</v>
      </c>
      <c r="B26" s="118" t="s">
        <v>2114</v>
      </c>
      <c r="C26" s="118" t="s">
        <v>2115</v>
      </c>
      <c r="D26" s="264" t="s">
        <v>2096</v>
      </c>
      <c r="E26" s="264"/>
      <c r="F26" s="241" t="s">
        <v>212</v>
      </c>
      <c r="G26" s="280">
        <v>45251</v>
      </c>
      <c r="H26" s="118" t="s">
        <v>46</v>
      </c>
      <c r="I26" s="241" t="s">
        <v>212</v>
      </c>
      <c r="J26" s="280">
        <v>45263</v>
      </c>
      <c r="K26" s="118" t="s">
        <v>46</v>
      </c>
      <c r="L26" s="241" t="s">
        <v>212</v>
      </c>
      <c r="M26" s="357">
        <v>45265</v>
      </c>
      <c r="N26" s="166" t="s">
        <v>1491</v>
      </c>
      <c r="O26" s="241"/>
    </row>
    <row r="27" spans="1:15" ht="155.25" customHeight="1">
      <c r="A27" s="119" t="str">
        <f t="shared" si="2"/>
        <v>[Manage Store Partners-14]</v>
      </c>
      <c r="B27" s="118" t="s">
        <v>2116</v>
      </c>
      <c r="C27" s="118" t="s">
        <v>2117</v>
      </c>
      <c r="D27" s="264" t="s">
        <v>2118</v>
      </c>
      <c r="E27" s="264"/>
      <c r="F27" s="241" t="s">
        <v>212</v>
      </c>
      <c r="G27" s="280">
        <v>45251</v>
      </c>
      <c r="H27" s="118" t="s">
        <v>46</v>
      </c>
      <c r="I27" s="241" t="s">
        <v>212</v>
      </c>
      <c r="J27" s="280">
        <v>45263</v>
      </c>
      <c r="K27" s="118" t="s">
        <v>46</v>
      </c>
      <c r="L27" s="241" t="s">
        <v>212</v>
      </c>
      <c r="M27" s="357">
        <v>45265</v>
      </c>
      <c r="N27" s="166" t="s">
        <v>1491</v>
      </c>
      <c r="O27" s="241"/>
    </row>
    <row r="28" spans="1:15" ht="15.75" customHeight="1">
      <c r="A28" s="147" t="s">
        <v>2119</v>
      </c>
      <c r="B28" s="148"/>
      <c r="C28" s="148"/>
      <c r="D28" s="268"/>
      <c r="E28" s="268"/>
      <c r="F28" s="250"/>
      <c r="G28" s="281"/>
      <c r="H28" s="148"/>
      <c r="I28" s="250"/>
      <c r="J28" s="250"/>
      <c r="K28" s="250"/>
      <c r="L28" s="250"/>
      <c r="M28" s="250"/>
      <c r="N28" s="250"/>
      <c r="O28" s="250"/>
    </row>
    <row r="29" spans="1:15" ht="126" customHeight="1">
      <c r="A29" s="119" t="str">
        <f t="shared" ref="A29:A33" si="3">IF(OR(B23&lt;&gt;"",D23&lt;&gt;""),"["&amp;TEXT($B$2,"##")&amp;"-"&amp;TEXT(ROW()-14,"##")&amp;"]","")</f>
        <v>[Manage Store Partners-15]</v>
      </c>
      <c r="B29" s="118" t="s">
        <v>2119</v>
      </c>
      <c r="C29" s="118" t="s">
        <v>2120</v>
      </c>
      <c r="D29" s="264" t="s">
        <v>2121</v>
      </c>
      <c r="E29" s="264"/>
      <c r="F29" s="241" t="s">
        <v>212</v>
      </c>
      <c r="G29" s="280">
        <v>45251</v>
      </c>
      <c r="H29" s="118" t="s">
        <v>46</v>
      </c>
      <c r="I29" s="241" t="s">
        <v>212</v>
      </c>
      <c r="J29" s="280">
        <v>45263</v>
      </c>
      <c r="K29" s="118" t="s">
        <v>46</v>
      </c>
      <c r="L29" s="241" t="s">
        <v>212</v>
      </c>
      <c r="M29" s="357">
        <v>45265</v>
      </c>
      <c r="N29" s="166" t="s">
        <v>1491</v>
      </c>
      <c r="O29" s="241"/>
    </row>
    <row r="30" spans="1:15" ht="135.75" customHeight="1">
      <c r="A30" s="119" t="str">
        <f t="shared" si="3"/>
        <v>[Manage Store Partners-16]</v>
      </c>
      <c r="B30" s="118" t="s">
        <v>2122</v>
      </c>
      <c r="C30" s="118" t="s">
        <v>2111</v>
      </c>
      <c r="D30" s="264" t="s">
        <v>1988</v>
      </c>
      <c r="E30" s="264"/>
      <c r="F30" s="241" t="s">
        <v>212</v>
      </c>
      <c r="G30" s="280">
        <v>45251</v>
      </c>
      <c r="H30" s="118" t="s">
        <v>46</v>
      </c>
      <c r="I30" s="241" t="s">
        <v>212</v>
      </c>
      <c r="J30" s="280">
        <v>45263</v>
      </c>
      <c r="K30" s="118" t="s">
        <v>46</v>
      </c>
      <c r="L30" s="241" t="s">
        <v>212</v>
      </c>
      <c r="M30" s="357">
        <v>45265</v>
      </c>
      <c r="N30" s="166" t="s">
        <v>1491</v>
      </c>
      <c r="O30" s="241"/>
    </row>
    <row r="31" spans="1:15" ht="147" customHeight="1">
      <c r="A31" s="119" t="str">
        <f t="shared" si="3"/>
        <v>[Manage Store Partners-17]</v>
      </c>
      <c r="B31" s="118" t="s">
        <v>2123</v>
      </c>
      <c r="C31" s="118" t="s">
        <v>2113</v>
      </c>
      <c r="D31" s="264" t="s">
        <v>2093</v>
      </c>
      <c r="E31" s="264"/>
      <c r="F31" s="241" t="s">
        <v>212</v>
      </c>
      <c r="G31" s="280">
        <v>45251</v>
      </c>
      <c r="H31" s="118" t="s">
        <v>46</v>
      </c>
      <c r="I31" s="241" t="s">
        <v>212</v>
      </c>
      <c r="J31" s="280">
        <v>45263</v>
      </c>
      <c r="K31" s="118" t="s">
        <v>46</v>
      </c>
      <c r="L31" s="241" t="s">
        <v>212</v>
      </c>
      <c r="M31" s="357">
        <v>45265</v>
      </c>
      <c r="N31" s="166" t="s">
        <v>1491</v>
      </c>
      <c r="O31" s="241"/>
    </row>
    <row r="32" spans="1:15" ht="119.25" customHeight="1">
      <c r="A32" s="119" t="str">
        <f t="shared" si="3"/>
        <v>[Manage Store Partners-18]</v>
      </c>
      <c r="B32" s="118" t="s">
        <v>2124</v>
      </c>
      <c r="C32" s="118" t="s">
        <v>2125</v>
      </c>
      <c r="D32" s="264" t="s">
        <v>2126</v>
      </c>
      <c r="E32" s="264"/>
      <c r="F32" s="241" t="s">
        <v>212</v>
      </c>
      <c r="G32" s="280">
        <v>45251</v>
      </c>
      <c r="H32" s="118" t="s">
        <v>46</v>
      </c>
      <c r="I32" s="241" t="s">
        <v>212</v>
      </c>
      <c r="J32" s="280">
        <v>45263</v>
      </c>
      <c r="K32" s="118" t="s">
        <v>46</v>
      </c>
      <c r="L32" s="241" t="s">
        <v>212</v>
      </c>
      <c r="M32" s="357">
        <v>45265</v>
      </c>
      <c r="N32" s="166" t="s">
        <v>1491</v>
      </c>
      <c r="O32" s="241"/>
    </row>
    <row r="33" spans="1:15" ht="157.5" customHeight="1">
      <c r="A33" s="119" t="str">
        <f t="shared" si="3"/>
        <v>[Manage Store Partners-19]</v>
      </c>
      <c r="B33" s="118" t="s">
        <v>2127</v>
      </c>
      <c r="C33" s="118" t="s">
        <v>2117</v>
      </c>
      <c r="D33" s="264" t="s">
        <v>2118</v>
      </c>
      <c r="E33" s="264"/>
      <c r="F33" s="241" t="s">
        <v>212</v>
      </c>
      <c r="G33" s="280">
        <v>45251</v>
      </c>
      <c r="H33" s="118" t="s">
        <v>46</v>
      </c>
      <c r="I33" s="241" t="s">
        <v>212</v>
      </c>
      <c r="J33" s="280">
        <v>45263</v>
      </c>
      <c r="K33" s="118" t="s">
        <v>46</v>
      </c>
      <c r="L33" s="241" t="s">
        <v>212</v>
      </c>
      <c r="M33" s="357">
        <v>45265</v>
      </c>
      <c r="N33" s="166" t="s">
        <v>1491</v>
      </c>
      <c r="O33" s="241"/>
    </row>
    <row r="34" spans="1:15" ht="162.75" customHeight="1">
      <c r="A34" s="119" t="str">
        <f>IF(OR(B27&lt;&gt;"",D27&lt;&gt;""),"["&amp;TEXT($B$2,"##")&amp;"-"&amp;TEXT(ROW()-14,"##")&amp;"]","")</f>
        <v>[Manage Store Partners-20]</v>
      </c>
      <c r="B34" s="118" t="s">
        <v>2128</v>
      </c>
      <c r="C34" s="118" t="s">
        <v>2129</v>
      </c>
      <c r="D34" s="264" t="s">
        <v>2130</v>
      </c>
      <c r="E34" s="264"/>
      <c r="F34" s="241" t="s">
        <v>212</v>
      </c>
      <c r="G34" s="280">
        <v>45251</v>
      </c>
      <c r="H34" s="118" t="s">
        <v>46</v>
      </c>
      <c r="I34" s="241" t="s">
        <v>212</v>
      </c>
      <c r="J34" s="280">
        <v>45263</v>
      </c>
      <c r="K34" s="118" t="s">
        <v>46</v>
      </c>
      <c r="L34" s="241" t="s">
        <v>212</v>
      </c>
      <c r="M34" s="357">
        <v>45265</v>
      </c>
      <c r="N34" s="166" t="s">
        <v>1491</v>
      </c>
      <c r="O34" s="241"/>
    </row>
    <row r="35" spans="1:15" ht="15.75" customHeight="1">
      <c r="A35" s="147" t="s">
        <v>2131</v>
      </c>
      <c r="B35" s="148"/>
      <c r="C35" s="148"/>
      <c r="D35" s="268"/>
      <c r="E35" s="268"/>
      <c r="F35" s="250"/>
      <c r="G35" s="281"/>
      <c r="H35" s="148"/>
      <c r="I35" s="250"/>
      <c r="J35" s="250"/>
      <c r="K35" s="250"/>
      <c r="L35" s="250"/>
      <c r="M35" s="250"/>
      <c r="N35" s="250"/>
      <c r="O35" s="250"/>
    </row>
    <row r="36" spans="1:15" ht="140.25" customHeight="1">
      <c r="A36" s="119" t="str">
        <f t="shared" ref="A36:A41" si="4">IF(OR(B29&lt;&gt;"",D29&lt;&gt;""),"["&amp;TEXT($B$2,"##")&amp;"-"&amp;TEXT(ROW()-15,"##")&amp;"]","")</f>
        <v>[Manage Store Partners-21]</v>
      </c>
      <c r="B36" s="118" t="s">
        <v>2132</v>
      </c>
      <c r="C36" s="118" t="s">
        <v>2133</v>
      </c>
      <c r="D36" s="264" t="s">
        <v>2134</v>
      </c>
      <c r="E36" s="264"/>
      <c r="F36" s="241" t="s">
        <v>212</v>
      </c>
      <c r="G36" s="280">
        <v>45251</v>
      </c>
      <c r="H36" s="118" t="s">
        <v>46</v>
      </c>
      <c r="I36" s="241" t="s">
        <v>212</v>
      </c>
      <c r="J36" s="280">
        <v>45263</v>
      </c>
      <c r="K36" s="118" t="s">
        <v>46</v>
      </c>
      <c r="L36" s="241" t="s">
        <v>212</v>
      </c>
      <c r="M36" s="357">
        <v>45265</v>
      </c>
      <c r="N36" s="166" t="s">
        <v>1491</v>
      </c>
      <c r="O36" s="241"/>
    </row>
    <row r="37" spans="1:15" ht="131.25" customHeight="1">
      <c r="A37" s="119" t="str">
        <f t="shared" si="4"/>
        <v>[Manage Store Partners-22]</v>
      </c>
      <c r="B37" s="118" t="s">
        <v>2135</v>
      </c>
      <c r="C37" s="118" t="s">
        <v>2111</v>
      </c>
      <c r="D37" s="264" t="s">
        <v>1988</v>
      </c>
      <c r="E37" s="264"/>
      <c r="F37" s="241" t="s">
        <v>212</v>
      </c>
      <c r="G37" s="280">
        <v>45251</v>
      </c>
      <c r="H37" s="118" t="s">
        <v>46</v>
      </c>
      <c r="I37" s="241" t="s">
        <v>212</v>
      </c>
      <c r="J37" s="280">
        <v>45263</v>
      </c>
      <c r="K37" s="118" t="s">
        <v>46</v>
      </c>
      <c r="L37" s="241" t="s">
        <v>212</v>
      </c>
      <c r="M37" s="357">
        <v>45265</v>
      </c>
      <c r="N37" s="166" t="s">
        <v>1491</v>
      </c>
      <c r="O37" s="241"/>
    </row>
    <row r="38" spans="1:15" ht="140.25" customHeight="1">
      <c r="A38" s="119" t="str">
        <f t="shared" si="4"/>
        <v>[Manage Store Partners-23]</v>
      </c>
      <c r="B38" s="118" t="s">
        <v>2136</v>
      </c>
      <c r="C38" s="118" t="s">
        <v>2113</v>
      </c>
      <c r="D38" s="264" t="s">
        <v>2093</v>
      </c>
      <c r="E38" s="264"/>
      <c r="F38" s="241" t="s">
        <v>212</v>
      </c>
      <c r="G38" s="280">
        <v>45251</v>
      </c>
      <c r="H38" s="118" t="s">
        <v>46</v>
      </c>
      <c r="I38" s="241" t="s">
        <v>212</v>
      </c>
      <c r="J38" s="280">
        <v>45263</v>
      </c>
      <c r="K38" s="118" t="s">
        <v>46</v>
      </c>
      <c r="L38" s="241" t="s">
        <v>212</v>
      </c>
      <c r="M38" s="357">
        <v>45265</v>
      </c>
      <c r="N38" s="166" t="s">
        <v>1491</v>
      </c>
      <c r="O38" s="241"/>
    </row>
    <row r="39" spans="1:15" ht="142.5" customHeight="1">
      <c r="A39" s="119" t="str">
        <f t="shared" si="4"/>
        <v>[Manage Store Partners-24]</v>
      </c>
      <c r="B39" s="118" t="s">
        <v>2137</v>
      </c>
      <c r="C39" s="118" t="s">
        <v>2113</v>
      </c>
      <c r="D39" s="264" t="s">
        <v>2138</v>
      </c>
      <c r="E39" s="264"/>
      <c r="F39" s="241" t="s">
        <v>212</v>
      </c>
      <c r="G39" s="280">
        <v>45251</v>
      </c>
      <c r="H39" s="118" t="s">
        <v>46</v>
      </c>
      <c r="I39" s="241" t="s">
        <v>212</v>
      </c>
      <c r="J39" s="280">
        <v>45263</v>
      </c>
      <c r="K39" s="118" t="s">
        <v>46</v>
      </c>
      <c r="L39" s="241" t="s">
        <v>212</v>
      </c>
      <c r="M39" s="357">
        <v>45265</v>
      </c>
      <c r="N39" s="166" t="s">
        <v>1491</v>
      </c>
      <c r="O39" s="241"/>
    </row>
    <row r="40" spans="1:15" ht="165" customHeight="1">
      <c r="A40" s="119" t="str">
        <f t="shared" si="4"/>
        <v>[Manage Store Partners-25]</v>
      </c>
      <c r="B40" s="118" t="s">
        <v>2139</v>
      </c>
      <c r="C40" s="118" t="s">
        <v>2117</v>
      </c>
      <c r="D40" s="264" t="s">
        <v>2118</v>
      </c>
      <c r="E40" s="264"/>
      <c r="F40" s="241" t="s">
        <v>212</v>
      </c>
      <c r="G40" s="280">
        <v>45251</v>
      </c>
      <c r="H40" s="118" t="s">
        <v>46</v>
      </c>
      <c r="I40" s="241" t="s">
        <v>212</v>
      </c>
      <c r="J40" s="280">
        <v>45263</v>
      </c>
      <c r="K40" s="118" t="s">
        <v>46</v>
      </c>
      <c r="L40" s="241" t="s">
        <v>212</v>
      </c>
      <c r="M40" s="357">
        <v>45265</v>
      </c>
      <c r="N40" s="166" t="s">
        <v>1491</v>
      </c>
      <c r="O40" s="241"/>
    </row>
    <row r="41" spans="1:15" ht="15.75" customHeight="1">
      <c r="A41" s="119" t="str">
        <f t="shared" si="4"/>
        <v>[Manage Store Partners-26]</v>
      </c>
      <c r="B41" s="118" t="s">
        <v>2140</v>
      </c>
      <c r="C41" s="118" t="s">
        <v>2141</v>
      </c>
      <c r="D41" s="264" t="s">
        <v>2142</v>
      </c>
      <c r="E41" s="264"/>
      <c r="F41" s="241" t="s">
        <v>212</v>
      </c>
      <c r="G41" s="280">
        <v>45251</v>
      </c>
      <c r="H41" s="118" t="s">
        <v>46</v>
      </c>
      <c r="I41" s="241" t="s">
        <v>212</v>
      </c>
      <c r="J41" s="280">
        <v>45263</v>
      </c>
      <c r="K41" s="118" t="s">
        <v>46</v>
      </c>
      <c r="L41" s="241" t="s">
        <v>212</v>
      </c>
      <c r="M41" s="357">
        <v>45265</v>
      </c>
      <c r="N41" s="166" t="s">
        <v>1491</v>
      </c>
      <c r="O41" s="241"/>
    </row>
    <row r="42" spans="1:15" ht="15.75" customHeight="1">
      <c r="A42" s="147" t="s">
        <v>134</v>
      </c>
      <c r="B42" s="148"/>
      <c r="C42" s="148"/>
      <c r="D42" s="268"/>
      <c r="E42" s="268"/>
      <c r="F42" s="250"/>
      <c r="G42" s="281"/>
      <c r="H42" s="148"/>
      <c r="I42" s="250"/>
      <c r="J42" s="250"/>
      <c r="K42" s="250"/>
      <c r="L42" s="250"/>
      <c r="M42" s="250"/>
      <c r="N42" s="250"/>
      <c r="O42" s="250"/>
    </row>
    <row r="43" spans="1:15" ht="117.75" customHeight="1">
      <c r="A43" s="119" t="str">
        <f t="shared" ref="A43:A47" si="5">IF(OR(B36&lt;&gt;"",D36&lt;&gt;""),"["&amp;TEXT($B$2,"##")&amp;"-"&amp;TEXT(ROW()-16,"##")&amp;"]","")</f>
        <v>[Manage Store Partners-27]</v>
      </c>
      <c r="B43" s="118" t="s">
        <v>134</v>
      </c>
      <c r="C43" s="118" t="s">
        <v>2143</v>
      </c>
      <c r="D43" s="264" t="s">
        <v>2144</v>
      </c>
      <c r="E43" s="264"/>
      <c r="F43" s="241" t="s">
        <v>212</v>
      </c>
      <c r="G43" s="280">
        <v>45251</v>
      </c>
      <c r="H43" s="118" t="s">
        <v>46</v>
      </c>
      <c r="I43" s="241" t="s">
        <v>212</v>
      </c>
      <c r="J43" s="280">
        <v>45263</v>
      </c>
      <c r="K43" s="118" t="s">
        <v>46</v>
      </c>
      <c r="L43" s="241" t="s">
        <v>212</v>
      </c>
      <c r="M43" s="357">
        <v>45265</v>
      </c>
      <c r="N43" s="166" t="s">
        <v>1491</v>
      </c>
      <c r="O43" s="241"/>
    </row>
    <row r="44" spans="1:15" ht="144" customHeight="1">
      <c r="A44" s="119" t="str">
        <f t="shared" si="5"/>
        <v>[Manage Store Partners-28]</v>
      </c>
      <c r="B44" s="118" t="s">
        <v>2145</v>
      </c>
      <c r="C44" s="118" t="s">
        <v>2111</v>
      </c>
      <c r="D44" s="264" t="s">
        <v>1988</v>
      </c>
      <c r="E44" s="264"/>
      <c r="F44" s="241" t="s">
        <v>212</v>
      </c>
      <c r="G44" s="280">
        <v>45251</v>
      </c>
      <c r="H44" s="118" t="s">
        <v>46</v>
      </c>
      <c r="I44" s="241" t="s">
        <v>212</v>
      </c>
      <c r="J44" s="280">
        <v>45263</v>
      </c>
      <c r="K44" s="118" t="s">
        <v>46</v>
      </c>
      <c r="L44" s="241" t="s">
        <v>212</v>
      </c>
      <c r="M44" s="357">
        <v>45265</v>
      </c>
      <c r="N44" s="166" t="s">
        <v>1491</v>
      </c>
      <c r="O44" s="241"/>
    </row>
    <row r="45" spans="1:15" ht="139.5" customHeight="1">
      <c r="A45" s="119" t="str">
        <f t="shared" si="5"/>
        <v>[Manage Store Partners-29]</v>
      </c>
      <c r="B45" s="118" t="s">
        <v>2146</v>
      </c>
      <c r="C45" s="118" t="s">
        <v>2113</v>
      </c>
      <c r="D45" s="264" t="s">
        <v>2093</v>
      </c>
      <c r="E45" s="264"/>
      <c r="F45" s="241" t="s">
        <v>212</v>
      </c>
      <c r="G45" s="280">
        <v>45251</v>
      </c>
      <c r="H45" s="118" t="s">
        <v>46</v>
      </c>
      <c r="I45" s="241" t="s">
        <v>212</v>
      </c>
      <c r="J45" s="280">
        <v>45263</v>
      </c>
      <c r="K45" s="118" t="s">
        <v>46</v>
      </c>
      <c r="L45" s="241" t="s">
        <v>212</v>
      </c>
      <c r="M45" s="357">
        <v>45265</v>
      </c>
      <c r="N45" s="166" t="s">
        <v>1491</v>
      </c>
      <c r="O45" s="241"/>
    </row>
    <row r="46" spans="1:15" ht="173.25" customHeight="1">
      <c r="A46" s="119" t="str">
        <f t="shared" si="5"/>
        <v>[Manage Store Partners-30]</v>
      </c>
      <c r="B46" s="118" t="s">
        <v>2147</v>
      </c>
      <c r="C46" s="118" t="s">
        <v>2113</v>
      </c>
      <c r="D46" s="264" t="s">
        <v>2148</v>
      </c>
      <c r="E46" s="264"/>
      <c r="F46" s="241" t="s">
        <v>212</v>
      </c>
      <c r="G46" s="280">
        <v>45251</v>
      </c>
      <c r="H46" s="118" t="s">
        <v>46</v>
      </c>
      <c r="I46" s="241" t="s">
        <v>212</v>
      </c>
      <c r="J46" s="280">
        <v>45263</v>
      </c>
      <c r="K46" s="118" t="s">
        <v>46</v>
      </c>
      <c r="L46" s="241" t="s">
        <v>212</v>
      </c>
      <c r="M46" s="357">
        <v>45265</v>
      </c>
      <c r="N46" s="166" t="s">
        <v>1491</v>
      </c>
      <c r="O46" s="241"/>
    </row>
    <row r="47" spans="1:15" ht="139.5" customHeight="1">
      <c r="A47" s="119" t="str">
        <f t="shared" si="5"/>
        <v>[Manage Store Partners-31]</v>
      </c>
      <c r="B47" s="118" t="s">
        <v>2149</v>
      </c>
      <c r="C47" s="118" t="s">
        <v>2117</v>
      </c>
      <c r="D47" s="264" t="s">
        <v>2118</v>
      </c>
      <c r="E47" s="264"/>
      <c r="F47" s="241" t="s">
        <v>212</v>
      </c>
      <c r="G47" s="280">
        <v>45251</v>
      </c>
      <c r="H47" s="118" t="s">
        <v>46</v>
      </c>
      <c r="I47" s="241" t="s">
        <v>212</v>
      </c>
      <c r="J47" s="280">
        <v>45263</v>
      </c>
      <c r="K47" s="118" t="s">
        <v>46</v>
      </c>
      <c r="L47" s="241" t="s">
        <v>212</v>
      </c>
      <c r="M47" s="357">
        <v>45265</v>
      </c>
      <c r="N47" s="166" t="s">
        <v>1491</v>
      </c>
      <c r="O47" s="241"/>
    </row>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C2:F2"/>
    <mergeCell ref="C3:F3"/>
    <mergeCell ref="C4:F4"/>
  </mergeCells>
  <dataValidations count="1">
    <dataValidation type="list" allowBlank="1" showErrorMessage="1" sqref="I29:I34 F43:F47 F29:F34 F21 I21 I36:I41 F12:F19 I12:I19 F36:F41 F23:F27 I23:I27 I43:I47 L12:L19 L21 L23:L27 L29:L34 L36:L41 L43:L47">
      <formula1>$S$2:$S$5</formula1>
    </dataValidation>
  </dataValidations>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21"/>
  <sheetViews>
    <sheetView topLeftCell="H5" workbookViewId="0">
      <selection activeCell="L12" sqref="L12:N12"/>
    </sheetView>
  </sheetViews>
  <sheetFormatPr defaultColWidth="12.6640625" defaultRowHeight="15" customHeight="1"/>
  <cols>
    <col min="1" max="1" width="20.109375" customWidth="1"/>
    <col min="2" max="2" width="26.109375" customWidth="1"/>
    <col min="3" max="3" width="25.6640625" customWidth="1"/>
    <col min="4" max="4" width="29.77734375" customWidth="1"/>
    <col min="5" max="5" width="28.44140625" customWidth="1"/>
    <col min="6" max="6" width="11.21875" customWidth="1"/>
    <col min="7" max="7" width="10.6640625" customWidth="1"/>
    <col min="8" max="8" width="16.33203125" customWidth="1"/>
    <col min="9" max="14" width="23.109375" customWidth="1"/>
    <col min="15" max="15" width="41.109375" customWidth="1"/>
    <col min="16" max="16" width="37.21875" customWidth="1"/>
    <col min="17" max="17" width="8.21875" customWidth="1"/>
    <col min="18" max="18" width="9.77734375" hidden="1" customWidth="1"/>
    <col min="19" max="32" width="9" customWidth="1"/>
  </cols>
  <sheetData>
    <row r="1" spans="1:32" ht="12.75" customHeight="1">
      <c r="A1" s="155"/>
      <c r="B1" s="155"/>
      <c r="C1" s="155"/>
      <c r="D1" s="155"/>
      <c r="E1" s="155"/>
      <c r="F1" s="155"/>
      <c r="G1" s="155"/>
      <c r="H1" s="155"/>
      <c r="I1" s="155"/>
      <c r="J1" s="155"/>
      <c r="K1" s="155"/>
      <c r="L1" s="155"/>
      <c r="M1" s="155"/>
      <c r="N1" s="155"/>
      <c r="O1" s="155"/>
      <c r="P1" s="155"/>
      <c r="Q1" s="251"/>
      <c r="R1" s="155"/>
      <c r="S1" s="155"/>
      <c r="T1" s="155"/>
      <c r="U1" s="155"/>
      <c r="V1" s="155"/>
      <c r="W1" s="155"/>
      <c r="X1" s="155"/>
      <c r="Y1" s="155"/>
      <c r="Z1" s="155"/>
      <c r="AA1" s="155"/>
      <c r="AB1" s="155"/>
      <c r="AC1" s="155"/>
      <c r="AD1" s="155"/>
      <c r="AE1" s="155"/>
      <c r="AF1" s="155"/>
    </row>
    <row r="2" spans="1:32" ht="15" customHeight="1">
      <c r="A2" s="379" t="s">
        <v>1480</v>
      </c>
      <c r="B2" s="380" t="s">
        <v>180</v>
      </c>
      <c r="C2" s="507"/>
      <c r="D2" s="492"/>
      <c r="E2" s="492"/>
      <c r="F2" s="493"/>
      <c r="G2" s="210"/>
      <c r="H2" s="210"/>
      <c r="I2" s="210"/>
      <c r="J2" s="210"/>
      <c r="K2" s="210"/>
      <c r="L2" s="210"/>
      <c r="M2" s="210"/>
      <c r="N2" s="210"/>
      <c r="O2" s="210"/>
      <c r="P2" s="252"/>
      <c r="Q2" s="253" t="s">
        <v>212</v>
      </c>
      <c r="R2" s="253"/>
      <c r="S2" s="253"/>
      <c r="T2" s="253"/>
      <c r="U2" s="253"/>
      <c r="V2" s="253"/>
      <c r="W2" s="253"/>
      <c r="X2" s="253"/>
      <c r="Y2" s="253"/>
      <c r="Z2" s="253"/>
      <c r="AA2" s="253"/>
      <c r="AB2" s="253"/>
      <c r="AC2" s="253"/>
      <c r="AD2" s="253"/>
      <c r="AE2" s="253"/>
    </row>
    <row r="3" spans="1:32" ht="12.75" customHeight="1">
      <c r="A3" s="416" t="s">
        <v>237</v>
      </c>
      <c r="B3" s="119" t="s">
        <v>2150</v>
      </c>
      <c r="C3" s="508"/>
      <c r="D3" s="431"/>
      <c r="E3" s="431"/>
      <c r="F3" s="509"/>
      <c r="G3" s="210"/>
      <c r="H3" s="210"/>
      <c r="I3" s="210"/>
      <c r="J3" s="210"/>
      <c r="K3" s="210"/>
      <c r="L3" s="210"/>
      <c r="M3" s="210"/>
      <c r="N3" s="210"/>
      <c r="O3" s="210"/>
      <c r="P3" s="252"/>
      <c r="Q3" s="253" t="s">
        <v>213</v>
      </c>
      <c r="R3" s="253"/>
      <c r="S3" s="253"/>
      <c r="T3" s="253"/>
      <c r="U3" s="253"/>
      <c r="V3" s="253"/>
      <c r="W3" s="253"/>
      <c r="X3" s="253"/>
      <c r="Y3" s="253"/>
      <c r="Z3" s="253"/>
      <c r="AA3" s="253"/>
      <c r="AB3" s="253"/>
      <c r="AC3" s="253"/>
      <c r="AD3" s="253"/>
      <c r="AE3" s="253"/>
    </row>
    <row r="4" spans="1:32" ht="18" customHeight="1">
      <c r="A4" s="382" t="s">
        <v>1482</v>
      </c>
      <c r="B4" s="130"/>
      <c r="C4" s="510"/>
      <c r="D4" s="431"/>
      <c r="E4" s="431"/>
      <c r="F4" s="509"/>
      <c r="G4" s="210"/>
      <c r="H4" s="210"/>
      <c r="I4" s="210"/>
      <c r="J4" s="210"/>
      <c r="K4" s="210"/>
      <c r="L4" s="210"/>
      <c r="M4" s="210"/>
      <c r="N4" s="210"/>
      <c r="O4" s="210"/>
      <c r="P4" s="252"/>
      <c r="Q4" s="253" t="s">
        <v>1483</v>
      </c>
      <c r="R4" s="253"/>
      <c r="S4" s="253"/>
      <c r="T4" s="253"/>
      <c r="U4" s="253"/>
      <c r="V4" s="253"/>
      <c r="W4" s="253"/>
      <c r="X4" s="253"/>
      <c r="Y4" s="253"/>
      <c r="Z4" s="253"/>
      <c r="AA4" s="253"/>
      <c r="AB4" s="253"/>
      <c r="AC4" s="253"/>
      <c r="AD4" s="253"/>
      <c r="AE4" s="253"/>
    </row>
    <row r="5" spans="1:32" ht="30.75" customHeight="1">
      <c r="A5" s="383" t="s">
        <v>241</v>
      </c>
      <c r="B5" s="131" t="s">
        <v>212</v>
      </c>
      <c r="C5" s="131" t="s">
        <v>213</v>
      </c>
      <c r="D5" s="131" t="s">
        <v>225</v>
      </c>
      <c r="E5" s="131" t="s">
        <v>215</v>
      </c>
      <c r="F5" s="384" t="s">
        <v>1484</v>
      </c>
      <c r="G5" s="256"/>
      <c r="H5" s="256"/>
      <c r="I5" s="256"/>
      <c r="J5" s="256"/>
      <c r="K5" s="256"/>
      <c r="L5" s="256"/>
      <c r="M5" s="256"/>
      <c r="N5" s="256"/>
      <c r="O5" s="256"/>
      <c r="P5" s="257"/>
      <c r="Q5" s="253" t="s">
        <v>215</v>
      </c>
      <c r="R5" s="253"/>
      <c r="S5" s="253"/>
      <c r="T5" s="253"/>
      <c r="U5" s="253"/>
      <c r="V5" s="253"/>
      <c r="W5" s="253"/>
      <c r="X5" s="253"/>
      <c r="Y5" s="253"/>
      <c r="Z5" s="253"/>
      <c r="AA5" s="253"/>
      <c r="AB5" s="253"/>
      <c r="AC5" s="253"/>
      <c r="AD5" s="253"/>
      <c r="AE5" s="253"/>
    </row>
    <row r="6" spans="1:32" ht="15" customHeight="1">
      <c r="A6" s="385" t="s">
        <v>222</v>
      </c>
      <c r="B6" s="132">
        <f>COUNTIF(F12:F12868,"Passed")</f>
        <v>22</v>
      </c>
      <c r="C6" s="132">
        <f>COUNTIF(F12:F868,"Failed")</f>
        <v>0</v>
      </c>
      <c r="D6" s="133">
        <v>0</v>
      </c>
      <c r="E6" s="132">
        <f t="shared" ref="E6:E7" si="0">COUNTIF(H18:H868,"N/A")</f>
        <v>0</v>
      </c>
      <c r="F6" s="386">
        <f>COUNTA(A11:A868) - 8</f>
        <v>22</v>
      </c>
      <c r="G6" s="256"/>
      <c r="H6" s="256"/>
      <c r="I6" s="256"/>
      <c r="J6" s="256"/>
      <c r="K6" s="256"/>
      <c r="L6" s="256"/>
      <c r="M6" s="256"/>
      <c r="N6" s="256"/>
      <c r="O6" s="256"/>
      <c r="P6" s="257"/>
      <c r="Q6" s="253"/>
      <c r="R6" s="253"/>
      <c r="S6" s="253"/>
      <c r="T6" s="253"/>
      <c r="U6" s="253"/>
      <c r="V6" s="253"/>
      <c r="W6" s="253"/>
      <c r="X6" s="253"/>
      <c r="Y6" s="253"/>
      <c r="Z6" s="253"/>
      <c r="AA6" s="253"/>
      <c r="AB6" s="253"/>
      <c r="AC6" s="253"/>
      <c r="AD6" s="253"/>
      <c r="AE6" s="253"/>
    </row>
    <row r="7" spans="1:32" ht="15" customHeight="1">
      <c r="A7" s="387" t="s">
        <v>221</v>
      </c>
      <c r="B7" s="134">
        <f>COUNTIF(I12:I12868,"Passed")</f>
        <v>22</v>
      </c>
      <c r="C7" s="134">
        <f>COUNTIF(I12:I868,"Failed")</f>
        <v>0</v>
      </c>
      <c r="D7" s="133">
        <v>0</v>
      </c>
      <c r="E7" s="132">
        <f t="shared" si="0"/>
        <v>0</v>
      </c>
      <c r="F7" s="388">
        <f>COUNTA(A11:A868) - 8</f>
        <v>22</v>
      </c>
      <c r="G7" s="256"/>
      <c r="H7" s="256"/>
      <c r="I7" s="256"/>
      <c r="J7" s="256"/>
      <c r="K7" s="256"/>
      <c r="L7" s="256"/>
      <c r="M7" s="256"/>
      <c r="N7" s="256"/>
      <c r="O7" s="256"/>
      <c r="P7" s="257"/>
      <c r="Q7" s="253"/>
      <c r="R7" s="253"/>
      <c r="S7" s="253"/>
      <c r="T7" s="253"/>
      <c r="U7" s="253"/>
      <c r="V7" s="253"/>
      <c r="W7" s="253"/>
      <c r="X7" s="253"/>
      <c r="Y7" s="253"/>
      <c r="Z7" s="253"/>
      <c r="AA7" s="253"/>
      <c r="AB7" s="253"/>
      <c r="AC7" s="253"/>
      <c r="AD7" s="253"/>
      <c r="AE7" s="253"/>
    </row>
    <row r="8" spans="1:32" ht="18" customHeight="1">
      <c r="A8" s="389" t="s">
        <v>210</v>
      </c>
      <c r="B8" s="390">
        <f>COUNTIF(L12:L12868,"Passed")</f>
        <v>22</v>
      </c>
      <c r="C8" s="390">
        <f>COUNTIF(L12:L868,"Failed")</f>
        <v>0</v>
      </c>
      <c r="D8" s="390">
        <v>0</v>
      </c>
      <c r="E8" s="390">
        <v>0</v>
      </c>
      <c r="F8" s="391">
        <f>COUNTA(A11:A868) - 8</f>
        <v>22</v>
      </c>
      <c r="G8" s="326"/>
      <c r="P8" s="253"/>
      <c r="Q8" s="258"/>
      <c r="R8" s="253"/>
      <c r="S8" s="253"/>
      <c r="T8" s="253"/>
      <c r="U8" s="253"/>
      <c r="V8" s="253"/>
      <c r="W8" s="253"/>
      <c r="X8" s="253"/>
      <c r="Y8" s="253"/>
      <c r="Z8" s="253"/>
      <c r="AA8" s="253"/>
      <c r="AB8" s="253"/>
      <c r="AC8" s="253"/>
      <c r="AD8" s="253"/>
      <c r="AE8" s="253"/>
      <c r="AF8" s="253"/>
    </row>
    <row r="9" spans="1:32" ht="15.75" customHeight="1">
      <c r="A9" s="326"/>
      <c r="B9" s="326"/>
      <c r="C9" s="326"/>
      <c r="D9" s="326"/>
      <c r="E9" s="326"/>
      <c r="F9" s="326"/>
      <c r="P9" s="259"/>
      <c r="Q9" s="253"/>
      <c r="R9" s="253"/>
      <c r="S9" s="253"/>
      <c r="T9" s="253"/>
      <c r="U9" s="253"/>
      <c r="V9" s="253"/>
      <c r="W9" s="253"/>
      <c r="X9" s="253"/>
      <c r="Y9" s="253"/>
      <c r="Z9" s="253"/>
      <c r="AA9" s="253"/>
      <c r="AB9" s="253"/>
      <c r="AC9" s="253"/>
      <c r="AD9" s="253"/>
      <c r="AE9" s="253"/>
    </row>
    <row r="10" spans="1:32" ht="48" customHeight="1">
      <c r="A10" s="135" t="s">
        <v>1485</v>
      </c>
      <c r="B10" s="135" t="s">
        <v>245</v>
      </c>
      <c r="C10" s="135" t="s">
        <v>246</v>
      </c>
      <c r="D10" s="135" t="s">
        <v>247</v>
      </c>
      <c r="E10" s="135" t="s">
        <v>1486</v>
      </c>
      <c r="F10" s="135" t="s">
        <v>222</v>
      </c>
      <c r="G10" s="135" t="s">
        <v>249</v>
      </c>
      <c r="H10" s="135" t="s">
        <v>250</v>
      </c>
      <c r="I10" s="135" t="s">
        <v>221</v>
      </c>
      <c r="J10" s="135" t="s">
        <v>249</v>
      </c>
      <c r="K10" s="135" t="s">
        <v>2151</v>
      </c>
      <c r="L10" s="135" t="s">
        <v>210</v>
      </c>
      <c r="M10" s="167" t="s">
        <v>249</v>
      </c>
      <c r="N10" s="167" t="s">
        <v>250</v>
      </c>
      <c r="O10" s="135" t="s">
        <v>251</v>
      </c>
      <c r="P10" s="260"/>
      <c r="Q10" s="261"/>
      <c r="R10" s="260"/>
      <c r="S10" s="260"/>
      <c r="T10" s="260"/>
      <c r="U10" s="260"/>
      <c r="V10" s="260"/>
      <c r="W10" s="260"/>
      <c r="X10" s="260"/>
      <c r="Y10" s="260"/>
      <c r="Z10" s="260"/>
      <c r="AA10" s="260"/>
      <c r="AB10" s="260"/>
      <c r="AC10" s="260"/>
      <c r="AD10" s="260"/>
      <c r="AE10" s="260"/>
      <c r="AF10" s="260"/>
    </row>
    <row r="11" spans="1:32" ht="21" customHeight="1">
      <c r="A11" s="136" t="s">
        <v>2152</v>
      </c>
      <c r="B11" s="137"/>
      <c r="C11" s="165"/>
      <c r="D11" s="165"/>
      <c r="E11" s="165"/>
      <c r="F11" s="165"/>
      <c r="G11" s="165"/>
      <c r="H11" s="262"/>
      <c r="I11" s="263"/>
      <c r="J11" s="263"/>
      <c r="K11" s="263"/>
      <c r="L11" s="263"/>
      <c r="M11" s="404"/>
      <c r="N11" s="404"/>
      <c r="O11" s="405"/>
      <c r="P11" s="260"/>
      <c r="Q11" s="261"/>
      <c r="R11" s="260"/>
      <c r="S11" s="260"/>
      <c r="T11" s="260"/>
      <c r="U11" s="260"/>
      <c r="V11" s="260"/>
      <c r="W11" s="260"/>
      <c r="X11" s="260"/>
      <c r="Y11" s="260"/>
      <c r="Z11" s="260"/>
      <c r="AA11" s="260"/>
      <c r="AB11" s="260"/>
      <c r="AC11" s="260"/>
      <c r="AD11" s="260"/>
      <c r="AE11" s="260"/>
      <c r="AF11" s="260"/>
    </row>
    <row r="12" spans="1:32" ht="138.75" customHeight="1">
      <c r="A12" s="119" t="str">
        <f t="shared" ref="A12:A13" si="1">IF(OR(B12&lt;&gt;"",D12&lt;&gt;""),"["&amp;TEXT($B$2,"##")&amp;"-"&amp;TEXT(ROW()-11,"##")&amp;"]","")</f>
        <v>[Manage Brands-1]</v>
      </c>
      <c r="B12" s="284" t="s">
        <v>2153</v>
      </c>
      <c r="C12" s="118" t="s">
        <v>2154</v>
      </c>
      <c r="D12" s="264" t="s">
        <v>2155</v>
      </c>
      <c r="E12" s="118"/>
      <c r="F12" s="118" t="s">
        <v>212</v>
      </c>
      <c r="G12" s="143">
        <v>45251</v>
      </c>
      <c r="H12" s="118" t="s">
        <v>34</v>
      </c>
      <c r="I12" s="118" t="s">
        <v>212</v>
      </c>
      <c r="J12" s="143">
        <v>45263</v>
      </c>
      <c r="K12" s="119" t="s">
        <v>46</v>
      </c>
      <c r="L12" s="118" t="s">
        <v>212</v>
      </c>
      <c r="M12" s="315">
        <v>45265</v>
      </c>
      <c r="N12" s="119" t="s">
        <v>1491</v>
      </c>
      <c r="O12" s="119"/>
    </row>
    <row r="13" spans="1:32" ht="156.75" customHeight="1">
      <c r="A13" s="119" t="str">
        <f t="shared" si="1"/>
        <v>[Manage Brands-2]</v>
      </c>
      <c r="B13" s="118" t="s">
        <v>2156</v>
      </c>
      <c r="C13" s="118" t="s">
        <v>2157</v>
      </c>
      <c r="D13" s="264" t="s">
        <v>2158</v>
      </c>
      <c r="E13" s="118"/>
      <c r="F13" s="118" t="s">
        <v>212</v>
      </c>
      <c r="G13" s="143">
        <v>45251</v>
      </c>
      <c r="H13" s="118" t="s">
        <v>34</v>
      </c>
      <c r="I13" s="118" t="s">
        <v>212</v>
      </c>
      <c r="J13" s="143">
        <v>45263</v>
      </c>
      <c r="K13" s="119" t="s">
        <v>46</v>
      </c>
      <c r="L13" s="118" t="s">
        <v>212</v>
      </c>
      <c r="M13" s="357">
        <v>45265</v>
      </c>
      <c r="N13" s="166" t="s">
        <v>1491</v>
      </c>
      <c r="O13" s="119"/>
    </row>
    <row r="14" spans="1:32" ht="13.8">
      <c r="A14" s="147" t="s">
        <v>2159</v>
      </c>
      <c r="B14" s="148"/>
      <c r="C14" s="148"/>
      <c r="D14" s="285"/>
      <c r="E14" s="148"/>
      <c r="F14" s="150"/>
      <c r="G14" s="149"/>
      <c r="H14" s="148"/>
      <c r="I14" s="150"/>
      <c r="J14" s="150"/>
      <c r="K14" s="150"/>
      <c r="L14" s="150"/>
      <c r="M14" s="154"/>
      <c r="N14" s="154"/>
      <c r="O14" s="154"/>
    </row>
    <row r="15" spans="1:32" ht="135.75" customHeight="1">
      <c r="A15" s="119" t="str">
        <f>IF(OR(B13&lt;&gt;"",D13&lt;&gt;""),"["&amp;TEXT($B$2,"##")&amp;"-"&amp;TEXT(ROW()-12,"##")&amp;"]","")</f>
        <v>[Manage Brands-3]</v>
      </c>
      <c r="B15" s="118" t="s">
        <v>2160</v>
      </c>
      <c r="C15" s="118" t="s">
        <v>2161</v>
      </c>
      <c r="D15" s="286" t="s">
        <v>2162</v>
      </c>
      <c r="E15" s="118"/>
      <c r="F15" s="118" t="s">
        <v>212</v>
      </c>
      <c r="G15" s="143">
        <v>45251</v>
      </c>
      <c r="H15" s="118" t="s">
        <v>34</v>
      </c>
      <c r="I15" s="118" t="s">
        <v>212</v>
      </c>
      <c r="J15" s="143">
        <v>45263</v>
      </c>
      <c r="K15" s="119" t="s">
        <v>46</v>
      </c>
      <c r="L15" s="118" t="s">
        <v>212</v>
      </c>
      <c r="M15" s="357">
        <v>45265</v>
      </c>
      <c r="N15" s="166" t="s">
        <v>1491</v>
      </c>
      <c r="O15" s="119"/>
    </row>
    <row r="16" spans="1:32" ht="13.8">
      <c r="A16" s="147" t="s">
        <v>2163</v>
      </c>
      <c r="B16" s="148"/>
      <c r="C16" s="148"/>
      <c r="D16" s="268"/>
      <c r="E16" s="148"/>
      <c r="F16" s="148"/>
      <c r="G16" s="149"/>
      <c r="H16" s="148"/>
      <c r="I16" s="154"/>
      <c r="J16" s="154"/>
      <c r="K16" s="154"/>
      <c r="L16" s="154"/>
      <c r="M16" s="154"/>
      <c r="N16" s="154"/>
      <c r="O16" s="154"/>
    </row>
    <row r="17" spans="1:32" ht="142.5" customHeight="1">
      <c r="A17" s="119" t="str">
        <f>IF(OR(B15&lt;&gt;"",D15&lt;&gt;""),"["&amp;TEXT($B$2,"##")&amp;"-"&amp;TEXT(ROW()-13,"##")&amp;"]","")</f>
        <v>[Manage Brands-4]</v>
      </c>
      <c r="B17" s="118" t="s">
        <v>2163</v>
      </c>
      <c r="C17" s="118" t="s">
        <v>1667</v>
      </c>
      <c r="D17" s="264" t="s">
        <v>2164</v>
      </c>
      <c r="E17" s="118"/>
      <c r="F17" s="118" t="s">
        <v>212</v>
      </c>
      <c r="G17" s="143">
        <v>45251</v>
      </c>
      <c r="H17" s="118" t="s">
        <v>34</v>
      </c>
      <c r="I17" s="118" t="s">
        <v>212</v>
      </c>
      <c r="J17" s="143">
        <v>45263</v>
      </c>
      <c r="K17" s="119" t="s">
        <v>46</v>
      </c>
      <c r="L17" s="118" t="s">
        <v>212</v>
      </c>
      <c r="M17" s="357">
        <v>45265</v>
      </c>
      <c r="N17" s="166" t="s">
        <v>1491</v>
      </c>
      <c r="O17" s="119"/>
    </row>
    <row r="18" spans="1:32" ht="143.25" customHeight="1">
      <c r="A18" s="119" t="str">
        <f>IF(OR(B15&lt;&gt;"",D15&lt;&gt;""),"["&amp;TEXT($B$2,"##")&amp;"-"&amp;TEXT(ROW()-13,"##")&amp;"]","")</f>
        <v>[Manage Brands-5]</v>
      </c>
      <c r="B18" s="118" t="s">
        <v>2165</v>
      </c>
      <c r="C18" s="118" t="s">
        <v>1671</v>
      </c>
      <c r="D18" s="264" t="s">
        <v>1860</v>
      </c>
      <c r="E18" s="118"/>
      <c r="F18" s="118" t="s">
        <v>212</v>
      </c>
      <c r="G18" s="143">
        <v>45251</v>
      </c>
      <c r="H18" s="118" t="s">
        <v>34</v>
      </c>
      <c r="I18" s="118" t="s">
        <v>212</v>
      </c>
      <c r="J18" s="143">
        <v>45263</v>
      </c>
      <c r="K18" s="119" t="s">
        <v>46</v>
      </c>
      <c r="L18" s="118" t="s">
        <v>212</v>
      </c>
      <c r="M18" s="357">
        <v>45265</v>
      </c>
      <c r="N18" s="166" t="s">
        <v>1491</v>
      </c>
      <c r="O18" s="119"/>
    </row>
    <row r="19" spans="1:32" ht="155.25" customHeight="1">
      <c r="A19" s="119" t="str">
        <f>IF(OR(B17&lt;&gt;"",D17&lt;&gt;""),"["&amp;TEXT($B$2,"##")&amp;"-"&amp;TEXT(ROW()-13,"##")&amp;"]","")</f>
        <v>[Manage Brands-6]</v>
      </c>
      <c r="B19" s="118" t="s">
        <v>2166</v>
      </c>
      <c r="C19" s="118" t="s">
        <v>1671</v>
      </c>
      <c r="D19" s="264" t="s">
        <v>1864</v>
      </c>
      <c r="E19" s="118"/>
      <c r="F19" s="118" t="s">
        <v>212</v>
      </c>
      <c r="G19" s="143">
        <v>45251</v>
      </c>
      <c r="H19" s="118" t="s">
        <v>34</v>
      </c>
      <c r="I19" s="118" t="s">
        <v>212</v>
      </c>
      <c r="J19" s="143">
        <v>45263</v>
      </c>
      <c r="K19" s="119" t="s">
        <v>46</v>
      </c>
      <c r="L19" s="118" t="s">
        <v>212</v>
      </c>
      <c r="M19" s="357">
        <v>45265</v>
      </c>
      <c r="N19" s="166" t="s">
        <v>1491</v>
      </c>
      <c r="O19" s="119"/>
    </row>
    <row r="20" spans="1:32" ht="13.8">
      <c r="A20" s="147" t="s">
        <v>2167</v>
      </c>
      <c r="B20" s="148"/>
      <c r="C20" s="148"/>
      <c r="D20" s="268"/>
      <c r="E20" s="148"/>
      <c r="F20" s="150"/>
      <c r="G20" s="149"/>
      <c r="H20" s="148"/>
      <c r="I20" s="150"/>
      <c r="J20" s="150"/>
      <c r="K20" s="150"/>
      <c r="L20" s="150"/>
      <c r="M20" s="154"/>
      <c r="N20" s="154"/>
      <c r="O20" s="154"/>
    </row>
    <row r="21" spans="1:32" ht="129" customHeight="1">
      <c r="A21" s="119" t="str">
        <f t="shared" ref="A21:A23" si="2">IF(OR(B17&lt;&gt;"",D17&lt;&gt;""),"["&amp;TEXT($B$2,"##")&amp;"-"&amp;TEXT(ROW()-14,"##")&amp;"]","")</f>
        <v>[Manage Brands-7]</v>
      </c>
      <c r="B21" s="118" t="s">
        <v>2168</v>
      </c>
      <c r="C21" s="118" t="s">
        <v>2169</v>
      </c>
      <c r="D21" s="264" t="s">
        <v>2170</v>
      </c>
      <c r="E21" s="118"/>
      <c r="F21" s="118" t="s">
        <v>212</v>
      </c>
      <c r="G21" s="143">
        <v>45251</v>
      </c>
      <c r="H21" s="118" t="s">
        <v>34</v>
      </c>
      <c r="I21" s="118" t="s">
        <v>212</v>
      </c>
      <c r="J21" s="143">
        <v>45263</v>
      </c>
      <c r="K21" s="119" t="s">
        <v>46</v>
      </c>
      <c r="L21" s="118" t="s">
        <v>212</v>
      </c>
      <c r="M21" s="357">
        <v>45265</v>
      </c>
      <c r="N21" s="166" t="s">
        <v>1491</v>
      </c>
      <c r="O21" s="119"/>
    </row>
    <row r="22" spans="1:32" ht="137.25" customHeight="1">
      <c r="A22" s="119" t="str">
        <f t="shared" si="2"/>
        <v>[Manage Brands-8]</v>
      </c>
      <c r="B22" s="118" t="s">
        <v>2171</v>
      </c>
      <c r="C22" s="118" t="s">
        <v>2172</v>
      </c>
      <c r="D22" s="264" t="s">
        <v>1860</v>
      </c>
      <c r="E22" s="118"/>
      <c r="F22" s="118" t="s">
        <v>212</v>
      </c>
      <c r="G22" s="143">
        <v>45251</v>
      </c>
      <c r="H22" s="118" t="s">
        <v>34</v>
      </c>
      <c r="I22" s="118" t="s">
        <v>212</v>
      </c>
      <c r="J22" s="143">
        <v>45263</v>
      </c>
      <c r="K22" s="119" t="s">
        <v>46</v>
      </c>
      <c r="L22" s="118" t="s">
        <v>212</v>
      </c>
      <c r="M22" s="357">
        <v>45265</v>
      </c>
      <c r="N22" s="166" t="s">
        <v>1491</v>
      </c>
      <c r="O22" s="119"/>
    </row>
    <row r="23" spans="1:32" ht="110.4">
      <c r="A23" s="119" t="str">
        <f t="shared" si="2"/>
        <v>[Manage Brands-9]</v>
      </c>
      <c r="B23" s="118" t="s">
        <v>2173</v>
      </c>
      <c r="C23" s="118" t="s">
        <v>2169</v>
      </c>
      <c r="D23" s="264" t="s">
        <v>2174</v>
      </c>
      <c r="E23" s="118"/>
      <c r="F23" s="118" t="s">
        <v>212</v>
      </c>
      <c r="G23" s="143">
        <v>45251</v>
      </c>
      <c r="H23" s="118" t="s">
        <v>34</v>
      </c>
      <c r="I23" s="118" t="s">
        <v>212</v>
      </c>
      <c r="J23" s="143">
        <v>45263</v>
      </c>
      <c r="K23" s="119" t="s">
        <v>46</v>
      </c>
      <c r="L23" s="118" t="s">
        <v>212</v>
      </c>
      <c r="M23" s="357">
        <v>45265</v>
      </c>
      <c r="N23" s="166" t="s">
        <v>1491</v>
      </c>
      <c r="O23" s="119"/>
    </row>
    <row r="24" spans="1:32" ht="96.6">
      <c r="A24" s="119" t="str">
        <f>IF(OR(B18&lt;&gt;"",D18&lt;&gt;""),"["&amp;TEXT($B$2,"##")&amp;"-"&amp;TEXT(ROW()-14,"##")&amp;"]","")</f>
        <v>[Manage Brands-10]</v>
      </c>
      <c r="B24" s="118" t="s">
        <v>2175</v>
      </c>
      <c r="C24" s="118" t="s">
        <v>2169</v>
      </c>
      <c r="D24" s="264" t="s">
        <v>2176</v>
      </c>
      <c r="E24" s="118"/>
      <c r="F24" s="118" t="s">
        <v>212</v>
      </c>
      <c r="G24" s="143">
        <v>45251</v>
      </c>
      <c r="H24" s="118" t="s">
        <v>34</v>
      </c>
      <c r="I24" s="118" t="s">
        <v>212</v>
      </c>
      <c r="J24" s="143">
        <v>45263</v>
      </c>
      <c r="K24" s="119" t="s">
        <v>46</v>
      </c>
      <c r="L24" s="118" t="s">
        <v>212</v>
      </c>
      <c r="M24" s="357">
        <v>45265</v>
      </c>
      <c r="N24" s="166" t="s">
        <v>1491</v>
      </c>
      <c r="O24" s="119"/>
    </row>
    <row r="25" spans="1:32" ht="110.4">
      <c r="A25" s="119" t="str">
        <f>IF(OR(B21&lt;&gt;"",D21&lt;&gt;""),"["&amp;TEXT($B$2,"##")&amp;"-"&amp;TEXT(ROW()-14,"##")&amp;"]","")</f>
        <v>[Manage Brands-11]</v>
      </c>
      <c r="B25" s="118" t="s">
        <v>2177</v>
      </c>
      <c r="C25" s="118" t="s">
        <v>2178</v>
      </c>
      <c r="D25" s="264" t="s">
        <v>2179</v>
      </c>
      <c r="E25" s="118"/>
      <c r="F25" s="118" t="s">
        <v>212</v>
      </c>
      <c r="G25" s="143">
        <v>45251</v>
      </c>
      <c r="H25" s="118" t="s">
        <v>34</v>
      </c>
      <c r="I25" s="118" t="s">
        <v>212</v>
      </c>
      <c r="J25" s="143">
        <v>45263</v>
      </c>
      <c r="K25" s="119" t="s">
        <v>46</v>
      </c>
      <c r="L25" s="118" t="s">
        <v>212</v>
      </c>
      <c r="M25" s="357">
        <v>45265</v>
      </c>
      <c r="N25" s="166" t="s">
        <v>1491</v>
      </c>
      <c r="O25" s="119"/>
      <c r="P25" s="260"/>
      <c r="Q25" s="261"/>
      <c r="R25" s="260"/>
      <c r="S25" s="260"/>
      <c r="T25" s="260"/>
      <c r="U25" s="260"/>
      <c r="V25" s="260"/>
      <c r="W25" s="260"/>
      <c r="X25" s="260"/>
      <c r="Y25" s="260"/>
      <c r="Z25" s="260"/>
      <c r="AA25" s="260"/>
      <c r="AB25" s="260"/>
      <c r="AC25" s="260"/>
      <c r="AD25" s="260"/>
      <c r="AE25" s="260"/>
      <c r="AF25" s="260"/>
    </row>
    <row r="26" spans="1:32" ht="13.8">
      <c r="A26" s="147" t="s">
        <v>82</v>
      </c>
      <c r="B26" s="148"/>
      <c r="C26" s="148"/>
      <c r="D26" s="268"/>
      <c r="E26" s="148"/>
      <c r="F26" s="150"/>
      <c r="G26" s="149"/>
      <c r="H26" s="148"/>
      <c r="I26" s="150"/>
      <c r="J26" s="150"/>
      <c r="K26" s="150"/>
      <c r="L26" s="150"/>
      <c r="M26" s="154"/>
      <c r="N26" s="154"/>
      <c r="O26" s="154"/>
      <c r="P26" s="260"/>
      <c r="Q26" s="261"/>
      <c r="R26" s="260"/>
      <c r="S26" s="260"/>
      <c r="T26" s="260"/>
      <c r="U26" s="260"/>
      <c r="V26" s="260"/>
      <c r="W26" s="260"/>
      <c r="X26" s="260"/>
      <c r="Y26" s="260"/>
      <c r="Z26" s="260"/>
      <c r="AA26" s="260"/>
      <c r="AB26" s="260"/>
      <c r="AC26" s="260"/>
      <c r="AD26" s="260"/>
      <c r="AE26" s="260"/>
      <c r="AF26" s="260"/>
    </row>
    <row r="27" spans="1:32" ht="131.25" customHeight="1">
      <c r="A27" s="119" t="str">
        <f t="shared" ref="A27:A29" si="3">IF(OR(B17&lt;&gt;"",D17&lt;&gt;""),"["&amp;TEXT($B$2,"##")&amp;"-"&amp;TEXT(ROW()-15,"##")&amp;"]","")</f>
        <v>[Manage Brands-12]</v>
      </c>
      <c r="B27" s="118" t="s">
        <v>2180</v>
      </c>
      <c r="C27" s="118" t="s">
        <v>1667</v>
      </c>
      <c r="D27" s="264" t="s">
        <v>2181</v>
      </c>
      <c r="E27" s="118" t="s">
        <v>2182</v>
      </c>
      <c r="F27" s="118" t="s">
        <v>212</v>
      </c>
      <c r="G27" s="143">
        <v>45251</v>
      </c>
      <c r="H27" s="118" t="s">
        <v>34</v>
      </c>
      <c r="I27" s="118" t="s">
        <v>212</v>
      </c>
      <c r="J27" s="143">
        <v>45263</v>
      </c>
      <c r="K27" s="119" t="s">
        <v>46</v>
      </c>
      <c r="L27" s="118" t="s">
        <v>212</v>
      </c>
      <c r="M27" s="357">
        <v>45265</v>
      </c>
      <c r="N27" s="166" t="s">
        <v>1491</v>
      </c>
      <c r="O27" s="119"/>
    </row>
    <row r="28" spans="1:32" ht="148.5" customHeight="1">
      <c r="A28" s="119" t="str">
        <f t="shared" si="3"/>
        <v>[Manage Brands-13]</v>
      </c>
      <c r="B28" s="118" t="s">
        <v>2183</v>
      </c>
      <c r="C28" s="118" t="s">
        <v>1671</v>
      </c>
      <c r="D28" s="264" t="s">
        <v>1860</v>
      </c>
      <c r="E28" s="118"/>
      <c r="F28" s="118" t="s">
        <v>212</v>
      </c>
      <c r="G28" s="143">
        <v>45251</v>
      </c>
      <c r="H28" s="118" t="s">
        <v>34</v>
      </c>
      <c r="I28" s="118" t="s">
        <v>212</v>
      </c>
      <c r="J28" s="143">
        <v>45263</v>
      </c>
      <c r="K28" s="119" t="s">
        <v>46</v>
      </c>
      <c r="L28" s="118" t="s">
        <v>212</v>
      </c>
      <c r="M28" s="357">
        <v>45265</v>
      </c>
      <c r="N28" s="166" t="s">
        <v>1491</v>
      </c>
      <c r="O28" s="119"/>
    </row>
    <row r="29" spans="1:32" ht="110.4">
      <c r="A29" s="119" t="str">
        <f t="shared" si="3"/>
        <v>[Manage Brands-14]</v>
      </c>
      <c r="B29" s="118" t="s">
        <v>2184</v>
      </c>
      <c r="C29" s="118" t="s">
        <v>1667</v>
      </c>
      <c r="D29" s="264" t="s">
        <v>2174</v>
      </c>
      <c r="E29" s="118"/>
      <c r="F29" s="118" t="s">
        <v>212</v>
      </c>
      <c r="G29" s="143">
        <v>45251</v>
      </c>
      <c r="H29" s="118" t="s">
        <v>34</v>
      </c>
      <c r="I29" s="118" t="s">
        <v>212</v>
      </c>
      <c r="J29" s="143">
        <v>45263</v>
      </c>
      <c r="K29" s="119" t="s">
        <v>46</v>
      </c>
      <c r="L29" s="118" t="s">
        <v>212</v>
      </c>
      <c r="M29" s="357">
        <v>45265</v>
      </c>
      <c r="N29" s="166" t="s">
        <v>1491</v>
      </c>
      <c r="O29" s="119"/>
    </row>
    <row r="30" spans="1:32" ht="13.8">
      <c r="A30" s="147" t="s">
        <v>2185</v>
      </c>
      <c r="B30" s="148"/>
      <c r="C30" s="148"/>
      <c r="D30" s="268"/>
      <c r="E30" s="148"/>
      <c r="F30" s="150"/>
      <c r="G30" s="149"/>
      <c r="H30" s="148"/>
      <c r="I30" s="150"/>
      <c r="J30" s="150"/>
      <c r="K30" s="150"/>
      <c r="L30" s="154"/>
      <c r="M30" s="154"/>
      <c r="N30" s="154"/>
      <c r="O30" s="154"/>
    </row>
    <row r="31" spans="1:32" ht="138.75" customHeight="1">
      <c r="A31" s="119" t="str">
        <f>IF(OR(B19&lt;&gt;"",D19&lt;&gt;""),"["&amp;TEXT($B$2,"##")&amp;"-"&amp;TEXT(ROW()-16,"##")&amp;"]","")</f>
        <v>[Manage Brands-15]</v>
      </c>
      <c r="B31" s="118" t="s">
        <v>2185</v>
      </c>
      <c r="C31" s="118" t="s">
        <v>1721</v>
      </c>
      <c r="D31" s="264" t="s">
        <v>2164</v>
      </c>
      <c r="E31" s="118"/>
      <c r="F31" s="118" t="s">
        <v>212</v>
      </c>
      <c r="G31" s="143">
        <v>45251</v>
      </c>
      <c r="H31" s="118" t="s">
        <v>34</v>
      </c>
      <c r="I31" s="118" t="s">
        <v>212</v>
      </c>
      <c r="J31" s="143">
        <v>45263</v>
      </c>
      <c r="K31" s="119" t="s">
        <v>46</v>
      </c>
      <c r="L31" s="118" t="s">
        <v>212</v>
      </c>
      <c r="M31" s="357">
        <v>45265</v>
      </c>
      <c r="N31" s="166" t="s">
        <v>1491</v>
      </c>
      <c r="O31" s="119"/>
    </row>
    <row r="32" spans="1:32" ht="26.4">
      <c r="A32" s="147" t="s">
        <v>2186</v>
      </c>
      <c r="B32" s="267"/>
      <c r="C32" s="148"/>
      <c r="D32" s="268"/>
      <c r="E32" s="148"/>
      <c r="F32" s="150"/>
      <c r="G32" s="149"/>
      <c r="H32" s="148"/>
      <c r="I32" s="150"/>
      <c r="J32" s="150"/>
      <c r="K32" s="150"/>
      <c r="L32" s="150"/>
      <c r="M32" s="150"/>
      <c r="N32" s="150"/>
      <c r="O32" s="150"/>
    </row>
    <row r="33" spans="1:31" ht="137.25" customHeight="1">
      <c r="A33" s="119" t="str">
        <f>IF(OR(B31&lt;&gt;"",D31&lt;&gt;""),"["&amp;TEXT($B$2,"##")&amp;"-"&amp;TEXT(ROW()-17,"##")&amp;"]","")</f>
        <v>[Manage Brands-16]</v>
      </c>
      <c r="B33" s="265" t="s">
        <v>2186</v>
      </c>
      <c r="C33" s="118" t="s">
        <v>2187</v>
      </c>
      <c r="D33" s="264" t="s">
        <v>2188</v>
      </c>
      <c r="E33" s="118"/>
      <c r="F33" s="118" t="s">
        <v>212</v>
      </c>
      <c r="G33" s="143">
        <v>45251</v>
      </c>
      <c r="H33" s="118" t="s">
        <v>34</v>
      </c>
      <c r="I33" s="118" t="s">
        <v>212</v>
      </c>
      <c r="J33" s="143">
        <v>45263</v>
      </c>
      <c r="K33" s="119" t="s">
        <v>46</v>
      </c>
      <c r="L33" s="118" t="s">
        <v>212</v>
      </c>
      <c r="M33" s="357">
        <v>45265</v>
      </c>
      <c r="N33" s="166" t="s">
        <v>1491</v>
      </c>
      <c r="O33" s="144"/>
    </row>
    <row r="34" spans="1:31" ht="127.5" customHeight="1">
      <c r="A34" s="119" t="str">
        <f>IF(OR(B31&lt;&gt;"",D31&lt;&gt;""),"["&amp;TEXT($B$2,"##")&amp;"-"&amp;TEXT(ROW()-17,"##")&amp;"]","")</f>
        <v>[Manage Brands-17]</v>
      </c>
      <c r="B34" s="265" t="s">
        <v>2189</v>
      </c>
      <c r="C34" s="118" t="s">
        <v>2190</v>
      </c>
      <c r="D34" s="264" t="s">
        <v>1860</v>
      </c>
      <c r="E34" s="118"/>
      <c r="F34" s="118" t="s">
        <v>212</v>
      </c>
      <c r="G34" s="143">
        <v>45251</v>
      </c>
      <c r="H34" s="118" t="s">
        <v>34</v>
      </c>
      <c r="I34" s="118" t="s">
        <v>212</v>
      </c>
      <c r="J34" s="143">
        <v>45263</v>
      </c>
      <c r="K34" s="119" t="s">
        <v>46</v>
      </c>
      <c r="L34" s="118" t="s">
        <v>212</v>
      </c>
      <c r="M34" s="357">
        <v>45265</v>
      </c>
      <c r="N34" s="166" t="s">
        <v>1491</v>
      </c>
      <c r="O34" s="144"/>
    </row>
    <row r="35" spans="1:31" ht="110.4">
      <c r="A35" s="119" t="str">
        <f t="shared" ref="A35:A36" si="4">IF(OR(B33&lt;&gt;"",D33&lt;&gt;""),"["&amp;TEXT($B$2,"##")&amp;"-"&amp;TEXT(ROW()-17,"##")&amp;"]","")</f>
        <v>[Manage Brands-18]</v>
      </c>
      <c r="B35" s="265" t="s">
        <v>2191</v>
      </c>
      <c r="C35" s="118" t="s">
        <v>2187</v>
      </c>
      <c r="D35" s="264" t="s">
        <v>2174</v>
      </c>
      <c r="E35" s="118"/>
      <c r="F35" s="118" t="s">
        <v>212</v>
      </c>
      <c r="G35" s="143">
        <v>45251</v>
      </c>
      <c r="H35" s="118" t="s">
        <v>34</v>
      </c>
      <c r="I35" s="118" t="s">
        <v>212</v>
      </c>
      <c r="J35" s="143">
        <v>45263</v>
      </c>
      <c r="K35" s="119" t="s">
        <v>46</v>
      </c>
      <c r="L35" s="118" t="s">
        <v>212</v>
      </c>
      <c r="M35" s="357">
        <v>45265</v>
      </c>
      <c r="N35" s="166" t="s">
        <v>1491</v>
      </c>
      <c r="O35" s="144"/>
    </row>
    <row r="36" spans="1:31" ht="129.75" customHeight="1">
      <c r="A36" s="119" t="str">
        <f t="shared" si="4"/>
        <v>[Manage Brands-19]</v>
      </c>
      <c r="B36" s="265" t="s">
        <v>2192</v>
      </c>
      <c r="C36" s="118" t="s">
        <v>2187</v>
      </c>
      <c r="D36" s="264" t="s">
        <v>1864</v>
      </c>
      <c r="E36" s="118"/>
      <c r="F36" s="118" t="s">
        <v>212</v>
      </c>
      <c r="G36" s="143">
        <v>45251</v>
      </c>
      <c r="H36" s="118" t="s">
        <v>34</v>
      </c>
      <c r="I36" s="118" t="s">
        <v>212</v>
      </c>
      <c r="J36" s="143">
        <v>45263</v>
      </c>
      <c r="K36" s="119" t="s">
        <v>46</v>
      </c>
      <c r="L36" s="118" t="s">
        <v>212</v>
      </c>
      <c r="M36" s="357">
        <v>45265</v>
      </c>
      <c r="N36" s="166" t="s">
        <v>1491</v>
      </c>
      <c r="O36" s="144"/>
    </row>
    <row r="37" spans="1:31" ht="26.4">
      <c r="A37" s="147" t="s">
        <v>2193</v>
      </c>
      <c r="B37" s="267"/>
      <c r="C37" s="148"/>
      <c r="D37" s="268"/>
      <c r="E37" s="268"/>
      <c r="F37" s="150"/>
      <c r="G37" s="149"/>
      <c r="H37" s="148"/>
      <c r="I37" s="150"/>
      <c r="J37" s="150"/>
      <c r="K37" s="150"/>
      <c r="L37" s="150"/>
      <c r="M37" s="150"/>
      <c r="N37" s="150"/>
      <c r="O37" s="150"/>
    </row>
    <row r="38" spans="1:31" ht="116.25" customHeight="1">
      <c r="A38" s="119" t="str">
        <f>IF(OR(B31&lt;&gt;"",D31&lt;&gt;""),"["&amp;TEXT($B$2,"##")&amp;"-"&amp;TEXT(ROW()-18,"##")&amp;"]","")</f>
        <v>[Manage Brands-20]</v>
      </c>
      <c r="B38" s="265" t="s">
        <v>2194</v>
      </c>
      <c r="C38" s="118" t="s">
        <v>1678</v>
      </c>
      <c r="D38" s="264" t="s">
        <v>2195</v>
      </c>
      <c r="E38" s="264"/>
      <c r="F38" s="118" t="s">
        <v>212</v>
      </c>
      <c r="G38" s="143">
        <v>45251</v>
      </c>
      <c r="H38" s="118" t="s">
        <v>34</v>
      </c>
      <c r="I38" s="118" t="s">
        <v>212</v>
      </c>
      <c r="J38" s="143">
        <v>45263</v>
      </c>
      <c r="K38" s="119" t="s">
        <v>46</v>
      </c>
      <c r="L38" s="118" t="s">
        <v>212</v>
      </c>
      <c r="M38" s="357">
        <v>45265</v>
      </c>
      <c r="N38" s="166" t="s">
        <v>1491</v>
      </c>
      <c r="O38" s="144"/>
    </row>
    <row r="39" spans="1:31" ht="140.25" customHeight="1">
      <c r="A39" s="119" t="str">
        <f>IF(OR(B31&lt;&gt;"",D31&lt;&gt;""),"["&amp;TEXT($B$2,"##")&amp;"-"&amp;TEXT(ROW()-18,"##")&amp;"]","")</f>
        <v>[Manage Brands-21]</v>
      </c>
      <c r="B39" s="265" t="s">
        <v>2196</v>
      </c>
      <c r="C39" s="118" t="s">
        <v>1681</v>
      </c>
      <c r="D39" s="264" t="s">
        <v>1860</v>
      </c>
      <c r="E39" s="264"/>
      <c r="F39" s="118" t="s">
        <v>212</v>
      </c>
      <c r="G39" s="143">
        <v>45251</v>
      </c>
      <c r="H39" s="118" t="s">
        <v>34</v>
      </c>
      <c r="I39" s="118" t="s">
        <v>212</v>
      </c>
      <c r="J39" s="143">
        <v>45263</v>
      </c>
      <c r="K39" s="119" t="s">
        <v>46</v>
      </c>
      <c r="L39" s="118" t="s">
        <v>212</v>
      </c>
      <c r="M39" s="357">
        <v>45265</v>
      </c>
      <c r="N39" s="166" t="s">
        <v>1491</v>
      </c>
      <c r="O39" s="144"/>
    </row>
    <row r="40" spans="1:31" ht="72.75" customHeight="1">
      <c r="A40" s="119" t="str">
        <f>IF(OR(B33&lt;&gt;"",D33&lt;&gt;""),"["&amp;TEXT($B$2,"##")&amp;"-"&amp;TEXT(ROW()-18,"##")&amp;"]","")</f>
        <v>[Manage Brands-22]</v>
      </c>
      <c r="B40" s="265" t="s">
        <v>2197</v>
      </c>
      <c r="C40" s="118" t="s">
        <v>1678</v>
      </c>
      <c r="D40" s="264" t="s">
        <v>2174</v>
      </c>
      <c r="E40" s="264"/>
      <c r="F40" s="118" t="s">
        <v>212</v>
      </c>
      <c r="G40" s="143">
        <v>45251</v>
      </c>
      <c r="H40" s="118" t="s">
        <v>34</v>
      </c>
      <c r="I40" s="118" t="s">
        <v>212</v>
      </c>
      <c r="J40" s="143">
        <v>45263</v>
      </c>
      <c r="K40" s="119" t="s">
        <v>46</v>
      </c>
      <c r="L40" s="118" t="s">
        <v>212</v>
      </c>
      <c r="M40" s="357">
        <v>45265</v>
      </c>
      <c r="N40" s="166" t="s">
        <v>1491</v>
      </c>
      <c r="O40" s="144"/>
      <c r="P40" s="251"/>
      <c r="Q40" s="155"/>
      <c r="R40" s="155"/>
      <c r="S40" s="155"/>
      <c r="T40" s="155"/>
      <c r="U40" s="155"/>
      <c r="V40" s="155"/>
      <c r="W40" s="155"/>
      <c r="X40" s="155"/>
      <c r="Y40" s="155"/>
      <c r="Z40" s="155"/>
      <c r="AA40" s="155"/>
      <c r="AB40" s="155"/>
      <c r="AC40" s="155"/>
      <c r="AD40" s="155"/>
      <c r="AE40" s="155"/>
    </row>
    <row r="41" spans="1:31" ht="12.75" customHeight="1">
      <c r="A41" s="155"/>
      <c r="B41" s="155"/>
      <c r="C41" s="155"/>
      <c r="D41" s="155"/>
      <c r="E41" s="155"/>
      <c r="F41" s="155"/>
      <c r="G41" s="155"/>
      <c r="H41" s="155"/>
      <c r="I41" s="155"/>
      <c r="J41" s="155"/>
      <c r="K41" s="155"/>
      <c r="L41" s="155"/>
      <c r="M41" s="155"/>
      <c r="N41" s="155"/>
      <c r="O41" s="155"/>
      <c r="P41" s="251"/>
      <c r="Q41" s="155"/>
      <c r="R41" s="155"/>
      <c r="S41" s="155"/>
      <c r="T41" s="155"/>
      <c r="U41" s="155"/>
      <c r="V41" s="155"/>
      <c r="W41" s="155"/>
      <c r="X41" s="155"/>
      <c r="Y41" s="155"/>
      <c r="Z41" s="155"/>
      <c r="AA41" s="155"/>
      <c r="AB41" s="155"/>
      <c r="AC41" s="155"/>
      <c r="AD41" s="155"/>
      <c r="AE41" s="155"/>
    </row>
    <row r="42" spans="1:31" ht="12.75" customHeight="1">
      <c r="A42" s="155"/>
      <c r="B42" s="155"/>
      <c r="C42" s="155"/>
      <c r="D42" s="155"/>
      <c r="E42" s="155"/>
      <c r="F42" s="155"/>
      <c r="G42" s="155"/>
      <c r="H42" s="155"/>
      <c r="I42" s="155"/>
      <c r="J42" s="155"/>
      <c r="K42" s="155"/>
      <c r="L42" s="155"/>
      <c r="M42" s="155"/>
      <c r="N42" s="155"/>
      <c r="O42" s="155"/>
      <c r="P42" s="251"/>
      <c r="Q42" s="155"/>
      <c r="R42" s="155"/>
      <c r="S42" s="155"/>
      <c r="T42" s="155"/>
      <c r="U42" s="155"/>
      <c r="V42" s="155"/>
      <c r="W42" s="155"/>
      <c r="X42" s="155"/>
      <c r="Y42" s="155"/>
      <c r="Z42" s="155"/>
      <c r="AA42" s="155"/>
      <c r="AB42" s="155"/>
      <c r="AC42" s="155"/>
      <c r="AD42" s="155"/>
      <c r="AE42" s="155"/>
    </row>
    <row r="43" spans="1:31" ht="12.75" customHeight="1">
      <c r="A43" s="155"/>
      <c r="B43" s="155"/>
      <c r="C43" s="155"/>
      <c r="D43" s="155"/>
      <c r="E43" s="155"/>
      <c r="F43" s="155"/>
      <c r="G43" s="155"/>
      <c r="H43" s="155"/>
      <c r="I43" s="155"/>
      <c r="J43" s="155"/>
      <c r="K43" s="155"/>
      <c r="L43" s="155"/>
      <c r="M43" s="155"/>
      <c r="N43" s="155"/>
      <c r="O43" s="155"/>
      <c r="P43" s="251"/>
      <c r="Q43" s="155"/>
      <c r="R43" s="155"/>
      <c r="S43" s="155"/>
      <c r="T43" s="155"/>
      <c r="U43" s="155"/>
      <c r="V43" s="155"/>
      <c r="W43" s="155"/>
      <c r="X43" s="155"/>
      <c r="Y43" s="155"/>
      <c r="Z43" s="155"/>
      <c r="AA43" s="155"/>
      <c r="AB43" s="155"/>
      <c r="AC43" s="155"/>
      <c r="AD43" s="155"/>
      <c r="AE43" s="155"/>
    </row>
    <row r="44" spans="1:31" ht="12.75" customHeight="1">
      <c r="A44" s="155"/>
      <c r="B44" s="155"/>
      <c r="C44" s="155"/>
      <c r="D44" s="155"/>
      <c r="E44" s="155"/>
      <c r="F44" s="155"/>
      <c r="G44" s="155"/>
      <c r="H44" s="155"/>
      <c r="I44" s="155"/>
      <c r="J44" s="155"/>
      <c r="K44" s="155"/>
      <c r="L44" s="155"/>
      <c r="M44" s="155"/>
      <c r="N44" s="155"/>
      <c r="O44" s="155"/>
      <c r="P44" s="251"/>
      <c r="Q44" s="155"/>
      <c r="R44" s="155"/>
      <c r="S44" s="155"/>
      <c r="T44" s="155"/>
      <c r="U44" s="155"/>
      <c r="V44" s="155"/>
      <c r="W44" s="155"/>
      <c r="X44" s="155"/>
      <c r="Y44" s="155"/>
      <c r="Z44" s="155"/>
      <c r="AA44" s="155"/>
      <c r="AB44" s="155"/>
      <c r="AC44" s="155"/>
      <c r="AD44" s="155"/>
      <c r="AE44" s="155"/>
    </row>
    <row r="45" spans="1:31" ht="12.75" customHeight="1">
      <c r="A45" s="155"/>
      <c r="B45" s="155"/>
      <c r="C45" s="155"/>
      <c r="D45" s="155"/>
      <c r="E45" s="155"/>
      <c r="F45" s="155"/>
      <c r="G45" s="155"/>
      <c r="H45" s="155"/>
      <c r="I45" s="155"/>
      <c r="J45" s="155"/>
      <c r="K45" s="155"/>
      <c r="L45" s="155"/>
      <c r="M45" s="155"/>
      <c r="N45" s="155"/>
      <c r="O45" s="155"/>
      <c r="P45" s="251"/>
      <c r="Q45" s="155"/>
      <c r="R45" s="155"/>
      <c r="S45" s="155"/>
      <c r="T45" s="155"/>
      <c r="U45" s="155"/>
      <c r="V45" s="155"/>
      <c r="W45" s="155"/>
      <c r="X45" s="155"/>
      <c r="Y45" s="155"/>
      <c r="Z45" s="155"/>
      <c r="AA45" s="155"/>
      <c r="AB45" s="155"/>
      <c r="AC45" s="155"/>
      <c r="AD45" s="155"/>
      <c r="AE45" s="155"/>
    </row>
    <row r="46" spans="1:31" ht="12.75" customHeight="1">
      <c r="A46" s="155"/>
      <c r="B46" s="155"/>
      <c r="C46" s="155"/>
      <c r="D46" s="155"/>
      <c r="E46" s="155"/>
      <c r="F46" s="155"/>
      <c r="G46" s="155"/>
      <c r="H46" s="155"/>
      <c r="I46" s="155"/>
      <c r="J46" s="155"/>
      <c r="K46" s="155"/>
      <c r="L46" s="155"/>
      <c r="M46" s="155"/>
      <c r="N46" s="155"/>
      <c r="O46" s="155"/>
      <c r="P46" s="251"/>
      <c r="Q46" s="155"/>
      <c r="R46" s="155"/>
      <c r="S46" s="155"/>
      <c r="T46" s="155"/>
      <c r="U46" s="155"/>
      <c r="V46" s="155"/>
      <c r="W46" s="155"/>
      <c r="X46" s="155"/>
      <c r="Y46" s="155"/>
      <c r="Z46" s="155"/>
      <c r="AA46" s="155"/>
      <c r="AB46" s="155"/>
      <c r="AC46" s="155"/>
      <c r="AD46" s="155"/>
      <c r="AE46" s="155"/>
    </row>
    <row r="47" spans="1:31" ht="12.75" customHeight="1">
      <c r="A47" s="155"/>
      <c r="B47" s="155"/>
      <c r="C47" s="155"/>
      <c r="D47" s="155"/>
      <c r="E47" s="155"/>
      <c r="F47" s="155"/>
      <c r="G47" s="155"/>
      <c r="H47" s="155"/>
      <c r="I47" s="155"/>
      <c r="J47" s="155"/>
      <c r="K47" s="155"/>
      <c r="L47" s="155"/>
      <c r="M47" s="155"/>
      <c r="N47" s="155"/>
      <c r="O47" s="155"/>
      <c r="P47" s="251"/>
      <c r="Q47" s="155"/>
      <c r="R47" s="155"/>
      <c r="S47" s="155"/>
      <c r="T47" s="155"/>
      <c r="U47" s="155"/>
      <c r="V47" s="155"/>
      <c r="W47" s="155"/>
      <c r="X47" s="155"/>
      <c r="Y47" s="155"/>
      <c r="Z47" s="155"/>
      <c r="AA47" s="155"/>
      <c r="AB47" s="155"/>
      <c r="AC47" s="155"/>
      <c r="AD47" s="155"/>
      <c r="AE47" s="155"/>
    </row>
    <row r="48" spans="1:31" ht="12.75" customHeight="1">
      <c r="A48" s="155"/>
      <c r="B48" s="155"/>
      <c r="C48" s="155"/>
      <c r="D48" s="155"/>
      <c r="E48" s="155"/>
      <c r="F48" s="155"/>
      <c r="G48" s="155"/>
      <c r="H48" s="155"/>
      <c r="I48" s="155"/>
      <c r="J48" s="155"/>
      <c r="K48" s="155"/>
      <c r="L48" s="155"/>
      <c r="M48" s="155"/>
      <c r="N48" s="155"/>
      <c r="O48" s="155"/>
      <c r="P48" s="251"/>
      <c r="Q48" s="155"/>
      <c r="R48" s="155"/>
      <c r="S48" s="155"/>
      <c r="T48" s="155"/>
      <c r="U48" s="155"/>
      <c r="V48" s="155"/>
      <c r="W48" s="155"/>
      <c r="X48" s="155"/>
      <c r="Y48" s="155"/>
      <c r="Z48" s="155"/>
      <c r="AA48" s="155"/>
      <c r="AB48" s="155"/>
      <c r="AC48" s="155"/>
      <c r="AD48" s="155"/>
      <c r="AE48" s="155"/>
    </row>
    <row r="49" spans="1:31" ht="12.75" customHeight="1">
      <c r="A49" s="155"/>
      <c r="B49" s="155"/>
      <c r="C49" s="155"/>
      <c r="D49" s="155"/>
      <c r="E49" s="155"/>
      <c r="F49" s="155"/>
      <c r="G49" s="155"/>
      <c r="H49" s="155"/>
      <c r="I49" s="155"/>
      <c r="J49" s="155"/>
      <c r="K49" s="155"/>
      <c r="L49" s="155"/>
      <c r="M49" s="155"/>
      <c r="N49" s="155"/>
      <c r="O49" s="155"/>
      <c r="P49" s="251"/>
      <c r="Q49" s="155"/>
      <c r="R49" s="155"/>
      <c r="S49" s="155"/>
      <c r="T49" s="155"/>
      <c r="U49" s="155"/>
      <c r="V49" s="155"/>
      <c r="W49" s="155"/>
      <c r="X49" s="155"/>
      <c r="Y49" s="155"/>
      <c r="Z49" s="155"/>
      <c r="AA49" s="155"/>
      <c r="AB49" s="155"/>
      <c r="AC49" s="155"/>
      <c r="AD49" s="155"/>
      <c r="AE49" s="155"/>
    </row>
    <row r="50" spans="1:31" ht="12.75" customHeight="1">
      <c r="A50" s="155"/>
      <c r="B50" s="155"/>
      <c r="C50" s="155"/>
      <c r="D50" s="155"/>
      <c r="E50" s="155"/>
      <c r="F50" s="155"/>
      <c r="G50" s="155"/>
      <c r="H50" s="155"/>
      <c r="I50" s="155"/>
      <c r="J50" s="155"/>
      <c r="K50" s="155"/>
      <c r="L50" s="155"/>
      <c r="M50" s="155"/>
      <c r="N50" s="155"/>
      <c r="O50" s="155"/>
      <c r="P50" s="251"/>
      <c r="Q50" s="155"/>
      <c r="R50" s="155"/>
      <c r="S50" s="155"/>
      <c r="T50" s="155"/>
      <c r="U50" s="155"/>
      <c r="V50" s="155"/>
      <c r="W50" s="155"/>
      <c r="X50" s="155"/>
      <c r="Y50" s="155"/>
      <c r="Z50" s="155"/>
      <c r="AA50" s="155"/>
      <c r="AB50" s="155"/>
      <c r="AC50" s="155"/>
      <c r="AD50" s="155"/>
      <c r="AE50" s="155"/>
    </row>
    <row r="51" spans="1:31" ht="12.75" customHeight="1">
      <c r="A51" s="155"/>
      <c r="B51" s="155"/>
      <c r="C51" s="155"/>
      <c r="D51" s="155"/>
      <c r="E51" s="155"/>
      <c r="F51" s="155"/>
      <c r="G51" s="155"/>
      <c r="H51" s="155"/>
      <c r="I51" s="155"/>
      <c r="J51" s="155"/>
      <c r="K51" s="155"/>
      <c r="L51" s="155"/>
      <c r="M51" s="155"/>
      <c r="N51" s="155"/>
      <c r="O51" s="155"/>
      <c r="P51" s="251"/>
      <c r="Q51" s="155"/>
      <c r="R51" s="155"/>
      <c r="S51" s="155"/>
      <c r="T51" s="155"/>
      <c r="U51" s="155"/>
      <c r="V51" s="155"/>
      <c r="W51" s="155"/>
      <c r="X51" s="155"/>
      <c r="Y51" s="155"/>
      <c r="Z51" s="155"/>
      <c r="AA51" s="155"/>
      <c r="AB51" s="155"/>
      <c r="AC51" s="155"/>
      <c r="AD51" s="155"/>
      <c r="AE51" s="155"/>
    </row>
    <row r="52" spans="1:31" ht="12.75" customHeight="1">
      <c r="A52" s="155"/>
      <c r="B52" s="155"/>
      <c r="C52" s="155"/>
      <c r="D52" s="155"/>
      <c r="E52" s="155"/>
      <c r="F52" s="155"/>
      <c r="G52" s="155"/>
      <c r="H52" s="155"/>
      <c r="I52" s="155"/>
      <c r="J52" s="155"/>
      <c r="K52" s="155"/>
      <c r="L52" s="155"/>
      <c r="M52" s="155"/>
      <c r="N52" s="155"/>
      <c r="O52" s="155"/>
      <c r="P52" s="251"/>
      <c r="Q52" s="155"/>
      <c r="R52" s="155"/>
      <c r="S52" s="155"/>
      <c r="T52" s="155"/>
      <c r="U52" s="155"/>
      <c r="V52" s="155"/>
      <c r="W52" s="155"/>
      <c r="X52" s="155"/>
      <c r="Y52" s="155"/>
      <c r="Z52" s="155"/>
      <c r="AA52" s="155"/>
      <c r="AB52" s="155"/>
      <c r="AC52" s="155"/>
      <c r="AD52" s="155"/>
      <c r="AE52" s="155"/>
    </row>
    <row r="53" spans="1:31" ht="12.75" customHeight="1">
      <c r="A53" s="155"/>
      <c r="B53" s="155"/>
      <c r="C53" s="155"/>
      <c r="D53" s="155"/>
      <c r="E53" s="155"/>
      <c r="F53" s="155"/>
      <c r="G53" s="155"/>
      <c r="H53" s="155"/>
      <c r="I53" s="155"/>
      <c r="J53" s="155"/>
      <c r="K53" s="155"/>
      <c r="L53" s="155"/>
      <c r="M53" s="155"/>
      <c r="N53" s="155"/>
      <c r="O53" s="155"/>
      <c r="P53" s="251"/>
      <c r="Q53" s="155"/>
      <c r="R53" s="155"/>
      <c r="S53" s="155"/>
      <c r="T53" s="155"/>
      <c r="U53" s="155"/>
      <c r="V53" s="155"/>
      <c r="W53" s="155"/>
      <c r="X53" s="155"/>
      <c r="Y53" s="155"/>
      <c r="Z53" s="155"/>
      <c r="AA53" s="155"/>
      <c r="AB53" s="155"/>
      <c r="AC53" s="155"/>
      <c r="AD53" s="155"/>
      <c r="AE53" s="155"/>
    </row>
    <row r="54" spans="1:31" ht="12.75" customHeight="1">
      <c r="A54" s="155"/>
      <c r="B54" s="155"/>
      <c r="C54" s="155"/>
      <c r="D54" s="155"/>
      <c r="E54" s="155"/>
      <c r="F54" s="155"/>
      <c r="G54" s="155"/>
      <c r="H54" s="155"/>
      <c r="I54" s="155"/>
      <c r="J54" s="155"/>
      <c r="K54" s="155"/>
      <c r="L54" s="155"/>
      <c r="M54" s="155"/>
      <c r="N54" s="155"/>
      <c r="O54" s="155"/>
      <c r="P54" s="251"/>
      <c r="Q54" s="155"/>
      <c r="R54" s="155"/>
      <c r="S54" s="155"/>
      <c r="T54" s="155"/>
      <c r="U54" s="155"/>
      <c r="V54" s="155"/>
      <c r="W54" s="155"/>
      <c r="X54" s="155"/>
      <c r="Y54" s="155"/>
      <c r="Z54" s="155"/>
      <c r="AA54" s="155"/>
      <c r="AB54" s="155"/>
      <c r="AC54" s="155"/>
      <c r="AD54" s="155"/>
      <c r="AE54" s="155"/>
    </row>
    <row r="55" spans="1:31" ht="12.75" customHeight="1">
      <c r="A55" s="155"/>
      <c r="B55" s="155"/>
      <c r="C55" s="155"/>
      <c r="D55" s="155"/>
      <c r="E55" s="155"/>
      <c r="F55" s="155"/>
      <c r="G55" s="155"/>
      <c r="H55" s="155"/>
      <c r="I55" s="155"/>
      <c r="J55" s="155"/>
      <c r="K55" s="155"/>
      <c r="L55" s="155"/>
      <c r="M55" s="155"/>
      <c r="N55" s="155"/>
      <c r="O55" s="155"/>
      <c r="P55" s="251"/>
      <c r="Q55" s="155"/>
      <c r="R55" s="155"/>
      <c r="S55" s="155"/>
      <c r="T55" s="155"/>
      <c r="U55" s="155"/>
      <c r="V55" s="155"/>
      <c r="W55" s="155"/>
      <c r="X55" s="155"/>
      <c r="Y55" s="155"/>
      <c r="Z55" s="155"/>
      <c r="AA55" s="155"/>
      <c r="AB55" s="155"/>
      <c r="AC55" s="155"/>
      <c r="AD55" s="155"/>
      <c r="AE55" s="155"/>
    </row>
    <row r="56" spans="1:31" ht="12.75" customHeight="1">
      <c r="A56" s="155"/>
      <c r="B56" s="155"/>
      <c r="C56" s="155"/>
      <c r="D56" s="155"/>
      <c r="E56" s="155"/>
      <c r="F56" s="155"/>
      <c r="G56" s="155"/>
      <c r="H56" s="155"/>
      <c r="I56" s="155"/>
      <c r="J56" s="155"/>
      <c r="K56" s="155"/>
      <c r="L56" s="155"/>
      <c r="M56" s="155"/>
      <c r="N56" s="155"/>
      <c r="O56" s="155"/>
      <c r="P56" s="251"/>
      <c r="Q56" s="155"/>
      <c r="R56" s="155"/>
      <c r="S56" s="155"/>
      <c r="T56" s="155"/>
      <c r="U56" s="155"/>
      <c r="V56" s="155"/>
      <c r="W56" s="155"/>
      <c r="X56" s="155"/>
      <c r="Y56" s="155"/>
      <c r="Z56" s="155"/>
      <c r="AA56" s="155"/>
      <c r="AB56" s="155"/>
      <c r="AC56" s="155"/>
      <c r="AD56" s="155"/>
      <c r="AE56" s="155"/>
    </row>
    <row r="57" spans="1:31" ht="12.75" customHeight="1">
      <c r="A57" s="155"/>
      <c r="B57" s="155"/>
      <c r="C57" s="155"/>
      <c r="D57" s="155"/>
      <c r="E57" s="155"/>
      <c r="F57" s="155"/>
      <c r="G57" s="155"/>
      <c r="H57" s="155"/>
      <c r="I57" s="155"/>
      <c r="J57" s="155"/>
      <c r="K57" s="155"/>
      <c r="L57" s="155"/>
      <c r="M57" s="155"/>
      <c r="N57" s="155"/>
      <c r="O57" s="155"/>
      <c r="P57" s="251"/>
      <c r="Q57" s="155"/>
      <c r="R57" s="155"/>
      <c r="S57" s="155"/>
      <c r="T57" s="155"/>
      <c r="U57" s="155"/>
      <c r="V57" s="155"/>
      <c r="W57" s="155"/>
      <c r="X57" s="155"/>
      <c r="Y57" s="155"/>
      <c r="Z57" s="155"/>
      <c r="AA57" s="155"/>
      <c r="AB57" s="155"/>
      <c r="AC57" s="155"/>
      <c r="AD57" s="155"/>
      <c r="AE57" s="155"/>
    </row>
    <row r="58" spans="1:31" ht="12.75" customHeight="1">
      <c r="A58" s="155"/>
      <c r="B58" s="155"/>
      <c r="C58" s="155"/>
      <c r="D58" s="155"/>
      <c r="E58" s="155"/>
      <c r="F58" s="155"/>
      <c r="G58" s="155"/>
      <c r="H58" s="155"/>
      <c r="I58" s="155"/>
      <c r="J58" s="155"/>
      <c r="K58" s="155"/>
      <c r="L58" s="155"/>
      <c r="M58" s="155"/>
      <c r="N58" s="155"/>
      <c r="O58" s="155"/>
      <c r="P58" s="251"/>
      <c r="Q58" s="155"/>
      <c r="R58" s="155"/>
      <c r="S58" s="155"/>
      <c r="T58" s="155"/>
      <c r="U58" s="155"/>
      <c r="V58" s="155"/>
      <c r="W58" s="155"/>
      <c r="X58" s="155"/>
      <c r="Y58" s="155"/>
      <c r="Z58" s="155"/>
      <c r="AA58" s="155"/>
      <c r="AB58" s="155"/>
      <c r="AC58" s="155"/>
      <c r="AD58" s="155"/>
      <c r="AE58" s="155"/>
    </row>
    <row r="59" spans="1:31" ht="12.75" customHeight="1">
      <c r="A59" s="155"/>
      <c r="B59" s="155"/>
      <c r="C59" s="155"/>
      <c r="D59" s="155"/>
      <c r="E59" s="155"/>
      <c r="F59" s="155"/>
      <c r="G59" s="155"/>
      <c r="H59" s="155"/>
      <c r="I59" s="155"/>
      <c r="J59" s="155"/>
      <c r="K59" s="155"/>
      <c r="L59" s="155"/>
      <c r="M59" s="155"/>
      <c r="N59" s="155"/>
      <c r="O59" s="155"/>
      <c r="P59" s="251"/>
      <c r="Q59" s="155"/>
      <c r="R59" s="155"/>
      <c r="S59" s="155"/>
      <c r="T59" s="155"/>
      <c r="U59" s="155"/>
      <c r="V59" s="155"/>
      <c r="W59" s="155"/>
      <c r="X59" s="155"/>
      <c r="Y59" s="155"/>
      <c r="Z59" s="155"/>
      <c r="AA59" s="155"/>
      <c r="AB59" s="155"/>
      <c r="AC59" s="155"/>
      <c r="AD59" s="155"/>
      <c r="AE59" s="155"/>
    </row>
    <row r="60" spans="1:31" ht="12.75" customHeight="1">
      <c r="A60" s="155"/>
      <c r="B60" s="155"/>
      <c r="C60" s="155"/>
      <c r="D60" s="155"/>
      <c r="E60" s="155"/>
      <c r="F60" s="155"/>
      <c r="G60" s="155"/>
      <c r="H60" s="155"/>
      <c r="I60" s="155"/>
      <c r="J60" s="155"/>
      <c r="K60" s="155"/>
      <c r="L60" s="155"/>
      <c r="M60" s="155"/>
      <c r="N60" s="155"/>
      <c r="O60" s="155"/>
      <c r="P60" s="251"/>
      <c r="Q60" s="155"/>
      <c r="R60" s="155"/>
      <c r="S60" s="155"/>
      <c r="T60" s="155"/>
      <c r="U60" s="155"/>
      <c r="V60" s="155"/>
      <c r="W60" s="155"/>
      <c r="X60" s="155"/>
      <c r="Y60" s="155"/>
      <c r="Z60" s="155"/>
      <c r="AA60" s="155"/>
      <c r="AB60" s="155"/>
      <c r="AC60" s="155"/>
      <c r="AD60" s="155"/>
      <c r="AE60" s="155"/>
    </row>
    <row r="61" spans="1:31" ht="12.75" customHeight="1">
      <c r="A61" s="155"/>
      <c r="B61" s="155"/>
      <c r="C61" s="155"/>
      <c r="D61" s="155"/>
      <c r="E61" s="155"/>
      <c r="F61" s="155"/>
      <c r="G61" s="155"/>
      <c r="H61" s="155"/>
      <c r="I61" s="155"/>
      <c r="J61" s="155"/>
      <c r="K61" s="155"/>
      <c r="L61" s="155"/>
      <c r="M61" s="155"/>
      <c r="N61" s="155"/>
      <c r="O61" s="155"/>
      <c r="P61" s="251"/>
      <c r="Q61" s="155"/>
      <c r="R61" s="155"/>
      <c r="S61" s="155"/>
      <c r="T61" s="155"/>
      <c r="U61" s="155"/>
      <c r="V61" s="155"/>
      <c r="W61" s="155"/>
      <c r="X61" s="155"/>
      <c r="Y61" s="155"/>
      <c r="Z61" s="155"/>
      <c r="AA61" s="155"/>
      <c r="AB61" s="155"/>
      <c r="AC61" s="155"/>
      <c r="AD61" s="155"/>
      <c r="AE61" s="155"/>
    </row>
    <row r="62" spans="1:31" ht="12.75" customHeight="1">
      <c r="A62" s="155"/>
      <c r="B62" s="155"/>
      <c r="C62" s="155"/>
      <c r="D62" s="155"/>
      <c r="E62" s="155"/>
      <c r="F62" s="155"/>
      <c r="G62" s="155"/>
      <c r="H62" s="155"/>
      <c r="I62" s="155"/>
      <c r="J62" s="155"/>
      <c r="K62" s="155"/>
      <c r="L62" s="155"/>
      <c r="M62" s="155"/>
      <c r="N62" s="155"/>
      <c r="O62" s="155"/>
      <c r="P62" s="251"/>
      <c r="Q62" s="155"/>
      <c r="R62" s="155"/>
      <c r="S62" s="155"/>
      <c r="T62" s="155"/>
      <c r="U62" s="155"/>
      <c r="V62" s="155"/>
      <c r="W62" s="155"/>
      <c r="X62" s="155"/>
      <c r="Y62" s="155"/>
      <c r="Z62" s="155"/>
      <c r="AA62" s="155"/>
      <c r="AB62" s="155"/>
      <c r="AC62" s="155"/>
      <c r="AD62" s="155"/>
      <c r="AE62" s="155"/>
    </row>
    <row r="63" spans="1:31" ht="12.75" customHeight="1">
      <c r="A63" s="155"/>
      <c r="B63" s="155"/>
      <c r="C63" s="155"/>
      <c r="D63" s="155"/>
      <c r="E63" s="155"/>
      <c r="F63" s="155"/>
      <c r="G63" s="155"/>
      <c r="H63" s="155"/>
      <c r="I63" s="155"/>
      <c r="J63" s="155"/>
      <c r="K63" s="155"/>
      <c r="L63" s="155"/>
      <c r="M63" s="155"/>
      <c r="N63" s="155"/>
      <c r="O63" s="155"/>
      <c r="P63" s="251"/>
      <c r="Q63" s="155"/>
      <c r="R63" s="155"/>
      <c r="S63" s="155"/>
      <c r="T63" s="155"/>
      <c r="U63" s="155"/>
      <c r="V63" s="155"/>
      <c r="W63" s="155"/>
      <c r="X63" s="155"/>
      <c r="Y63" s="155"/>
      <c r="Z63" s="155"/>
      <c r="AA63" s="155"/>
      <c r="AB63" s="155"/>
      <c r="AC63" s="155"/>
      <c r="AD63" s="155"/>
      <c r="AE63" s="155"/>
    </row>
    <row r="64" spans="1:31" ht="12.75" customHeight="1">
      <c r="A64" s="155"/>
      <c r="B64" s="155"/>
      <c r="C64" s="155"/>
      <c r="D64" s="155"/>
      <c r="E64" s="155"/>
      <c r="F64" s="155"/>
      <c r="G64" s="155"/>
      <c r="H64" s="155"/>
      <c r="I64" s="155"/>
      <c r="J64" s="155"/>
      <c r="K64" s="155"/>
      <c r="L64" s="155"/>
      <c r="M64" s="155"/>
      <c r="N64" s="155"/>
      <c r="O64" s="155"/>
      <c r="P64" s="251"/>
      <c r="Q64" s="155"/>
      <c r="R64" s="155"/>
      <c r="S64" s="155"/>
      <c r="T64" s="155"/>
      <c r="U64" s="155"/>
      <c r="V64" s="155"/>
      <c r="W64" s="155"/>
      <c r="X64" s="155"/>
      <c r="Y64" s="155"/>
      <c r="Z64" s="155"/>
      <c r="AA64" s="155"/>
      <c r="AB64" s="155"/>
      <c r="AC64" s="155"/>
      <c r="AD64" s="155"/>
      <c r="AE64" s="155"/>
    </row>
    <row r="65" spans="1:31" ht="12.75" customHeight="1">
      <c r="A65" s="155"/>
      <c r="B65" s="155"/>
      <c r="C65" s="155"/>
      <c r="D65" s="155"/>
      <c r="E65" s="155"/>
      <c r="F65" s="155"/>
      <c r="G65" s="155"/>
      <c r="H65" s="155"/>
      <c r="I65" s="155"/>
      <c r="J65" s="155"/>
      <c r="K65" s="155"/>
      <c r="L65" s="155"/>
      <c r="M65" s="155"/>
      <c r="N65" s="155"/>
      <c r="O65" s="155"/>
      <c r="P65" s="251"/>
      <c r="Q65" s="155"/>
      <c r="R65" s="155"/>
      <c r="S65" s="155"/>
      <c r="T65" s="155"/>
      <c r="U65" s="155"/>
      <c r="V65" s="155"/>
      <c r="W65" s="155"/>
      <c r="X65" s="155"/>
      <c r="Y65" s="155"/>
      <c r="Z65" s="155"/>
      <c r="AA65" s="155"/>
      <c r="AB65" s="155"/>
      <c r="AC65" s="155"/>
      <c r="AD65" s="155"/>
      <c r="AE65" s="155"/>
    </row>
    <row r="66" spans="1:31" ht="12.75" customHeight="1">
      <c r="A66" s="155"/>
      <c r="B66" s="155"/>
      <c r="C66" s="155"/>
      <c r="D66" s="155"/>
      <c r="E66" s="155"/>
      <c r="F66" s="155"/>
      <c r="G66" s="155"/>
      <c r="H66" s="155"/>
      <c r="I66" s="155"/>
      <c r="J66" s="155"/>
      <c r="K66" s="155"/>
      <c r="L66" s="155"/>
      <c r="M66" s="155"/>
      <c r="N66" s="155"/>
      <c r="O66" s="155"/>
      <c r="P66" s="251"/>
      <c r="Q66" s="155"/>
      <c r="R66" s="155"/>
      <c r="S66" s="155"/>
      <c r="T66" s="155"/>
      <c r="U66" s="155"/>
      <c r="V66" s="155"/>
      <c r="W66" s="155"/>
      <c r="X66" s="155"/>
      <c r="Y66" s="155"/>
      <c r="Z66" s="155"/>
      <c r="AA66" s="155"/>
      <c r="AB66" s="155"/>
      <c r="AC66" s="155"/>
      <c r="AD66" s="155"/>
      <c r="AE66" s="155"/>
    </row>
    <row r="67" spans="1:31" ht="12.75" customHeight="1">
      <c r="A67" s="155"/>
      <c r="B67" s="155"/>
      <c r="C67" s="155"/>
      <c r="D67" s="155"/>
      <c r="E67" s="155"/>
      <c r="F67" s="155"/>
      <c r="G67" s="155"/>
      <c r="H67" s="155"/>
      <c r="I67" s="155"/>
      <c r="J67" s="155"/>
      <c r="K67" s="155"/>
      <c r="L67" s="155"/>
      <c r="M67" s="155"/>
      <c r="N67" s="155"/>
      <c r="O67" s="155"/>
      <c r="P67" s="251"/>
      <c r="Q67" s="155"/>
      <c r="R67" s="155"/>
      <c r="S67" s="155"/>
      <c r="T67" s="155"/>
      <c r="U67" s="155"/>
      <c r="V67" s="155"/>
      <c r="W67" s="155"/>
      <c r="X67" s="155"/>
      <c r="Y67" s="155"/>
      <c r="Z67" s="155"/>
      <c r="AA67" s="155"/>
      <c r="AB67" s="155"/>
      <c r="AC67" s="155"/>
      <c r="AD67" s="155"/>
      <c r="AE67" s="155"/>
    </row>
    <row r="68" spans="1:31" ht="12.75" customHeight="1">
      <c r="A68" s="155"/>
      <c r="B68" s="155"/>
      <c r="C68" s="155"/>
      <c r="D68" s="155"/>
      <c r="E68" s="155"/>
      <c r="F68" s="155"/>
      <c r="G68" s="155"/>
      <c r="H68" s="155"/>
      <c r="I68" s="155"/>
      <c r="J68" s="155"/>
      <c r="K68" s="155"/>
      <c r="L68" s="155"/>
      <c r="M68" s="155"/>
      <c r="N68" s="155"/>
      <c r="O68" s="155"/>
      <c r="P68" s="251"/>
      <c r="Q68" s="155"/>
      <c r="R68" s="155"/>
      <c r="S68" s="155"/>
      <c r="T68" s="155"/>
      <c r="U68" s="155"/>
      <c r="V68" s="155"/>
      <c r="W68" s="155"/>
      <c r="X68" s="155"/>
      <c r="Y68" s="155"/>
      <c r="Z68" s="155"/>
      <c r="AA68" s="155"/>
      <c r="AB68" s="155"/>
      <c r="AC68" s="155"/>
      <c r="AD68" s="155"/>
      <c r="AE68" s="155"/>
    </row>
    <row r="69" spans="1:31" ht="12.75" customHeight="1">
      <c r="A69" s="155"/>
      <c r="B69" s="155"/>
      <c r="C69" s="155"/>
      <c r="D69" s="155"/>
      <c r="E69" s="155"/>
      <c r="F69" s="155"/>
      <c r="G69" s="155"/>
      <c r="H69" s="155"/>
      <c r="I69" s="155"/>
      <c r="J69" s="155"/>
      <c r="K69" s="155"/>
      <c r="L69" s="155"/>
      <c r="M69" s="155"/>
      <c r="N69" s="155"/>
      <c r="O69" s="155"/>
      <c r="P69" s="251"/>
      <c r="Q69" s="155"/>
      <c r="R69" s="155"/>
      <c r="S69" s="155"/>
      <c r="T69" s="155"/>
      <c r="U69" s="155"/>
      <c r="V69" s="155"/>
      <c r="W69" s="155"/>
      <c r="X69" s="155"/>
      <c r="Y69" s="155"/>
      <c r="Z69" s="155"/>
      <c r="AA69" s="155"/>
      <c r="AB69" s="155"/>
      <c r="AC69" s="155"/>
      <c r="AD69" s="155"/>
      <c r="AE69" s="155"/>
    </row>
    <row r="70" spans="1:31" ht="12.75" customHeight="1">
      <c r="A70" s="155"/>
      <c r="B70" s="155"/>
      <c r="C70" s="155"/>
      <c r="D70" s="155"/>
      <c r="E70" s="155"/>
      <c r="F70" s="155"/>
      <c r="G70" s="155"/>
      <c r="H70" s="155"/>
      <c r="I70" s="155"/>
      <c r="J70" s="155"/>
      <c r="K70" s="155"/>
      <c r="L70" s="155"/>
      <c r="M70" s="155"/>
      <c r="N70" s="155"/>
      <c r="O70" s="155"/>
      <c r="P70" s="251"/>
      <c r="Q70" s="155"/>
      <c r="R70" s="155"/>
      <c r="S70" s="155"/>
      <c r="T70" s="155"/>
      <c r="U70" s="155"/>
      <c r="V70" s="155"/>
      <c r="W70" s="155"/>
      <c r="X70" s="155"/>
      <c r="Y70" s="155"/>
      <c r="Z70" s="155"/>
      <c r="AA70" s="155"/>
      <c r="AB70" s="155"/>
      <c r="AC70" s="155"/>
      <c r="AD70" s="155"/>
      <c r="AE70" s="155"/>
    </row>
    <row r="71" spans="1:31" ht="12.75" customHeight="1">
      <c r="A71" s="155"/>
      <c r="B71" s="155"/>
      <c r="C71" s="155"/>
      <c r="D71" s="155"/>
      <c r="E71" s="155"/>
      <c r="F71" s="155"/>
      <c r="G71" s="155"/>
      <c r="H71" s="155"/>
      <c r="I71" s="155"/>
      <c r="J71" s="155"/>
      <c r="K71" s="155"/>
      <c r="L71" s="155"/>
      <c r="M71" s="155"/>
      <c r="N71" s="155"/>
      <c r="O71" s="155"/>
      <c r="P71" s="251"/>
      <c r="Q71" s="155"/>
      <c r="R71" s="155"/>
      <c r="S71" s="155"/>
      <c r="T71" s="155"/>
      <c r="U71" s="155"/>
      <c r="V71" s="155"/>
      <c r="W71" s="155"/>
      <c r="X71" s="155"/>
      <c r="Y71" s="155"/>
      <c r="Z71" s="155"/>
      <c r="AA71" s="155"/>
      <c r="AB71" s="155"/>
      <c r="AC71" s="155"/>
      <c r="AD71" s="155"/>
      <c r="AE71" s="155"/>
    </row>
    <row r="72" spans="1:31" ht="12.75" customHeight="1">
      <c r="A72" s="155"/>
      <c r="B72" s="155"/>
      <c r="C72" s="155"/>
      <c r="D72" s="155"/>
      <c r="E72" s="155"/>
      <c r="F72" s="155"/>
      <c r="G72" s="155"/>
      <c r="H72" s="155"/>
      <c r="I72" s="155"/>
      <c r="J72" s="155"/>
      <c r="K72" s="155"/>
      <c r="L72" s="155"/>
      <c r="M72" s="155"/>
      <c r="N72" s="155"/>
      <c r="O72" s="155"/>
      <c r="P72" s="251"/>
      <c r="Q72" s="155"/>
      <c r="R72" s="155"/>
      <c r="S72" s="155"/>
      <c r="T72" s="155"/>
      <c r="U72" s="155"/>
      <c r="V72" s="155"/>
      <c r="W72" s="155"/>
      <c r="X72" s="155"/>
      <c r="Y72" s="155"/>
      <c r="Z72" s="155"/>
      <c r="AA72" s="155"/>
      <c r="AB72" s="155"/>
      <c r="AC72" s="155"/>
      <c r="AD72" s="155"/>
      <c r="AE72" s="155"/>
    </row>
    <row r="73" spans="1:31" ht="12.75" customHeight="1">
      <c r="A73" s="155"/>
      <c r="B73" s="155"/>
      <c r="C73" s="155"/>
      <c r="D73" s="155"/>
      <c r="E73" s="155"/>
      <c r="F73" s="155"/>
      <c r="G73" s="155"/>
      <c r="H73" s="155"/>
      <c r="I73" s="155"/>
      <c r="J73" s="155"/>
      <c r="K73" s="155"/>
      <c r="L73" s="155"/>
      <c r="M73" s="155"/>
      <c r="N73" s="155"/>
      <c r="O73" s="155"/>
      <c r="P73" s="251"/>
      <c r="Q73" s="155"/>
      <c r="R73" s="155"/>
      <c r="S73" s="155"/>
      <c r="T73" s="155"/>
      <c r="U73" s="155"/>
      <c r="V73" s="155"/>
      <c r="W73" s="155"/>
      <c r="X73" s="155"/>
      <c r="Y73" s="155"/>
      <c r="Z73" s="155"/>
      <c r="AA73" s="155"/>
      <c r="AB73" s="155"/>
      <c r="AC73" s="155"/>
      <c r="AD73" s="155"/>
      <c r="AE73" s="155"/>
    </row>
    <row r="74" spans="1:31" ht="12.75" customHeight="1">
      <c r="A74" s="155"/>
      <c r="B74" s="155"/>
      <c r="C74" s="155"/>
      <c r="D74" s="155"/>
      <c r="E74" s="155"/>
      <c r="F74" s="155"/>
      <c r="G74" s="155"/>
      <c r="H74" s="155"/>
      <c r="I74" s="155"/>
      <c r="J74" s="155"/>
      <c r="K74" s="155"/>
      <c r="L74" s="155"/>
      <c r="M74" s="155"/>
      <c r="N74" s="155"/>
      <c r="O74" s="155"/>
      <c r="P74" s="251"/>
      <c r="Q74" s="155"/>
      <c r="R74" s="155"/>
      <c r="S74" s="155"/>
      <c r="T74" s="155"/>
      <c r="U74" s="155"/>
      <c r="V74" s="155"/>
      <c r="W74" s="155"/>
      <c r="X74" s="155"/>
      <c r="Y74" s="155"/>
      <c r="Z74" s="155"/>
      <c r="AA74" s="155"/>
      <c r="AB74" s="155"/>
      <c r="AC74" s="155"/>
      <c r="AD74" s="155"/>
      <c r="AE74" s="155"/>
    </row>
    <row r="75" spans="1:31" ht="12.75" customHeight="1">
      <c r="A75" s="155"/>
      <c r="B75" s="155"/>
      <c r="C75" s="155"/>
      <c r="D75" s="155"/>
      <c r="E75" s="155"/>
      <c r="F75" s="155"/>
      <c r="G75" s="155"/>
      <c r="H75" s="155"/>
      <c r="I75" s="155"/>
      <c r="J75" s="155"/>
      <c r="K75" s="155"/>
      <c r="L75" s="155"/>
      <c r="M75" s="155"/>
      <c r="N75" s="155"/>
      <c r="O75" s="155"/>
      <c r="P75" s="251"/>
      <c r="Q75" s="155"/>
      <c r="R75" s="155"/>
      <c r="S75" s="155"/>
      <c r="T75" s="155"/>
      <c r="U75" s="155"/>
      <c r="V75" s="155"/>
      <c r="W75" s="155"/>
      <c r="X75" s="155"/>
      <c r="Y75" s="155"/>
      <c r="Z75" s="155"/>
      <c r="AA75" s="155"/>
      <c r="AB75" s="155"/>
      <c r="AC75" s="155"/>
      <c r="AD75" s="155"/>
      <c r="AE75" s="155"/>
    </row>
    <row r="76" spans="1:31" ht="12.75" customHeight="1">
      <c r="A76" s="155"/>
      <c r="B76" s="155"/>
      <c r="C76" s="155"/>
      <c r="D76" s="155"/>
      <c r="E76" s="155"/>
      <c r="F76" s="155"/>
      <c r="G76" s="155"/>
      <c r="H76" s="155"/>
      <c r="I76" s="155"/>
      <c r="J76" s="155"/>
      <c r="K76" s="155"/>
      <c r="L76" s="155"/>
      <c r="M76" s="155"/>
      <c r="N76" s="155"/>
      <c r="O76" s="155"/>
      <c r="P76" s="251"/>
      <c r="Q76" s="155"/>
      <c r="R76" s="155"/>
      <c r="S76" s="155"/>
      <c r="T76" s="155"/>
      <c r="U76" s="155"/>
      <c r="V76" s="155"/>
      <c r="W76" s="155"/>
      <c r="X76" s="155"/>
      <c r="Y76" s="155"/>
      <c r="Z76" s="155"/>
      <c r="AA76" s="155"/>
      <c r="AB76" s="155"/>
      <c r="AC76" s="155"/>
      <c r="AD76" s="155"/>
      <c r="AE76" s="155"/>
    </row>
    <row r="77" spans="1:31" ht="12.75" customHeight="1">
      <c r="A77" s="155"/>
      <c r="B77" s="155"/>
      <c r="C77" s="155"/>
      <c r="D77" s="155"/>
      <c r="E77" s="155"/>
      <c r="F77" s="155"/>
      <c r="G77" s="155"/>
      <c r="H77" s="155"/>
      <c r="I77" s="155"/>
      <c r="J77" s="155"/>
      <c r="K77" s="155"/>
      <c r="L77" s="155"/>
      <c r="M77" s="155"/>
      <c r="N77" s="155"/>
      <c r="O77" s="155"/>
      <c r="P77" s="251"/>
      <c r="Q77" s="155"/>
      <c r="R77" s="155"/>
      <c r="S77" s="155"/>
      <c r="T77" s="155"/>
      <c r="U77" s="155"/>
      <c r="V77" s="155"/>
      <c r="W77" s="155"/>
      <c r="X77" s="155"/>
      <c r="Y77" s="155"/>
      <c r="Z77" s="155"/>
      <c r="AA77" s="155"/>
      <c r="AB77" s="155"/>
      <c r="AC77" s="155"/>
      <c r="AD77" s="155"/>
      <c r="AE77" s="155"/>
    </row>
    <row r="78" spans="1:31" ht="12.75" customHeight="1">
      <c r="A78" s="155"/>
      <c r="B78" s="155"/>
      <c r="C78" s="155"/>
      <c r="D78" s="155"/>
      <c r="E78" s="155"/>
      <c r="F78" s="155"/>
      <c r="G78" s="155"/>
      <c r="H78" s="155"/>
      <c r="I78" s="155"/>
      <c r="J78" s="155"/>
      <c r="K78" s="155"/>
      <c r="L78" s="155"/>
      <c r="M78" s="155"/>
      <c r="N78" s="155"/>
      <c r="O78" s="155"/>
      <c r="P78" s="251"/>
      <c r="Q78" s="155"/>
      <c r="R78" s="155"/>
      <c r="S78" s="155"/>
      <c r="T78" s="155"/>
      <c r="U78" s="155"/>
      <c r="V78" s="155"/>
      <c r="W78" s="155"/>
      <c r="X78" s="155"/>
      <c r="Y78" s="155"/>
      <c r="Z78" s="155"/>
      <c r="AA78" s="155"/>
      <c r="AB78" s="155"/>
      <c r="AC78" s="155"/>
      <c r="AD78" s="155"/>
      <c r="AE78" s="155"/>
    </row>
    <row r="79" spans="1:31" ht="12.75" customHeight="1">
      <c r="A79" s="155"/>
      <c r="B79" s="155"/>
      <c r="C79" s="155"/>
      <c r="D79" s="155"/>
      <c r="E79" s="155"/>
      <c r="F79" s="155"/>
      <c r="G79" s="155"/>
      <c r="H79" s="155"/>
      <c r="I79" s="155"/>
      <c r="J79" s="155"/>
      <c r="K79" s="155"/>
      <c r="L79" s="155"/>
      <c r="M79" s="155"/>
      <c r="N79" s="155"/>
      <c r="O79" s="155"/>
      <c r="P79" s="251"/>
      <c r="Q79" s="155"/>
      <c r="R79" s="155"/>
      <c r="S79" s="155"/>
      <c r="T79" s="155"/>
      <c r="U79" s="155"/>
      <c r="V79" s="155"/>
      <c r="W79" s="155"/>
      <c r="X79" s="155"/>
      <c r="Y79" s="155"/>
      <c r="Z79" s="155"/>
      <c r="AA79" s="155"/>
      <c r="AB79" s="155"/>
      <c r="AC79" s="155"/>
      <c r="AD79" s="155"/>
      <c r="AE79" s="155"/>
    </row>
    <row r="80" spans="1:31" ht="12.75" customHeight="1">
      <c r="A80" s="155"/>
      <c r="B80" s="155"/>
      <c r="C80" s="155"/>
      <c r="D80" s="155"/>
      <c r="E80" s="155"/>
      <c r="F80" s="155"/>
      <c r="G80" s="155"/>
      <c r="H80" s="155"/>
      <c r="I80" s="155"/>
      <c r="J80" s="155"/>
      <c r="K80" s="155"/>
      <c r="L80" s="155"/>
      <c r="M80" s="155"/>
      <c r="N80" s="155"/>
      <c r="O80" s="155"/>
      <c r="P80" s="251"/>
      <c r="Q80" s="155"/>
      <c r="R80" s="155"/>
      <c r="S80" s="155"/>
      <c r="T80" s="155"/>
      <c r="U80" s="155"/>
      <c r="V80" s="155"/>
      <c r="W80" s="155"/>
      <c r="X80" s="155"/>
      <c r="Y80" s="155"/>
      <c r="Z80" s="155"/>
      <c r="AA80" s="155"/>
      <c r="AB80" s="155"/>
      <c r="AC80" s="155"/>
      <c r="AD80" s="155"/>
      <c r="AE80" s="155"/>
    </row>
    <row r="81" spans="1:31" ht="12.75" customHeight="1">
      <c r="A81" s="155"/>
      <c r="B81" s="155"/>
      <c r="C81" s="155"/>
      <c r="D81" s="155"/>
      <c r="E81" s="155"/>
      <c r="F81" s="155"/>
      <c r="G81" s="155"/>
      <c r="H81" s="155"/>
      <c r="I81" s="155"/>
      <c r="J81" s="155"/>
      <c r="K81" s="155"/>
      <c r="L81" s="155"/>
      <c r="M81" s="155"/>
      <c r="N81" s="155"/>
      <c r="O81" s="155"/>
      <c r="P81" s="251"/>
      <c r="Q81" s="155"/>
      <c r="R81" s="155"/>
      <c r="S81" s="155"/>
      <c r="T81" s="155"/>
      <c r="U81" s="155"/>
      <c r="V81" s="155"/>
      <c r="W81" s="155"/>
      <c r="X81" s="155"/>
      <c r="Y81" s="155"/>
      <c r="Z81" s="155"/>
      <c r="AA81" s="155"/>
      <c r="AB81" s="155"/>
      <c r="AC81" s="155"/>
      <c r="AD81" s="155"/>
      <c r="AE81" s="155"/>
    </row>
    <row r="82" spans="1:31" ht="12.75" customHeight="1">
      <c r="A82" s="155"/>
      <c r="B82" s="155"/>
      <c r="C82" s="155"/>
      <c r="D82" s="155"/>
      <c r="E82" s="155"/>
      <c r="F82" s="155"/>
      <c r="G82" s="155"/>
      <c r="H82" s="155"/>
      <c r="I82" s="155"/>
      <c r="J82" s="155"/>
      <c r="K82" s="155"/>
      <c r="L82" s="155"/>
      <c r="M82" s="155"/>
      <c r="N82" s="155"/>
      <c r="O82" s="155"/>
      <c r="P82" s="251"/>
      <c r="Q82" s="155"/>
      <c r="R82" s="155"/>
      <c r="S82" s="155"/>
      <c r="T82" s="155"/>
      <c r="U82" s="155"/>
      <c r="V82" s="155"/>
      <c r="W82" s="155"/>
      <c r="X82" s="155"/>
      <c r="Y82" s="155"/>
      <c r="Z82" s="155"/>
      <c r="AA82" s="155"/>
      <c r="AB82" s="155"/>
      <c r="AC82" s="155"/>
      <c r="AD82" s="155"/>
      <c r="AE82" s="155"/>
    </row>
    <row r="83" spans="1:31" ht="12.75" customHeight="1">
      <c r="A83" s="155"/>
      <c r="B83" s="155"/>
      <c r="C83" s="155"/>
      <c r="D83" s="155"/>
      <c r="E83" s="155"/>
      <c r="F83" s="155"/>
      <c r="G83" s="155"/>
      <c r="H83" s="155"/>
      <c r="I83" s="155"/>
      <c r="J83" s="155"/>
      <c r="K83" s="155"/>
      <c r="L83" s="155"/>
      <c r="M83" s="155"/>
      <c r="N83" s="155"/>
      <c r="O83" s="155"/>
      <c r="P83" s="251"/>
      <c r="Q83" s="155"/>
      <c r="R83" s="155"/>
      <c r="S83" s="155"/>
      <c r="T83" s="155"/>
      <c r="U83" s="155"/>
      <c r="V83" s="155"/>
      <c r="W83" s="155"/>
      <c r="X83" s="155"/>
      <c r="Y83" s="155"/>
      <c r="Z83" s="155"/>
      <c r="AA83" s="155"/>
      <c r="AB83" s="155"/>
      <c r="AC83" s="155"/>
      <c r="AD83" s="155"/>
      <c r="AE83" s="155"/>
    </row>
    <row r="84" spans="1:31" ht="12.75" customHeight="1">
      <c r="A84" s="155"/>
      <c r="B84" s="155"/>
      <c r="C84" s="155"/>
      <c r="D84" s="155"/>
      <c r="E84" s="155"/>
      <c r="F84" s="155"/>
      <c r="G84" s="155"/>
      <c r="H84" s="155"/>
      <c r="I84" s="155"/>
      <c r="J84" s="155"/>
      <c r="K84" s="155"/>
      <c r="L84" s="155"/>
      <c r="M84" s="155"/>
      <c r="N84" s="155"/>
      <c r="O84" s="155"/>
      <c r="P84" s="251"/>
      <c r="Q84" s="155"/>
      <c r="R84" s="155"/>
      <c r="S84" s="155"/>
      <c r="T84" s="155"/>
      <c r="U84" s="155"/>
      <c r="V84" s="155"/>
      <c r="W84" s="155"/>
      <c r="X84" s="155"/>
      <c r="Y84" s="155"/>
      <c r="Z84" s="155"/>
      <c r="AA84" s="155"/>
      <c r="AB84" s="155"/>
      <c r="AC84" s="155"/>
      <c r="AD84" s="155"/>
      <c r="AE84" s="155"/>
    </row>
    <row r="85" spans="1:31" ht="12.75" customHeight="1">
      <c r="A85" s="155"/>
      <c r="B85" s="155"/>
      <c r="C85" s="155"/>
      <c r="D85" s="155"/>
      <c r="E85" s="155"/>
      <c r="F85" s="155"/>
      <c r="G85" s="155"/>
      <c r="H85" s="155"/>
      <c r="I85" s="155"/>
      <c r="J85" s="155"/>
      <c r="K85" s="155"/>
      <c r="L85" s="155"/>
      <c r="M85" s="155"/>
      <c r="N85" s="155"/>
      <c r="O85" s="155"/>
      <c r="P85" s="251"/>
      <c r="Q85" s="155"/>
      <c r="R85" s="155"/>
      <c r="S85" s="155"/>
      <c r="T85" s="155"/>
      <c r="U85" s="155"/>
      <c r="V85" s="155"/>
      <c r="W85" s="155"/>
      <c r="X85" s="155"/>
      <c r="Y85" s="155"/>
      <c r="Z85" s="155"/>
      <c r="AA85" s="155"/>
      <c r="AB85" s="155"/>
      <c r="AC85" s="155"/>
      <c r="AD85" s="155"/>
      <c r="AE85" s="155"/>
    </row>
    <row r="86" spans="1:31" ht="12.75" customHeight="1">
      <c r="A86" s="155"/>
      <c r="B86" s="155"/>
      <c r="C86" s="155"/>
      <c r="D86" s="155"/>
      <c r="E86" s="155"/>
      <c r="F86" s="155"/>
      <c r="G86" s="155"/>
      <c r="H86" s="155"/>
      <c r="I86" s="155"/>
      <c r="J86" s="155"/>
      <c r="K86" s="155"/>
      <c r="L86" s="155"/>
      <c r="M86" s="155"/>
      <c r="N86" s="155"/>
      <c r="O86" s="155"/>
      <c r="P86" s="251"/>
      <c r="Q86" s="155"/>
      <c r="R86" s="155"/>
      <c r="S86" s="155"/>
      <c r="T86" s="155"/>
      <c r="U86" s="155"/>
      <c r="V86" s="155"/>
      <c r="W86" s="155"/>
      <c r="X86" s="155"/>
      <c r="Y86" s="155"/>
      <c r="Z86" s="155"/>
      <c r="AA86" s="155"/>
      <c r="AB86" s="155"/>
      <c r="AC86" s="155"/>
      <c r="AD86" s="155"/>
      <c r="AE86" s="155"/>
    </row>
    <row r="87" spans="1:31" ht="12.75" customHeight="1">
      <c r="A87" s="155"/>
      <c r="B87" s="155"/>
      <c r="C87" s="155"/>
      <c r="D87" s="155"/>
      <c r="E87" s="155"/>
      <c r="F87" s="155"/>
      <c r="G87" s="155"/>
      <c r="H87" s="155"/>
      <c r="I87" s="155"/>
      <c r="J87" s="155"/>
      <c r="K87" s="155"/>
      <c r="L87" s="155"/>
      <c r="M87" s="155"/>
      <c r="N87" s="155"/>
      <c r="O87" s="155"/>
      <c r="P87" s="251"/>
      <c r="Q87" s="155"/>
      <c r="R87" s="155"/>
      <c r="S87" s="155"/>
      <c r="T87" s="155"/>
      <c r="U87" s="155"/>
      <c r="V87" s="155"/>
      <c r="W87" s="155"/>
      <c r="X87" s="155"/>
      <c r="Y87" s="155"/>
      <c r="Z87" s="155"/>
      <c r="AA87" s="155"/>
      <c r="AB87" s="155"/>
      <c r="AC87" s="155"/>
      <c r="AD87" s="155"/>
      <c r="AE87" s="155"/>
    </row>
    <row r="88" spans="1:31" ht="12.75" customHeight="1">
      <c r="A88" s="155"/>
      <c r="B88" s="155"/>
      <c r="C88" s="155"/>
      <c r="D88" s="155"/>
      <c r="E88" s="155"/>
      <c r="F88" s="155"/>
      <c r="G88" s="155"/>
      <c r="H88" s="155"/>
      <c r="I88" s="155"/>
      <c r="J88" s="155"/>
      <c r="K88" s="155"/>
      <c r="L88" s="155"/>
      <c r="M88" s="155"/>
      <c r="N88" s="155"/>
      <c r="O88" s="155"/>
      <c r="P88" s="251"/>
      <c r="Q88" s="155"/>
      <c r="R88" s="155"/>
      <c r="S88" s="155"/>
      <c r="T88" s="155"/>
      <c r="U88" s="155"/>
      <c r="V88" s="155"/>
      <c r="W88" s="155"/>
      <c r="X88" s="155"/>
      <c r="Y88" s="155"/>
      <c r="Z88" s="155"/>
      <c r="AA88" s="155"/>
      <c r="AB88" s="155"/>
      <c r="AC88" s="155"/>
      <c r="AD88" s="155"/>
      <c r="AE88" s="155"/>
    </row>
    <row r="89" spans="1:31" ht="12.75" customHeight="1">
      <c r="A89" s="155"/>
      <c r="B89" s="155"/>
      <c r="C89" s="155"/>
      <c r="D89" s="155"/>
      <c r="E89" s="155"/>
      <c r="F89" s="155"/>
      <c r="G89" s="155"/>
      <c r="H89" s="155"/>
      <c r="I89" s="155"/>
      <c r="J89" s="155"/>
      <c r="K89" s="155"/>
      <c r="L89" s="155"/>
      <c r="M89" s="155"/>
      <c r="N89" s="155"/>
      <c r="O89" s="155"/>
      <c r="P89" s="251"/>
      <c r="Q89" s="155"/>
      <c r="R89" s="155"/>
      <c r="S89" s="155"/>
      <c r="T89" s="155"/>
      <c r="U89" s="155"/>
      <c r="V89" s="155"/>
      <c r="W89" s="155"/>
      <c r="X89" s="155"/>
      <c r="Y89" s="155"/>
      <c r="Z89" s="155"/>
      <c r="AA89" s="155"/>
      <c r="AB89" s="155"/>
      <c r="AC89" s="155"/>
      <c r="AD89" s="155"/>
      <c r="AE89" s="155"/>
    </row>
    <row r="90" spans="1:31" ht="12.75" customHeight="1">
      <c r="A90" s="155"/>
      <c r="B90" s="155"/>
      <c r="C90" s="155"/>
      <c r="D90" s="155"/>
      <c r="E90" s="155"/>
      <c r="F90" s="155"/>
      <c r="G90" s="155"/>
      <c r="H90" s="155"/>
      <c r="I90" s="155"/>
      <c r="J90" s="155"/>
      <c r="K90" s="155"/>
      <c r="L90" s="155"/>
      <c r="M90" s="155"/>
      <c r="N90" s="155"/>
      <c r="O90" s="155"/>
      <c r="P90" s="251"/>
      <c r="Q90" s="155"/>
      <c r="R90" s="155"/>
      <c r="S90" s="155"/>
      <c r="T90" s="155"/>
      <c r="U90" s="155"/>
      <c r="V90" s="155"/>
      <c r="W90" s="155"/>
      <c r="X90" s="155"/>
      <c r="Y90" s="155"/>
      <c r="Z90" s="155"/>
      <c r="AA90" s="155"/>
      <c r="AB90" s="155"/>
      <c r="AC90" s="155"/>
      <c r="AD90" s="155"/>
      <c r="AE90" s="155"/>
    </row>
    <row r="91" spans="1:31" ht="12.75" customHeight="1">
      <c r="A91" s="155"/>
      <c r="B91" s="155"/>
      <c r="C91" s="155"/>
      <c r="D91" s="155"/>
      <c r="E91" s="155"/>
      <c r="F91" s="155"/>
      <c r="G91" s="155"/>
      <c r="H91" s="155"/>
      <c r="I91" s="155"/>
      <c r="J91" s="155"/>
      <c r="K91" s="155"/>
      <c r="L91" s="155"/>
      <c r="M91" s="155"/>
      <c r="N91" s="155"/>
      <c r="O91" s="155"/>
      <c r="P91" s="251"/>
      <c r="Q91" s="155"/>
      <c r="R91" s="155"/>
      <c r="S91" s="155"/>
      <c r="T91" s="155"/>
      <c r="U91" s="155"/>
      <c r="V91" s="155"/>
      <c r="W91" s="155"/>
      <c r="X91" s="155"/>
      <c r="Y91" s="155"/>
      <c r="Z91" s="155"/>
      <c r="AA91" s="155"/>
      <c r="AB91" s="155"/>
      <c r="AC91" s="155"/>
      <c r="AD91" s="155"/>
      <c r="AE91" s="155"/>
    </row>
    <row r="92" spans="1:31" ht="12.75" customHeight="1">
      <c r="A92" s="155"/>
      <c r="B92" s="155"/>
      <c r="C92" s="155"/>
      <c r="D92" s="155"/>
      <c r="E92" s="155"/>
      <c r="F92" s="155"/>
      <c r="G92" s="155"/>
      <c r="H92" s="155"/>
      <c r="I92" s="155"/>
      <c r="J92" s="155"/>
      <c r="K92" s="155"/>
      <c r="L92" s="155"/>
      <c r="M92" s="155"/>
      <c r="N92" s="155"/>
      <c r="O92" s="155"/>
      <c r="P92" s="251"/>
      <c r="Q92" s="155"/>
      <c r="R92" s="155"/>
      <c r="S92" s="155"/>
      <c r="T92" s="155"/>
      <c r="U92" s="155"/>
      <c r="V92" s="155"/>
      <c r="W92" s="155"/>
      <c r="X92" s="155"/>
      <c r="Y92" s="155"/>
      <c r="Z92" s="155"/>
      <c r="AA92" s="155"/>
      <c r="AB92" s="155"/>
      <c r="AC92" s="155"/>
      <c r="AD92" s="155"/>
      <c r="AE92" s="155"/>
    </row>
    <row r="93" spans="1:31" ht="12.75" customHeight="1">
      <c r="A93" s="155"/>
      <c r="B93" s="155"/>
      <c r="C93" s="155"/>
      <c r="D93" s="155"/>
      <c r="E93" s="155"/>
      <c r="F93" s="155"/>
      <c r="G93" s="155"/>
      <c r="H93" s="155"/>
      <c r="I93" s="155"/>
      <c r="J93" s="155"/>
      <c r="K93" s="155"/>
      <c r="L93" s="155"/>
      <c r="M93" s="155"/>
      <c r="N93" s="155"/>
      <c r="O93" s="155"/>
      <c r="P93" s="251"/>
      <c r="Q93" s="155"/>
      <c r="R93" s="155"/>
      <c r="S93" s="155"/>
      <c r="T93" s="155"/>
      <c r="U93" s="155"/>
      <c r="V93" s="155"/>
      <c r="W93" s="155"/>
      <c r="X93" s="155"/>
      <c r="Y93" s="155"/>
      <c r="Z93" s="155"/>
      <c r="AA93" s="155"/>
      <c r="AB93" s="155"/>
      <c r="AC93" s="155"/>
      <c r="AD93" s="155"/>
      <c r="AE93" s="155"/>
    </row>
    <row r="94" spans="1:31" ht="12.75" customHeight="1">
      <c r="A94" s="155"/>
      <c r="B94" s="155"/>
      <c r="C94" s="155"/>
      <c r="D94" s="155"/>
      <c r="E94" s="155"/>
      <c r="F94" s="155"/>
      <c r="G94" s="155"/>
      <c r="H94" s="155"/>
      <c r="I94" s="155"/>
      <c r="J94" s="155"/>
      <c r="K94" s="155"/>
      <c r="L94" s="155"/>
      <c r="M94" s="155"/>
      <c r="N94" s="155"/>
      <c r="O94" s="155"/>
      <c r="P94" s="251"/>
      <c r="Q94" s="155"/>
      <c r="R94" s="155"/>
      <c r="S94" s="155"/>
      <c r="T94" s="155"/>
      <c r="U94" s="155"/>
      <c r="V94" s="155"/>
      <c r="W94" s="155"/>
      <c r="X94" s="155"/>
      <c r="Y94" s="155"/>
      <c r="Z94" s="155"/>
      <c r="AA94" s="155"/>
      <c r="AB94" s="155"/>
      <c r="AC94" s="155"/>
      <c r="AD94" s="155"/>
      <c r="AE94" s="155"/>
    </row>
    <row r="95" spans="1:31" ht="12.75" customHeight="1">
      <c r="A95" s="155"/>
      <c r="B95" s="155"/>
      <c r="C95" s="155"/>
      <c r="D95" s="155"/>
      <c r="E95" s="155"/>
      <c r="F95" s="155"/>
      <c r="G95" s="155"/>
      <c r="H95" s="155"/>
      <c r="I95" s="155"/>
      <c r="J95" s="155"/>
      <c r="K95" s="155"/>
      <c r="L95" s="155"/>
      <c r="M95" s="155"/>
      <c r="N95" s="155"/>
      <c r="O95" s="155"/>
      <c r="P95" s="251"/>
      <c r="Q95" s="155"/>
      <c r="R95" s="155"/>
      <c r="S95" s="155"/>
      <c r="T95" s="155"/>
      <c r="U95" s="155"/>
      <c r="V95" s="155"/>
      <c r="W95" s="155"/>
      <c r="X95" s="155"/>
      <c r="Y95" s="155"/>
      <c r="Z95" s="155"/>
      <c r="AA95" s="155"/>
      <c r="AB95" s="155"/>
      <c r="AC95" s="155"/>
      <c r="AD95" s="155"/>
      <c r="AE95" s="155"/>
    </row>
    <row r="96" spans="1:31" ht="12.75" customHeight="1">
      <c r="A96" s="155"/>
      <c r="B96" s="155"/>
      <c r="C96" s="155"/>
      <c r="D96" s="155"/>
      <c r="E96" s="155"/>
      <c r="F96" s="155"/>
      <c r="G96" s="155"/>
      <c r="H96" s="155"/>
      <c r="I96" s="155"/>
      <c r="J96" s="155"/>
      <c r="K96" s="155"/>
      <c r="L96" s="155"/>
      <c r="M96" s="155"/>
      <c r="N96" s="155"/>
      <c r="O96" s="155"/>
      <c r="P96" s="251"/>
      <c r="Q96" s="155"/>
      <c r="R96" s="155"/>
      <c r="S96" s="155"/>
      <c r="T96" s="155"/>
      <c r="U96" s="155"/>
      <c r="V96" s="155"/>
      <c r="W96" s="155"/>
      <c r="X96" s="155"/>
      <c r="Y96" s="155"/>
      <c r="Z96" s="155"/>
      <c r="AA96" s="155"/>
      <c r="AB96" s="155"/>
      <c r="AC96" s="155"/>
      <c r="AD96" s="155"/>
      <c r="AE96" s="155"/>
    </row>
    <row r="97" spans="1:31" ht="12.75" customHeight="1">
      <c r="A97" s="155"/>
      <c r="B97" s="155"/>
      <c r="C97" s="155"/>
      <c r="D97" s="155"/>
      <c r="E97" s="155"/>
      <c r="F97" s="155"/>
      <c r="G97" s="155"/>
      <c r="H97" s="155"/>
      <c r="I97" s="155"/>
      <c r="J97" s="155"/>
      <c r="K97" s="155"/>
      <c r="L97" s="155"/>
      <c r="M97" s="155"/>
      <c r="N97" s="155"/>
      <c r="O97" s="155"/>
      <c r="P97" s="251"/>
      <c r="Q97" s="155"/>
      <c r="R97" s="155"/>
      <c r="S97" s="155"/>
      <c r="T97" s="155"/>
      <c r="U97" s="155"/>
      <c r="V97" s="155"/>
      <c r="W97" s="155"/>
      <c r="X97" s="155"/>
      <c r="Y97" s="155"/>
      <c r="Z97" s="155"/>
      <c r="AA97" s="155"/>
      <c r="AB97" s="155"/>
      <c r="AC97" s="155"/>
      <c r="AD97" s="155"/>
      <c r="AE97" s="155"/>
    </row>
    <row r="98" spans="1:31" ht="12.75" customHeight="1">
      <c r="A98" s="155"/>
      <c r="B98" s="155"/>
      <c r="C98" s="155"/>
      <c r="D98" s="155"/>
      <c r="E98" s="155"/>
      <c r="F98" s="155"/>
      <c r="G98" s="155"/>
      <c r="H98" s="155"/>
      <c r="I98" s="155"/>
      <c r="J98" s="155"/>
      <c r="K98" s="155"/>
      <c r="L98" s="155"/>
      <c r="M98" s="155"/>
      <c r="N98" s="155"/>
      <c r="O98" s="155"/>
      <c r="P98" s="251"/>
      <c r="Q98" s="155"/>
      <c r="R98" s="155"/>
      <c r="S98" s="155"/>
      <c r="T98" s="155"/>
      <c r="U98" s="155"/>
      <c r="V98" s="155"/>
      <c r="W98" s="155"/>
      <c r="X98" s="155"/>
      <c r="Y98" s="155"/>
      <c r="Z98" s="155"/>
      <c r="AA98" s="155"/>
      <c r="AB98" s="155"/>
      <c r="AC98" s="155"/>
      <c r="AD98" s="155"/>
      <c r="AE98" s="155"/>
    </row>
    <row r="99" spans="1:31" ht="12.75" customHeight="1">
      <c r="A99" s="155"/>
      <c r="B99" s="155"/>
      <c r="C99" s="155"/>
      <c r="D99" s="155"/>
      <c r="E99" s="155"/>
      <c r="F99" s="155"/>
      <c r="G99" s="155"/>
      <c r="H99" s="155"/>
      <c r="I99" s="155"/>
      <c r="J99" s="155"/>
      <c r="K99" s="155"/>
      <c r="L99" s="155"/>
      <c r="M99" s="155"/>
      <c r="N99" s="155"/>
      <c r="O99" s="155"/>
      <c r="P99" s="251"/>
      <c r="Q99" s="155"/>
      <c r="R99" s="155"/>
      <c r="S99" s="155"/>
      <c r="T99" s="155"/>
      <c r="U99" s="155"/>
      <c r="V99" s="155"/>
      <c r="W99" s="155"/>
      <c r="X99" s="155"/>
      <c r="Y99" s="155"/>
      <c r="Z99" s="155"/>
      <c r="AA99" s="155"/>
      <c r="AB99" s="155"/>
      <c r="AC99" s="155"/>
      <c r="AD99" s="155"/>
      <c r="AE99" s="155"/>
    </row>
    <row r="100" spans="1:31" ht="12.75" customHeight="1">
      <c r="A100" s="155"/>
      <c r="B100" s="155"/>
      <c r="C100" s="155"/>
      <c r="D100" s="155"/>
      <c r="E100" s="155"/>
      <c r="F100" s="155"/>
      <c r="G100" s="155"/>
      <c r="H100" s="155"/>
      <c r="I100" s="155"/>
      <c r="J100" s="155"/>
      <c r="K100" s="155"/>
      <c r="L100" s="155"/>
      <c r="M100" s="155"/>
      <c r="N100" s="155"/>
      <c r="O100" s="155"/>
      <c r="P100" s="251"/>
      <c r="Q100" s="155"/>
      <c r="R100" s="155"/>
      <c r="S100" s="155"/>
      <c r="T100" s="155"/>
      <c r="U100" s="155"/>
      <c r="V100" s="155"/>
      <c r="W100" s="155"/>
      <c r="X100" s="155"/>
      <c r="Y100" s="155"/>
      <c r="Z100" s="155"/>
      <c r="AA100" s="155"/>
      <c r="AB100" s="155"/>
      <c r="AC100" s="155"/>
      <c r="AD100" s="155"/>
      <c r="AE100" s="155"/>
    </row>
    <row r="101" spans="1:31" ht="12.75" customHeight="1">
      <c r="A101" s="155"/>
      <c r="B101" s="155"/>
      <c r="C101" s="155"/>
      <c r="D101" s="155"/>
      <c r="E101" s="155"/>
      <c r="F101" s="155"/>
      <c r="G101" s="155"/>
      <c r="H101" s="155"/>
      <c r="I101" s="155"/>
      <c r="J101" s="155"/>
      <c r="K101" s="155"/>
      <c r="L101" s="155"/>
      <c r="M101" s="155"/>
      <c r="N101" s="155"/>
      <c r="O101" s="155"/>
      <c r="P101" s="251"/>
      <c r="Q101" s="155"/>
      <c r="R101" s="155"/>
      <c r="S101" s="155"/>
      <c r="T101" s="155"/>
      <c r="U101" s="155"/>
      <c r="V101" s="155"/>
      <c r="W101" s="155"/>
      <c r="X101" s="155"/>
      <c r="Y101" s="155"/>
      <c r="Z101" s="155"/>
      <c r="AA101" s="155"/>
      <c r="AB101" s="155"/>
      <c r="AC101" s="155"/>
      <c r="AD101" s="155"/>
      <c r="AE101" s="155"/>
    </row>
    <row r="102" spans="1:31" ht="12.75" customHeight="1">
      <c r="A102" s="155"/>
      <c r="B102" s="155"/>
      <c r="C102" s="155"/>
      <c r="D102" s="155"/>
      <c r="E102" s="155"/>
      <c r="F102" s="155"/>
      <c r="G102" s="155"/>
      <c r="H102" s="155"/>
      <c r="I102" s="155"/>
      <c r="J102" s="155"/>
      <c r="K102" s="155"/>
      <c r="L102" s="155"/>
      <c r="M102" s="155"/>
      <c r="N102" s="155"/>
      <c r="O102" s="155"/>
      <c r="P102" s="251"/>
      <c r="Q102" s="155"/>
      <c r="R102" s="155"/>
      <c r="S102" s="155"/>
      <c r="T102" s="155"/>
      <c r="U102" s="155"/>
      <c r="V102" s="155"/>
      <c r="W102" s="155"/>
      <c r="X102" s="155"/>
      <c r="Y102" s="155"/>
      <c r="Z102" s="155"/>
      <c r="AA102" s="155"/>
      <c r="AB102" s="155"/>
      <c r="AC102" s="155"/>
      <c r="AD102" s="155"/>
      <c r="AE102" s="155"/>
    </row>
    <row r="103" spans="1:31" ht="12.75" customHeight="1">
      <c r="A103" s="155"/>
      <c r="B103" s="155"/>
      <c r="C103" s="155"/>
      <c r="D103" s="155"/>
      <c r="E103" s="155"/>
      <c r="F103" s="155"/>
      <c r="G103" s="155"/>
      <c r="H103" s="155"/>
      <c r="I103" s="155"/>
      <c r="J103" s="155"/>
      <c r="K103" s="155"/>
      <c r="L103" s="155"/>
      <c r="M103" s="155"/>
      <c r="N103" s="155"/>
      <c r="O103" s="155"/>
      <c r="P103" s="251"/>
      <c r="Q103" s="155"/>
      <c r="R103" s="155"/>
      <c r="S103" s="155"/>
      <c r="T103" s="155"/>
      <c r="U103" s="155"/>
      <c r="V103" s="155"/>
      <c r="W103" s="155"/>
      <c r="X103" s="155"/>
      <c r="Y103" s="155"/>
      <c r="Z103" s="155"/>
      <c r="AA103" s="155"/>
      <c r="AB103" s="155"/>
      <c r="AC103" s="155"/>
      <c r="AD103" s="155"/>
      <c r="AE103" s="155"/>
    </row>
    <row r="104" spans="1:31" ht="12.75" customHeight="1">
      <c r="A104" s="155"/>
      <c r="B104" s="155"/>
      <c r="C104" s="155"/>
      <c r="D104" s="155"/>
      <c r="E104" s="155"/>
      <c r="F104" s="155"/>
      <c r="G104" s="155"/>
      <c r="H104" s="155"/>
      <c r="I104" s="155"/>
      <c r="J104" s="155"/>
      <c r="K104" s="155"/>
      <c r="L104" s="155"/>
      <c r="M104" s="155"/>
      <c r="N104" s="155"/>
      <c r="O104" s="155"/>
      <c r="P104" s="251"/>
      <c r="Q104" s="155"/>
      <c r="R104" s="155"/>
      <c r="S104" s="155"/>
      <c r="T104" s="155"/>
      <c r="U104" s="155"/>
      <c r="V104" s="155"/>
      <c r="W104" s="155"/>
      <c r="X104" s="155"/>
      <c r="Y104" s="155"/>
      <c r="Z104" s="155"/>
      <c r="AA104" s="155"/>
      <c r="AB104" s="155"/>
      <c r="AC104" s="155"/>
      <c r="AD104" s="155"/>
      <c r="AE104" s="155"/>
    </row>
    <row r="105" spans="1:31" ht="12.75" customHeight="1">
      <c r="A105" s="155"/>
      <c r="B105" s="155"/>
      <c r="C105" s="155"/>
      <c r="D105" s="155"/>
      <c r="E105" s="155"/>
      <c r="F105" s="155"/>
      <c r="G105" s="155"/>
      <c r="H105" s="155"/>
      <c r="I105" s="155"/>
      <c r="J105" s="155"/>
      <c r="K105" s="155"/>
      <c r="L105" s="155"/>
      <c r="M105" s="155"/>
      <c r="N105" s="155"/>
      <c r="O105" s="155"/>
      <c r="P105" s="251"/>
      <c r="Q105" s="155"/>
      <c r="R105" s="155"/>
      <c r="S105" s="155"/>
      <c r="T105" s="155"/>
      <c r="U105" s="155"/>
      <c r="V105" s="155"/>
      <c r="W105" s="155"/>
      <c r="X105" s="155"/>
      <c r="Y105" s="155"/>
      <c r="Z105" s="155"/>
      <c r="AA105" s="155"/>
      <c r="AB105" s="155"/>
      <c r="AC105" s="155"/>
      <c r="AD105" s="155"/>
      <c r="AE105" s="155"/>
    </row>
    <row r="106" spans="1:31" ht="12.75" customHeight="1">
      <c r="A106" s="155"/>
      <c r="B106" s="155"/>
      <c r="C106" s="155"/>
      <c r="D106" s="155"/>
      <c r="E106" s="155"/>
      <c r="F106" s="155"/>
      <c r="G106" s="155"/>
      <c r="H106" s="155"/>
      <c r="I106" s="155"/>
      <c r="J106" s="155"/>
      <c r="K106" s="155"/>
      <c r="L106" s="155"/>
      <c r="M106" s="155"/>
      <c r="N106" s="155"/>
      <c r="O106" s="155"/>
      <c r="P106" s="251"/>
      <c r="Q106" s="155"/>
      <c r="R106" s="155"/>
      <c r="S106" s="155"/>
      <c r="T106" s="155"/>
      <c r="U106" s="155"/>
      <c r="V106" s="155"/>
      <c r="W106" s="155"/>
      <c r="X106" s="155"/>
      <c r="Y106" s="155"/>
      <c r="Z106" s="155"/>
      <c r="AA106" s="155"/>
      <c r="AB106" s="155"/>
      <c r="AC106" s="155"/>
      <c r="AD106" s="155"/>
      <c r="AE106" s="155"/>
    </row>
    <row r="107" spans="1:31" ht="12.75" customHeight="1">
      <c r="A107" s="155"/>
      <c r="B107" s="155"/>
      <c r="C107" s="155"/>
      <c r="D107" s="155"/>
      <c r="E107" s="155"/>
      <c r="F107" s="155"/>
      <c r="G107" s="155"/>
      <c r="H107" s="155"/>
      <c r="I107" s="155"/>
      <c r="J107" s="155"/>
      <c r="K107" s="155"/>
      <c r="L107" s="155"/>
      <c r="M107" s="155"/>
      <c r="N107" s="155"/>
      <c r="O107" s="155"/>
      <c r="P107" s="251"/>
      <c r="Q107" s="155"/>
      <c r="R107" s="155"/>
      <c r="S107" s="155"/>
      <c r="T107" s="155"/>
      <c r="U107" s="155"/>
      <c r="V107" s="155"/>
      <c r="W107" s="155"/>
      <c r="X107" s="155"/>
      <c r="Y107" s="155"/>
      <c r="Z107" s="155"/>
      <c r="AA107" s="155"/>
      <c r="AB107" s="155"/>
      <c r="AC107" s="155"/>
      <c r="AD107" s="155"/>
      <c r="AE107" s="155"/>
    </row>
    <row r="108" spans="1:31" ht="12.75" customHeight="1">
      <c r="A108" s="155"/>
      <c r="B108" s="155"/>
      <c r="C108" s="155"/>
      <c r="D108" s="155"/>
      <c r="E108" s="155"/>
      <c r="F108" s="155"/>
      <c r="G108" s="155"/>
      <c r="H108" s="155"/>
      <c r="I108" s="155"/>
      <c r="J108" s="155"/>
      <c r="K108" s="155"/>
      <c r="L108" s="155"/>
      <c r="M108" s="155"/>
      <c r="N108" s="155"/>
      <c r="O108" s="155"/>
      <c r="P108" s="251"/>
      <c r="Q108" s="155"/>
      <c r="R108" s="155"/>
      <c r="S108" s="155"/>
      <c r="T108" s="155"/>
      <c r="U108" s="155"/>
      <c r="V108" s="155"/>
      <c r="W108" s="155"/>
      <c r="X108" s="155"/>
      <c r="Y108" s="155"/>
      <c r="Z108" s="155"/>
      <c r="AA108" s="155"/>
      <c r="AB108" s="155"/>
      <c r="AC108" s="155"/>
      <c r="AD108" s="155"/>
      <c r="AE108" s="155"/>
    </row>
    <row r="109" spans="1:31" ht="12.75" customHeight="1">
      <c r="A109" s="155"/>
      <c r="B109" s="155"/>
      <c r="C109" s="155"/>
      <c r="D109" s="155"/>
      <c r="E109" s="155"/>
      <c r="F109" s="155"/>
      <c r="G109" s="155"/>
      <c r="H109" s="155"/>
      <c r="I109" s="155"/>
      <c r="J109" s="155"/>
      <c r="K109" s="155"/>
      <c r="L109" s="155"/>
      <c r="M109" s="155"/>
      <c r="N109" s="155"/>
      <c r="O109" s="155"/>
      <c r="P109" s="251"/>
      <c r="Q109" s="155"/>
      <c r="R109" s="155"/>
      <c r="S109" s="155"/>
      <c r="T109" s="155"/>
      <c r="U109" s="155"/>
      <c r="V109" s="155"/>
      <c r="W109" s="155"/>
      <c r="X109" s="155"/>
      <c r="Y109" s="155"/>
      <c r="Z109" s="155"/>
      <c r="AA109" s="155"/>
      <c r="AB109" s="155"/>
      <c r="AC109" s="155"/>
      <c r="AD109" s="155"/>
      <c r="AE109" s="155"/>
    </row>
    <row r="110" spans="1:31" ht="12.75" customHeight="1">
      <c r="A110" s="155"/>
      <c r="B110" s="155"/>
      <c r="C110" s="155"/>
      <c r="D110" s="155"/>
      <c r="E110" s="155"/>
      <c r="F110" s="155"/>
      <c r="G110" s="155"/>
      <c r="H110" s="155"/>
      <c r="I110" s="155"/>
      <c r="J110" s="155"/>
      <c r="K110" s="155"/>
      <c r="L110" s="155"/>
      <c r="M110" s="155"/>
      <c r="N110" s="155"/>
      <c r="O110" s="155"/>
      <c r="P110" s="251"/>
      <c r="Q110" s="155"/>
      <c r="R110" s="155"/>
      <c r="S110" s="155"/>
      <c r="T110" s="155"/>
      <c r="U110" s="155"/>
      <c r="V110" s="155"/>
      <c r="W110" s="155"/>
      <c r="X110" s="155"/>
      <c r="Y110" s="155"/>
      <c r="Z110" s="155"/>
      <c r="AA110" s="155"/>
      <c r="AB110" s="155"/>
      <c r="AC110" s="155"/>
      <c r="AD110" s="155"/>
      <c r="AE110" s="155"/>
    </row>
    <row r="111" spans="1:31" ht="12.75" customHeight="1">
      <c r="A111" s="155"/>
      <c r="B111" s="155"/>
      <c r="C111" s="155"/>
      <c r="D111" s="155"/>
      <c r="E111" s="155"/>
      <c r="F111" s="155"/>
      <c r="G111" s="155"/>
      <c r="H111" s="155"/>
      <c r="I111" s="155"/>
      <c r="J111" s="155"/>
      <c r="K111" s="155"/>
      <c r="L111" s="155"/>
      <c r="M111" s="155"/>
      <c r="N111" s="155"/>
      <c r="O111" s="155"/>
      <c r="P111" s="251"/>
      <c r="Q111" s="155"/>
      <c r="R111" s="155"/>
      <c r="S111" s="155"/>
      <c r="T111" s="155"/>
      <c r="U111" s="155"/>
      <c r="V111" s="155"/>
      <c r="W111" s="155"/>
      <c r="X111" s="155"/>
      <c r="Y111" s="155"/>
      <c r="Z111" s="155"/>
      <c r="AA111" s="155"/>
      <c r="AB111" s="155"/>
      <c r="AC111" s="155"/>
      <c r="AD111" s="155"/>
      <c r="AE111" s="155"/>
    </row>
    <row r="112" spans="1:31" ht="12.75" customHeight="1">
      <c r="A112" s="155"/>
      <c r="B112" s="155"/>
      <c r="C112" s="155"/>
      <c r="D112" s="155"/>
      <c r="E112" s="155"/>
      <c r="F112" s="155"/>
      <c r="G112" s="155"/>
      <c r="H112" s="155"/>
      <c r="I112" s="155"/>
      <c r="J112" s="155"/>
      <c r="K112" s="155"/>
      <c r="L112" s="155"/>
      <c r="M112" s="155"/>
      <c r="N112" s="155"/>
      <c r="O112" s="155"/>
      <c r="P112" s="251"/>
      <c r="Q112" s="155"/>
      <c r="R112" s="155"/>
      <c r="S112" s="155"/>
      <c r="T112" s="155"/>
      <c r="U112" s="155"/>
      <c r="V112" s="155"/>
      <c r="W112" s="155"/>
      <c r="X112" s="155"/>
      <c r="Y112" s="155"/>
      <c r="Z112" s="155"/>
      <c r="AA112" s="155"/>
      <c r="AB112" s="155"/>
      <c r="AC112" s="155"/>
      <c r="AD112" s="155"/>
      <c r="AE112" s="155"/>
    </row>
    <row r="113" spans="1:31" ht="12.75" customHeight="1">
      <c r="A113" s="155"/>
      <c r="B113" s="155"/>
      <c r="C113" s="155"/>
      <c r="D113" s="155"/>
      <c r="E113" s="155"/>
      <c r="F113" s="155"/>
      <c r="G113" s="155"/>
      <c r="H113" s="155"/>
      <c r="I113" s="155"/>
      <c r="J113" s="155"/>
      <c r="K113" s="155"/>
      <c r="L113" s="155"/>
      <c r="M113" s="155"/>
      <c r="N113" s="155"/>
      <c r="O113" s="155"/>
      <c r="P113" s="251"/>
      <c r="Q113" s="155"/>
      <c r="R113" s="155"/>
      <c r="S113" s="155"/>
      <c r="T113" s="155"/>
      <c r="U113" s="155"/>
      <c r="V113" s="155"/>
      <c r="W113" s="155"/>
      <c r="X113" s="155"/>
      <c r="Y113" s="155"/>
      <c r="Z113" s="155"/>
      <c r="AA113" s="155"/>
      <c r="AB113" s="155"/>
      <c r="AC113" s="155"/>
      <c r="AD113" s="155"/>
      <c r="AE113" s="155"/>
    </row>
    <row r="114" spans="1:31" ht="12.75" customHeight="1">
      <c r="A114" s="155"/>
      <c r="B114" s="155"/>
      <c r="C114" s="155"/>
      <c r="D114" s="155"/>
      <c r="E114" s="155"/>
      <c r="F114" s="155"/>
      <c r="G114" s="155"/>
      <c r="H114" s="155"/>
      <c r="I114" s="155"/>
      <c r="J114" s="155"/>
      <c r="K114" s="155"/>
      <c r="L114" s="155"/>
      <c r="M114" s="155"/>
      <c r="N114" s="155"/>
      <c r="O114" s="155"/>
      <c r="P114" s="251"/>
      <c r="Q114" s="155"/>
      <c r="R114" s="155"/>
      <c r="S114" s="155"/>
      <c r="T114" s="155"/>
      <c r="U114" s="155"/>
      <c r="V114" s="155"/>
      <c r="W114" s="155"/>
      <c r="X114" s="155"/>
      <c r="Y114" s="155"/>
      <c r="Z114" s="155"/>
      <c r="AA114" s="155"/>
      <c r="AB114" s="155"/>
      <c r="AC114" s="155"/>
      <c r="AD114" s="155"/>
      <c r="AE114" s="155"/>
    </row>
    <row r="115" spans="1:31" ht="12.75" customHeight="1">
      <c r="A115" s="155"/>
      <c r="B115" s="155"/>
      <c r="C115" s="155"/>
      <c r="D115" s="155"/>
      <c r="E115" s="155"/>
      <c r="F115" s="155"/>
      <c r="G115" s="155"/>
      <c r="H115" s="155"/>
      <c r="I115" s="155"/>
      <c r="J115" s="155"/>
      <c r="K115" s="155"/>
      <c r="L115" s="155"/>
      <c r="M115" s="155"/>
      <c r="N115" s="155"/>
      <c r="O115" s="155"/>
      <c r="P115" s="251"/>
      <c r="Q115" s="155"/>
      <c r="R115" s="155"/>
      <c r="S115" s="155"/>
      <c r="T115" s="155"/>
      <c r="U115" s="155"/>
      <c r="V115" s="155"/>
      <c r="W115" s="155"/>
      <c r="X115" s="155"/>
      <c r="Y115" s="155"/>
      <c r="Z115" s="155"/>
      <c r="AA115" s="155"/>
      <c r="AB115" s="155"/>
      <c r="AC115" s="155"/>
      <c r="AD115" s="155"/>
      <c r="AE115" s="155"/>
    </row>
    <row r="116" spans="1:31" ht="12.75" customHeight="1">
      <c r="A116" s="155"/>
      <c r="B116" s="155"/>
      <c r="C116" s="155"/>
      <c r="D116" s="155"/>
      <c r="E116" s="155"/>
      <c r="F116" s="155"/>
      <c r="G116" s="155"/>
      <c r="H116" s="155"/>
      <c r="I116" s="155"/>
      <c r="J116" s="155"/>
      <c r="K116" s="155"/>
      <c r="L116" s="155"/>
      <c r="M116" s="155"/>
      <c r="N116" s="155"/>
      <c r="O116" s="155"/>
      <c r="P116" s="251"/>
      <c r="Q116" s="155"/>
      <c r="R116" s="155"/>
      <c r="S116" s="155"/>
      <c r="T116" s="155"/>
      <c r="U116" s="155"/>
      <c r="V116" s="155"/>
      <c r="W116" s="155"/>
      <c r="X116" s="155"/>
      <c r="Y116" s="155"/>
      <c r="Z116" s="155"/>
      <c r="AA116" s="155"/>
      <c r="AB116" s="155"/>
      <c r="AC116" s="155"/>
      <c r="AD116" s="155"/>
      <c r="AE116" s="155"/>
    </row>
    <row r="117" spans="1:31" ht="12.75" customHeight="1">
      <c r="A117" s="155"/>
      <c r="B117" s="155"/>
      <c r="C117" s="155"/>
      <c r="D117" s="155"/>
      <c r="E117" s="155"/>
      <c r="F117" s="155"/>
      <c r="G117" s="155"/>
      <c r="H117" s="155"/>
      <c r="I117" s="155"/>
      <c r="J117" s="155"/>
      <c r="K117" s="155"/>
      <c r="L117" s="155"/>
      <c r="M117" s="155"/>
      <c r="N117" s="155"/>
      <c r="O117" s="155"/>
      <c r="P117" s="251"/>
      <c r="Q117" s="155"/>
      <c r="R117" s="155"/>
      <c r="S117" s="155"/>
      <c r="T117" s="155"/>
      <c r="U117" s="155"/>
      <c r="V117" s="155"/>
      <c r="W117" s="155"/>
      <c r="X117" s="155"/>
      <c r="Y117" s="155"/>
      <c r="Z117" s="155"/>
      <c r="AA117" s="155"/>
      <c r="AB117" s="155"/>
      <c r="AC117" s="155"/>
      <c r="AD117" s="155"/>
      <c r="AE117" s="155"/>
    </row>
    <row r="118" spans="1:31" ht="12.75" customHeight="1">
      <c r="A118" s="155"/>
      <c r="B118" s="155"/>
      <c r="C118" s="155"/>
      <c r="D118" s="155"/>
      <c r="E118" s="155"/>
      <c r="F118" s="155"/>
      <c r="G118" s="155"/>
      <c r="H118" s="155"/>
      <c r="I118" s="155"/>
      <c r="J118" s="155"/>
      <c r="K118" s="155"/>
      <c r="L118" s="155"/>
      <c r="M118" s="155"/>
      <c r="N118" s="155"/>
      <c r="O118" s="155"/>
      <c r="P118" s="251"/>
      <c r="Q118" s="155"/>
      <c r="R118" s="155"/>
      <c r="S118" s="155"/>
      <c r="T118" s="155"/>
      <c r="U118" s="155"/>
      <c r="V118" s="155"/>
      <c r="W118" s="155"/>
      <c r="X118" s="155"/>
      <c r="Y118" s="155"/>
      <c r="Z118" s="155"/>
      <c r="AA118" s="155"/>
      <c r="AB118" s="155"/>
      <c r="AC118" s="155"/>
      <c r="AD118" s="155"/>
      <c r="AE118" s="155"/>
    </row>
    <row r="119" spans="1:31" ht="12.75" customHeight="1">
      <c r="A119" s="155"/>
      <c r="B119" s="155"/>
      <c r="C119" s="155"/>
      <c r="D119" s="155"/>
      <c r="E119" s="155"/>
      <c r="F119" s="155"/>
      <c r="G119" s="155"/>
      <c r="H119" s="155"/>
      <c r="I119" s="155"/>
      <c r="J119" s="155"/>
      <c r="K119" s="155"/>
      <c r="L119" s="155"/>
      <c r="M119" s="155"/>
      <c r="N119" s="155"/>
      <c r="O119" s="155"/>
      <c r="P119" s="251"/>
      <c r="Q119" s="155"/>
      <c r="R119" s="155"/>
      <c r="S119" s="155"/>
      <c r="T119" s="155"/>
      <c r="U119" s="155"/>
      <c r="V119" s="155"/>
      <c r="W119" s="155"/>
      <c r="X119" s="155"/>
      <c r="Y119" s="155"/>
      <c r="Z119" s="155"/>
      <c r="AA119" s="155"/>
      <c r="AB119" s="155"/>
      <c r="AC119" s="155"/>
      <c r="AD119" s="155"/>
      <c r="AE119" s="155"/>
    </row>
    <row r="120" spans="1:31" ht="12.75" customHeight="1">
      <c r="A120" s="155"/>
      <c r="B120" s="155"/>
      <c r="C120" s="155"/>
      <c r="D120" s="155"/>
      <c r="E120" s="155"/>
      <c r="F120" s="155"/>
      <c r="G120" s="155"/>
      <c r="H120" s="155"/>
      <c r="I120" s="155"/>
      <c r="J120" s="155"/>
      <c r="K120" s="155"/>
      <c r="L120" s="155"/>
      <c r="M120" s="155"/>
      <c r="N120" s="155"/>
      <c r="O120" s="155"/>
      <c r="P120" s="251"/>
      <c r="Q120" s="155"/>
      <c r="R120" s="155"/>
      <c r="S120" s="155"/>
      <c r="T120" s="155"/>
      <c r="U120" s="155"/>
      <c r="V120" s="155"/>
      <c r="W120" s="155"/>
      <c r="X120" s="155"/>
      <c r="Y120" s="155"/>
      <c r="Z120" s="155"/>
      <c r="AA120" s="155"/>
      <c r="AB120" s="155"/>
      <c r="AC120" s="155"/>
      <c r="AD120" s="155"/>
      <c r="AE120" s="155"/>
    </row>
    <row r="121" spans="1:31" ht="12.75" customHeight="1">
      <c r="A121" s="155"/>
      <c r="B121" s="155"/>
      <c r="C121" s="155"/>
      <c r="D121" s="155"/>
      <c r="E121" s="155"/>
      <c r="F121" s="155"/>
      <c r="G121" s="155"/>
      <c r="H121" s="155"/>
      <c r="I121" s="155"/>
      <c r="J121" s="155"/>
      <c r="K121" s="155"/>
      <c r="L121" s="155"/>
      <c r="M121" s="155"/>
      <c r="N121" s="155"/>
      <c r="O121" s="155"/>
      <c r="P121" s="251"/>
      <c r="Q121" s="155"/>
      <c r="R121" s="155"/>
      <c r="S121" s="155"/>
      <c r="T121" s="155"/>
      <c r="U121" s="155"/>
      <c r="V121" s="155"/>
      <c r="W121" s="155"/>
      <c r="X121" s="155"/>
      <c r="Y121" s="155"/>
      <c r="Z121" s="155"/>
      <c r="AA121" s="155"/>
      <c r="AB121" s="155"/>
      <c r="AC121" s="155"/>
      <c r="AD121" s="155"/>
      <c r="AE121" s="155"/>
    </row>
    <row r="122" spans="1:31" ht="12.75" customHeight="1">
      <c r="A122" s="155"/>
      <c r="B122" s="155"/>
      <c r="C122" s="155"/>
      <c r="D122" s="155"/>
      <c r="E122" s="155"/>
      <c r="F122" s="155"/>
      <c r="G122" s="155"/>
      <c r="H122" s="155"/>
      <c r="I122" s="155"/>
      <c r="J122" s="155"/>
      <c r="K122" s="155"/>
      <c r="L122" s="155"/>
      <c r="M122" s="155"/>
      <c r="N122" s="155"/>
      <c r="O122" s="155"/>
      <c r="P122" s="251"/>
      <c r="Q122" s="155"/>
      <c r="R122" s="155"/>
      <c r="S122" s="155"/>
      <c r="T122" s="155"/>
      <c r="U122" s="155"/>
      <c r="V122" s="155"/>
      <c r="W122" s="155"/>
      <c r="X122" s="155"/>
      <c r="Y122" s="155"/>
      <c r="Z122" s="155"/>
      <c r="AA122" s="155"/>
      <c r="AB122" s="155"/>
      <c r="AC122" s="155"/>
      <c r="AD122" s="155"/>
      <c r="AE122" s="155"/>
    </row>
    <row r="123" spans="1:31" ht="12.75" customHeight="1">
      <c r="A123" s="155"/>
      <c r="B123" s="155"/>
      <c r="C123" s="155"/>
      <c r="D123" s="155"/>
      <c r="E123" s="155"/>
      <c r="F123" s="155"/>
      <c r="G123" s="155"/>
      <c r="H123" s="155"/>
      <c r="I123" s="155"/>
      <c r="J123" s="155"/>
      <c r="K123" s="155"/>
      <c r="L123" s="155"/>
      <c r="M123" s="155"/>
      <c r="N123" s="155"/>
      <c r="O123" s="155"/>
      <c r="P123" s="251"/>
      <c r="Q123" s="155"/>
      <c r="R123" s="155"/>
      <c r="S123" s="155"/>
      <c r="T123" s="155"/>
      <c r="U123" s="155"/>
      <c r="V123" s="155"/>
      <c r="W123" s="155"/>
      <c r="X123" s="155"/>
      <c r="Y123" s="155"/>
      <c r="Z123" s="155"/>
      <c r="AA123" s="155"/>
      <c r="AB123" s="155"/>
      <c r="AC123" s="155"/>
      <c r="AD123" s="155"/>
      <c r="AE123" s="155"/>
    </row>
    <row r="124" spans="1:31" ht="12.75" customHeight="1">
      <c r="A124" s="155"/>
      <c r="B124" s="155"/>
      <c r="C124" s="155"/>
      <c r="D124" s="155"/>
      <c r="E124" s="155"/>
      <c r="F124" s="155"/>
      <c r="G124" s="155"/>
      <c r="H124" s="155"/>
      <c r="I124" s="155"/>
      <c r="J124" s="155"/>
      <c r="K124" s="155"/>
      <c r="L124" s="155"/>
      <c r="M124" s="155"/>
      <c r="N124" s="155"/>
      <c r="O124" s="155"/>
      <c r="P124" s="251"/>
      <c r="Q124" s="155"/>
      <c r="R124" s="155"/>
      <c r="S124" s="155"/>
      <c r="T124" s="155"/>
      <c r="U124" s="155"/>
      <c r="V124" s="155"/>
      <c r="W124" s="155"/>
      <c r="X124" s="155"/>
      <c r="Y124" s="155"/>
      <c r="Z124" s="155"/>
      <c r="AA124" s="155"/>
      <c r="AB124" s="155"/>
      <c r="AC124" s="155"/>
      <c r="AD124" s="155"/>
      <c r="AE124" s="155"/>
    </row>
    <row r="125" spans="1:31" ht="12.75" customHeight="1">
      <c r="A125" s="155"/>
      <c r="B125" s="155"/>
      <c r="C125" s="155"/>
      <c r="D125" s="155"/>
      <c r="E125" s="155"/>
      <c r="F125" s="155"/>
      <c r="G125" s="155"/>
      <c r="H125" s="155"/>
      <c r="I125" s="155"/>
      <c r="J125" s="155"/>
      <c r="K125" s="155"/>
      <c r="L125" s="155"/>
      <c r="M125" s="155"/>
      <c r="N125" s="155"/>
      <c r="O125" s="155"/>
      <c r="P125" s="251"/>
      <c r="Q125" s="155"/>
      <c r="R125" s="155"/>
      <c r="S125" s="155"/>
      <c r="T125" s="155"/>
      <c r="U125" s="155"/>
      <c r="V125" s="155"/>
      <c r="W125" s="155"/>
      <c r="X125" s="155"/>
      <c r="Y125" s="155"/>
      <c r="Z125" s="155"/>
      <c r="AA125" s="155"/>
      <c r="AB125" s="155"/>
      <c r="AC125" s="155"/>
      <c r="AD125" s="155"/>
      <c r="AE125" s="155"/>
    </row>
    <row r="126" spans="1:31" ht="12.75" customHeight="1">
      <c r="A126" s="155"/>
      <c r="B126" s="155"/>
      <c r="C126" s="155"/>
      <c r="D126" s="155"/>
      <c r="E126" s="155"/>
      <c r="F126" s="155"/>
      <c r="G126" s="155"/>
      <c r="H126" s="155"/>
      <c r="I126" s="155"/>
      <c r="J126" s="155"/>
      <c r="K126" s="155"/>
      <c r="L126" s="155"/>
      <c r="M126" s="155"/>
      <c r="N126" s="155"/>
      <c r="O126" s="155"/>
      <c r="P126" s="251"/>
      <c r="Q126" s="155"/>
      <c r="R126" s="155"/>
      <c r="S126" s="155"/>
      <c r="T126" s="155"/>
      <c r="U126" s="155"/>
      <c r="V126" s="155"/>
      <c r="W126" s="155"/>
      <c r="X126" s="155"/>
      <c r="Y126" s="155"/>
      <c r="Z126" s="155"/>
      <c r="AA126" s="155"/>
      <c r="AB126" s="155"/>
      <c r="AC126" s="155"/>
      <c r="AD126" s="155"/>
      <c r="AE126" s="155"/>
    </row>
    <row r="127" spans="1:31" ht="12.75" customHeight="1">
      <c r="A127" s="155"/>
      <c r="B127" s="155"/>
      <c r="C127" s="155"/>
      <c r="D127" s="155"/>
      <c r="E127" s="155"/>
      <c r="F127" s="155"/>
      <c r="G127" s="155"/>
      <c r="H127" s="155"/>
      <c r="I127" s="155"/>
      <c r="J127" s="155"/>
      <c r="K127" s="155"/>
      <c r="L127" s="155"/>
      <c r="M127" s="155"/>
      <c r="N127" s="155"/>
      <c r="O127" s="155"/>
      <c r="P127" s="251"/>
      <c r="Q127" s="155"/>
      <c r="R127" s="155"/>
      <c r="S127" s="155"/>
      <c r="T127" s="155"/>
      <c r="U127" s="155"/>
      <c r="V127" s="155"/>
      <c r="W127" s="155"/>
      <c r="X127" s="155"/>
      <c r="Y127" s="155"/>
      <c r="Z127" s="155"/>
      <c r="AA127" s="155"/>
      <c r="AB127" s="155"/>
      <c r="AC127" s="155"/>
      <c r="AD127" s="155"/>
      <c r="AE127" s="155"/>
    </row>
    <row r="128" spans="1:31" ht="12.75" customHeight="1">
      <c r="A128" s="155"/>
      <c r="B128" s="155"/>
      <c r="C128" s="155"/>
      <c r="D128" s="155"/>
      <c r="E128" s="155"/>
      <c r="F128" s="155"/>
      <c r="G128" s="155"/>
      <c r="H128" s="155"/>
      <c r="I128" s="155"/>
      <c r="J128" s="155"/>
      <c r="K128" s="155"/>
      <c r="L128" s="155"/>
      <c r="M128" s="155"/>
      <c r="N128" s="155"/>
      <c r="O128" s="155"/>
      <c r="P128" s="251"/>
      <c r="Q128" s="155"/>
      <c r="R128" s="155"/>
      <c r="S128" s="155"/>
      <c r="T128" s="155"/>
      <c r="U128" s="155"/>
      <c r="V128" s="155"/>
      <c r="W128" s="155"/>
      <c r="X128" s="155"/>
      <c r="Y128" s="155"/>
      <c r="Z128" s="155"/>
      <c r="AA128" s="155"/>
      <c r="AB128" s="155"/>
      <c r="AC128" s="155"/>
      <c r="AD128" s="155"/>
      <c r="AE128" s="155"/>
    </row>
    <row r="129" spans="1:31" ht="12.75" customHeight="1">
      <c r="A129" s="155"/>
      <c r="B129" s="155"/>
      <c r="C129" s="155"/>
      <c r="D129" s="155"/>
      <c r="E129" s="155"/>
      <c r="F129" s="155"/>
      <c r="G129" s="155"/>
      <c r="H129" s="155"/>
      <c r="I129" s="155"/>
      <c r="J129" s="155"/>
      <c r="K129" s="155"/>
      <c r="L129" s="155"/>
      <c r="M129" s="155"/>
      <c r="N129" s="155"/>
      <c r="O129" s="155"/>
      <c r="P129" s="251"/>
      <c r="Q129" s="155"/>
      <c r="R129" s="155"/>
      <c r="S129" s="155"/>
      <c r="T129" s="155"/>
      <c r="U129" s="155"/>
      <c r="V129" s="155"/>
      <c r="W129" s="155"/>
      <c r="X129" s="155"/>
      <c r="Y129" s="155"/>
      <c r="Z129" s="155"/>
      <c r="AA129" s="155"/>
      <c r="AB129" s="155"/>
      <c r="AC129" s="155"/>
      <c r="AD129" s="155"/>
      <c r="AE129" s="155"/>
    </row>
    <row r="130" spans="1:31" ht="12.75" customHeight="1">
      <c r="A130" s="155"/>
      <c r="B130" s="155"/>
      <c r="C130" s="155"/>
      <c r="D130" s="155"/>
      <c r="E130" s="155"/>
      <c r="F130" s="155"/>
      <c r="G130" s="155"/>
      <c r="H130" s="155"/>
      <c r="I130" s="155"/>
      <c r="J130" s="155"/>
      <c r="K130" s="155"/>
      <c r="L130" s="155"/>
      <c r="M130" s="155"/>
      <c r="N130" s="155"/>
      <c r="O130" s="155"/>
      <c r="P130" s="251"/>
      <c r="Q130" s="155"/>
      <c r="R130" s="155"/>
      <c r="S130" s="155"/>
      <c r="T130" s="155"/>
      <c r="U130" s="155"/>
      <c r="V130" s="155"/>
      <c r="W130" s="155"/>
      <c r="X130" s="155"/>
      <c r="Y130" s="155"/>
      <c r="Z130" s="155"/>
      <c r="AA130" s="155"/>
      <c r="AB130" s="155"/>
      <c r="AC130" s="155"/>
      <c r="AD130" s="155"/>
      <c r="AE130" s="155"/>
    </row>
    <row r="131" spans="1:31" ht="12.75" customHeight="1">
      <c r="A131" s="155"/>
      <c r="B131" s="155"/>
      <c r="C131" s="155"/>
      <c r="D131" s="155"/>
      <c r="E131" s="155"/>
      <c r="F131" s="155"/>
      <c r="G131" s="155"/>
      <c r="H131" s="155"/>
      <c r="I131" s="155"/>
      <c r="J131" s="155"/>
      <c r="K131" s="155"/>
      <c r="L131" s="155"/>
      <c r="M131" s="155"/>
      <c r="N131" s="155"/>
      <c r="O131" s="155"/>
      <c r="P131" s="251"/>
      <c r="Q131" s="155"/>
      <c r="R131" s="155"/>
      <c r="S131" s="155"/>
      <c r="T131" s="155"/>
      <c r="U131" s="155"/>
      <c r="V131" s="155"/>
      <c r="W131" s="155"/>
      <c r="X131" s="155"/>
      <c r="Y131" s="155"/>
      <c r="Z131" s="155"/>
      <c r="AA131" s="155"/>
      <c r="AB131" s="155"/>
      <c r="AC131" s="155"/>
      <c r="AD131" s="155"/>
      <c r="AE131" s="155"/>
    </row>
    <row r="132" spans="1:31" ht="12.75" customHeight="1">
      <c r="A132" s="155"/>
      <c r="B132" s="155"/>
      <c r="C132" s="155"/>
      <c r="D132" s="155"/>
      <c r="E132" s="155"/>
      <c r="F132" s="155"/>
      <c r="G132" s="155"/>
      <c r="H132" s="155"/>
      <c r="I132" s="155"/>
      <c r="J132" s="155"/>
      <c r="K132" s="155"/>
      <c r="L132" s="155"/>
      <c r="M132" s="155"/>
      <c r="N132" s="155"/>
      <c r="O132" s="155"/>
      <c r="P132" s="251"/>
      <c r="Q132" s="155"/>
      <c r="R132" s="155"/>
      <c r="S132" s="155"/>
      <c r="T132" s="155"/>
      <c r="U132" s="155"/>
      <c r="V132" s="155"/>
      <c r="W132" s="155"/>
      <c r="X132" s="155"/>
      <c r="Y132" s="155"/>
      <c r="Z132" s="155"/>
      <c r="AA132" s="155"/>
      <c r="AB132" s="155"/>
      <c r="AC132" s="155"/>
      <c r="AD132" s="155"/>
      <c r="AE132" s="155"/>
    </row>
    <row r="133" spans="1:31" ht="12.75" customHeight="1">
      <c r="A133" s="155"/>
      <c r="B133" s="155"/>
      <c r="C133" s="155"/>
      <c r="D133" s="155"/>
      <c r="E133" s="155"/>
      <c r="F133" s="155"/>
      <c r="G133" s="155"/>
      <c r="H133" s="155"/>
      <c r="I133" s="155"/>
      <c r="J133" s="155"/>
      <c r="K133" s="155"/>
      <c r="L133" s="155"/>
      <c r="M133" s="155"/>
      <c r="N133" s="155"/>
      <c r="O133" s="155"/>
      <c r="P133" s="251"/>
      <c r="Q133" s="155"/>
      <c r="R133" s="155"/>
      <c r="S133" s="155"/>
      <c r="T133" s="155"/>
      <c r="U133" s="155"/>
      <c r="V133" s="155"/>
      <c r="W133" s="155"/>
      <c r="X133" s="155"/>
      <c r="Y133" s="155"/>
      <c r="Z133" s="155"/>
      <c r="AA133" s="155"/>
      <c r="AB133" s="155"/>
      <c r="AC133" s="155"/>
      <c r="AD133" s="155"/>
      <c r="AE133" s="155"/>
    </row>
    <row r="134" spans="1:31" ht="12.75" customHeight="1">
      <c r="A134" s="155"/>
      <c r="B134" s="155"/>
      <c r="C134" s="155"/>
      <c r="D134" s="155"/>
      <c r="E134" s="155"/>
      <c r="F134" s="155"/>
      <c r="G134" s="155"/>
      <c r="H134" s="155"/>
      <c r="I134" s="155"/>
      <c r="J134" s="155"/>
      <c r="K134" s="155"/>
      <c r="L134" s="155"/>
      <c r="M134" s="155"/>
      <c r="N134" s="155"/>
      <c r="O134" s="155"/>
      <c r="P134" s="251"/>
      <c r="Q134" s="155"/>
      <c r="R134" s="155"/>
      <c r="S134" s="155"/>
      <c r="T134" s="155"/>
      <c r="U134" s="155"/>
      <c r="V134" s="155"/>
      <c r="W134" s="155"/>
      <c r="X134" s="155"/>
      <c r="Y134" s="155"/>
      <c r="Z134" s="155"/>
      <c r="AA134" s="155"/>
      <c r="AB134" s="155"/>
      <c r="AC134" s="155"/>
      <c r="AD134" s="155"/>
      <c r="AE134" s="155"/>
    </row>
    <row r="135" spans="1:31" ht="12.75" customHeight="1">
      <c r="A135" s="155"/>
      <c r="B135" s="155"/>
      <c r="C135" s="155"/>
      <c r="D135" s="155"/>
      <c r="E135" s="155"/>
      <c r="F135" s="155"/>
      <c r="G135" s="155"/>
      <c r="H135" s="155"/>
      <c r="I135" s="155"/>
      <c r="J135" s="155"/>
      <c r="K135" s="155"/>
      <c r="L135" s="155"/>
      <c r="M135" s="155"/>
      <c r="N135" s="155"/>
      <c r="O135" s="155"/>
      <c r="P135" s="251"/>
      <c r="Q135" s="155"/>
      <c r="R135" s="155"/>
      <c r="S135" s="155"/>
      <c r="T135" s="155"/>
      <c r="U135" s="155"/>
      <c r="V135" s="155"/>
      <c r="W135" s="155"/>
      <c r="X135" s="155"/>
      <c r="Y135" s="155"/>
      <c r="Z135" s="155"/>
      <c r="AA135" s="155"/>
      <c r="AB135" s="155"/>
      <c r="AC135" s="155"/>
      <c r="AD135" s="155"/>
      <c r="AE135" s="155"/>
    </row>
    <row r="136" spans="1:31" ht="12.75" customHeight="1">
      <c r="A136" s="155"/>
      <c r="B136" s="155"/>
      <c r="C136" s="155"/>
      <c r="D136" s="155"/>
      <c r="E136" s="155"/>
      <c r="F136" s="155"/>
      <c r="G136" s="155"/>
      <c r="H136" s="155"/>
      <c r="I136" s="155"/>
      <c r="J136" s="155"/>
      <c r="K136" s="155"/>
      <c r="L136" s="155"/>
      <c r="M136" s="155"/>
      <c r="N136" s="155"/>
      <c r="O136" s="155"/>
      <c r="P136" s="251"/>
      <c r="Q136" s="155"/>
      <c r="R136" s="155"/>
      <c r="S136" s="155"/>
      <c r="T136" s="155"/>
      <c r="U136" s="155"/>
      <c r="V136" s="155"/>
      <c r="W136" s="155"/>
      <c r="X136" s="155"/>
      <c r="Y136" s="155"/>
      <c r="Z136" s="155"/>
      <c r="AA136" s="155"/>
      <c r="AB136" s="155"/>
      <c r="AC136" s="155"/>
      <c r="AD136" s="155"/>
      <c r="AE136" s="155"/>
    </row>
    <row r="137" spans="1:31" ht="12.75" customHeight="1">
      <c r="A137" s="155"/>
      <c r="B137" s="155"/>
      <c r="C137" s="155"/>
      <c r="D137" s="155"/>
      <c r="E137" s="155"/>
      <c r="F137" s="155"/>
      <c r="G137" s="155"/>
      <c r="H137" s="155"/>
      <c r="I137" s="155"/>
      <c r="J137" s="155"/>
      <c r="K137" s="155"/>
      <c r="L137" s="155"/>
      <c r="M137" s="155"/>
      <c r="N137" s="155"/>
      <c r="O137" s="155"/>
      <c r="P137" s="251"/>
      <c r="Q137" s="155"/>
      <c r="R137" s="155"/>
      <c r="S137" s="155"/>
      <c r="T137" s="155"/>
      <c r="U137" s="155"/>
      <c r="V137" s="155"/>
      <c r="W137" s="155"/>
      <c r="X137" s="155"/>
      <c r="Y137" s="155"/>
      <c r="Z137" s="155"/>
      <c r="AA137" s="155"/>
      <c r="AB137" s="155"/>
      <c r="AC137" s="155"/>
      <c r="AD137" s="155"/>
      <c r="AE137" s="155"/>
    </row>
    <row r="138" spans="1:31" ht="12.75" customHeight="1">
      <c r="A138" s="155"/>
      <c r="B138" s="155"/>
      <c r="C138" s="155"/>
      <c r="D138" s="155"/>
      <c r="E138" s="155"/>
      <c r="F138" s="155"/>
      <c r="G138" s="155"/>
      <c r="H138" s="155"/>
      <c r="I138" s="155"/>
      <c r="J138" s="155"/>
      <c r="K138" s="155"/>
      <c r="L138" s="155"/>
      <c r="M138" s="155"/>
      <c r="N138" s="155"/>
      <c r="O138" s="155"/>
      <c r="P138" s="251"/>
      <c r="Q138" s="155"/>
      <c r="R138" s="155"/>
      <c r="S138" s="155"/>
      <c r="T138" s="155"/>
      <c r="U138" s="155"/>
      <c r="V138" s="155"/>
      <c r="W138" s="155"/>
      <c r="X138" s="155"/>
      <c r="Y138" s="155"/>
      <c r="Z138" s="155"/>
      <c r="AA138" s="155"/>
      <c r="AB138" s="155"/>
      <c r="AC138" s="155"/>
      <c r="AD138" s="155"/>
      <c r="AE138" s="155"/>
    </row>
    <row r="139" spans="1:31" ht="12.75" customHeight="1">
      <c r="A139" s="155"/>
      <c r="B139" s="155"/>
      <c r="C139" s="155"/>
      <c r="D139" s="155"/>
      <c r="E139" s="155"/>
      <c r="F139" s="155"/>
      <c r="G139" s="155"/>
      <c r="H139" s="155"/>
      <c r="I139" s="155"/>
      <c r="J139" s="155"/>
      <c r="K139" s="155"/>
      <c r="L139" s="155"/>
      <c r="M139" s="155"/>
      <c r="N139" s="155"/>
      <c r="O139" s="155"/>
      <c r="P139" s="251"/>
      <c r="Q139" s="155"/>
      <c r="R139" s="155"/>
      <c r="S139" s="155"/>
      <c r="T139" s="155"/>
      <c r="U139" s="155"/>
      <c r="V139" s="155"/>
      <c r="W139" s="155"/>
      <c r="X139" s="155"/>
      <c r="Y139" s="155"/>
      <c r="Z139" s="155"/>
      <c r="AA139" s="155"/>
      <c r="AB139" s="155"/>
      <c r="AC139" s="155"/>
      <c r="AD139" s="155"/>
      <c r="AE139" s="155"/>
    </row>
    <row r="140" spans="1:31" ht="12.75" customHeight="1">
      <c r="A140" s="155"/>
      <c r="B140" s="155"/>
      <c r="C140" s="155"/>
      <c r="D140" s="155"/>
      <c r="E140" s="155"/>
      <c r="F140" s="155"/>
      <c r="G140" s="155"/>
      <c r="H140" s="155"/>
      <c r="I140" s="155"/>
      <c r="J140" s="155"/>
      <c r="K140" s="155"/>
      <c r="L140" s="155"/>
      <c r="M140" s="155"/>
      <c r="N140" s="155"/>
      <c r="O140" s="155"/>
      <c r="P140" s="251"/>
      <c r="Q140" s="155"/>
      <c r="R140" s="155"/>
      <c r="S140" s="155"/>
      <c r="T140" s="155"/>
      <c r="U140" s="155"/>
      <c r="V140" s="155"/>
      <c r="W140" s="155"/>
      <c r="X140" s="155"/>
      <c r="Y140" s="155"/>
      <c r="Z140" s="155"/>
      <c r="AA140" s="155"/>
      <c r="AB140" s="155"/>
      <c r="AC140" s="155"/>
      <c r="AD140" s="155"/>
      <c r="AE140" s="155"/>
    </row>
    <row r="141" spans="1:31" ht="12.75" customHeight="1">
      <c r="A141" s="155"/>
      <c r="B141" s="155"/>
      <c r="C141" s="155"/>
      <c r="D141" s="155"/>
      <c r="E141" s="155"/>
      <c r="F141" s="155"/>
      <c r="G141" s="155"/>
      <c r="H141" s="155"/>
      <c r="I141" s="155"/>
      <c r="J141" s="155"/>
      <c r="K141" s="155"/>
      <c r="L141" s="155"/>
      <c r="M141" s="155"/>
      <c r="N141" s="155"/>
      <c r="O141" s="155"/>
      <c r="P141" s="251"/>
      <c r="Q141" s="155"/>
      <c r="R141" s="155"/>
      <c r="S141" s="155"/>
      <c r="T141" s="155"/>
      <c r="U141" s="155"/>
      <c r="V141" s="155"/>
      <c r="W141" s="155"/>
      <c r="X141" s="155"/>
      <c r="Y141" s="155"/>
      <c r="Z141" s="155"/>
      <c r="AA141" s="155"/>
      <c r="AB141" s="155"/>
      <c r="AC141" s="155"/>
      <c r="AD141" s="155"/>
      <c r="AE141" s="155"/>
    </row>
    <row r="142" spans="1:31" ht="12.75" customHeight="1">
      <c r="A142" s="155"/>
      <c r="B142" s="155"/>
      <c r="C142" s="155"/>
      <c r="D142" s="155"/>
      <c r="E142" s="155"/>
      <c r="F142" s="155"/>
      <c r="G142" s="155"/>
      <c r="H142" s="155"/>
      <c r="I142" s="155"/>
      <c r="J142" s="155"/>
      <c r="K142" s="155"/>
      <c r="L142" s="155"/>
      <c r="M142" s="155"/>
      <c r="N142" s="155"/>
      <c r="O142" s="155"/>
      <c r="P142" s="251"/>
      <c r="Q142" s="155"/>
      <c r="R142" s="155"/>
      <c r="S142" s="155"/>
      <c r="T142" s="155"/>
      <c r="U142" s="155"/>
      <c r="V142" s="155"/>
      <c r="W142" s="155"/>
      <c r="X142" s="155"/>
      <c r="Y142" s="155"/>
      <c r="Z142" s="155"/>
      <c r="AA142" s="155"/>
      <c r="AB142" s="155"/>
      <c r="AC142" s="155"/>
      <c r="AD142" s="155"/>
      <c r="AE142" s="155"/>
    </row>
    <row r="143" spans="1:31" ht="12.75" customHeight="1">
      <c r="A143" s="155"/>
      <c r="B143" s="155"/>
      <c r="C143" s="155"/>
      <c r="D143" s="155"/>
      <c r="E143" s="155"/>
      <c r="F143" s="155"/>
      <c r="G143" s="155"/>
      <c r="H143" s="155"/>
      <c r="I143" s="155"/>
      <c r="J143" s="155"/>
      <c r="K143" s="155"/>
      <c r="L143" s="155"/>
      <c r="M143" s="155"/>
      <c r="N143" s="155"/>
      <c r="O143" s="155"/>
      <c r="P143" s="251"/>
      <c r="Q143" s="155"/>
      <c r="R143" s="155"/>
      <c r="S143" s="155"/>
      <c r="T143" s="155"/>
      <c r="U143" s="155"/>
      <c r="V143" s="155"/>
      <c r="W143" s="155"/>
      <c r="X143" s="155"/>
      <c r="Y143" s="155"/>
      <c r="Z143" s="155"/>
      <c r="AA143" s="155"/>
      <c r="AB143" s="155"/>
      <c r="AC143" s="155"/>
      <c r="AD143" s="155"/>
      <c r="AE143" s="155"/>
    </row>
    <row r="144" spans="1:31" ht="12.75" customHeight="1">
      <c r="A144" s="155"/>
      <c r="B144" s="155"/>
      <c r="C144" s="155"/>
      <c r="D144" s="155"/>
      <c r="E144" s="155"/>
      <c r="F144" s="155"/>
      <c r="G144" s="155"/>
      <c r="H144" s="155"/>
      <c r="I144" s="155"/>
      <c r="J144" s="155"/>
      <c r="K144" s="155"/>
      <c r="L144" s="155"/>
      <c r="M144" s="155"/>
      <c r="N144" s="155"/>
      <c r="O144" s="155"/>
      <c r="P144" s="251"/>
      <c r="Q144" s="155"/>
      <c r="R144" s="155"/>
      <c r="S144" s="155"/>
      <c r="T144" s="155"/>
      <c r="U144" s="155"/>
      <c r="V144" s="155"/>
      <c r="W144" s="155"/>
      <c r="X144" s="155"/>
      <c r="Y144" s="155"/>
      <c r="Z144" s="155"/>
      <c r="AA144" s="155"/>
      <c r="AB144" s="155"/>
      <c r="AC144" s="155"/>
      <c r="AD144" s="155"/>
      <c r="AE144" s="155"/>
    </row>
    <row r="145" spans="1:31" ht="12.75" customHeight="1">
      <c r="A145" s="155"/>
      <c r="B145" s="155"/>
      <c r="C145" s="155"/>
      <c r="D145" s="155"/>
      <c r="E145" s="155"/>
      <c r="F145" s="155"/>
      <c r="G145" s="155"/>
      <c r="H145" s="155"/>
      <c r="I145" s="155"/>
      <c r="J145" s="155"/>
      <c r="K145" s="155"/>
      <c r="L145" s="155"/>
      <c r="M145" s="155"/>
      <c r="N145" s="155"/>
      <c r="O145" s="155"/>
      <c r="P145" s="251"/>
      <c r="Q145" s="155"/>
      <c r="R145" s="155"/>
      <c r="S145" s="155"/>
      <c r="T145" s="155"/>
      <c r="U145" s="155"/>
      <c r="V145" s="155"/>
      <c r="W145" s="155"/>
      <c r="X145" s="155"/>
      <c r="Y145" s="155"/>
      <c r="Z145" s="155"/>
      <c r="AA145" s="155"/>
      <c r="AB145" s="155"/>
      <c r="AC145" s="155"/>
      <c r="AD145" s="155"/>
      <c r="AE145" s="155"/>
    </row>
    <row r="146" spans="1:31" ht="12.75" customHeight="1">
      <c r="A146" s="155"/>
      <c r="B146" s="155"/>
      <c r="C146" s="155"/>
      <c r="D146" s="155"/>
      <c r="E146" s="155"/>
      <c r="F146" s="155"/>
      <c r="G146" s="155"/>
      <c r="H146" s="155"/>
      <c r="I146" s="155"/>
      <c r="J146" s="155"/>
      <c r="K146" s="155"/>
      <c r="L146" s="155"/>
      <c r="M146" s="155"/>
      <c r="N146" s="155"/>
      <c r="O146" s="155"/>
      <c r="P146" s="251"/>
      <c r="Q146" s="155"/>
      <c r="R146" s="155"/>
      <c r="S146" s="155"/>
      <c r="T146" s="155"/>
      <c r="U146" s="155"/>
      <c r="V146" s="155"/>
      <c r="W146" s="155"/>
      <c r="X146" s="155"/>
      <c r="Y146" s="155"/>
      <c r="Z146" s="155"/>
      <c r="AA146" s="155"/>
      <c r="AB146" s="155"/>
      <c r="AC146" s="155"/>
      <c r="AD146" s="155"/>
      <c r="AE146" s="155"/>
    </row>
    <row r="147" spans="1:31" ht="12.75" customHeight="1">
      <c r="A147" s="155"/>
      <c r="B147" s="155"/>
      <c r="C147" s="155"/>
      <c r="D147" s="155"/>
      <c r="E147" s="155"/>
      <c r="F147" s="155"/>
      <c r="G147" s="155"/>
      <c r="H147" s="155"/>
      <c r="I147" s="155"/>
      <c r="J147" s="155"/>
      <c r="K147" s="155"/>
      <c r="L147" s="155"/>
      <c r="M147" s="155"/>
      <c r="N147" s="155"/>
      <c r="O147" s="155"/>
      <c r="P147" s="251"/>
      <c r="Q147" s="155"/>
      <c r="R147" s="155"/>
      <c r="S147" s="155"/>
      <c r="T147" s="155"/>
      <c r="U147" s="155"/>
      <c r="V147" s="155"/>
      <c r="W147" s="155"/>
      <c r="X147" s="155"/>
      <c r="Y147" s="155"/>
      <c r="Z147" s="155"/>
      <c r="AA147" s="155"/>
      <c r="AB147" s="155"/>
      <c r="AC147" s="155"/>
      <c r="AD147" s="155"/>
      <c r="AE147" s="155"/>
    </row>
    <row r="148" spans="1:31" ht="12.75" customHeight="1">
      <c r="A148" s="155"/>
      <c r="B148" s="155"/>
      <c r="C148" s="155"/>
      <c r="D148" s="155"/>
      <c r="E148" s="155"/>
      <c r="F148" s="155"/>
      <c r="G148" s="155"/>
      <c r="H148" s="155"/>
      <c r="I148" s="155"/>
      <c r="J148" s="155"/>
      <c r="K148" s="155"/>
      <c r="L148" s="155"/>
      <c r="M148" s="155"/>
      <c r="N148" s="155"/>
      <c r="O148" s="155"/>
      <c r="P148" s="251"/>
      <c r="Q148" s="155"/>
      <c r="R148" s="155"/>
      <c r="S148" s="155"/>
      <c r="T148" s="155"/>
      <c r="U148" s="155"/>
      <c r="V148" s="155"/>
      <c r="W148" s="155"/>
      <c r="X148" s="155"/>
      <c r="Y148" s="155"/>
      <c r="Z148" s="155"/>
      <c r="AA148" s="155"/>
      <c r="AB148" s="155"/>
      <c r="AC148" s="155"/>
      <c r="AD148" s="155"/>
      <c r="AE148" s="155"/>
    </row>
    <row r="149" spans="1:31" ht="12.75" customHeight="1">
      <c r="A149" s="155"/>
      <c r="B149" s="155"/>
      <c r="C149" s="155"/>
      <c r="D149" s="155"/>
      <c r="E149" s="155"/>
      <c r="F149" s="155"/>
      <c r="G149" s="155"/>
      <c r="H149" s="155"/>
      <c r="I149" s="155"/>
      <c r="J149" s="155"/>
      <c r="K149" s="155"/>
      <c r="L149" s="155"/>
      <c r="M149" s="155"/>
      <c r="N149" s="155"/>
      <c r="O149" s="155"/>
      <c r="P149" s="251"/>
      <c r="Q149" s="155"/>
      <c r="R149" s="155"/>
      <c r="S149" s="155"/>
      <c r="T149" s="155"/>
      <c r="U149" s="155"/>
      <c r="V149" s="155"/>
      <c r="W149" s="155"/>
      <c r="X149" s="155"/>
      <c r="Y149" s="155"/>
      <c r="Z149" s="155"/>
      <c r="AA149" s="155"/>
      <c r="AB149" s="155"/>
      <c r="AC149" s="155"/>
      <c r="AD149" s="155"/>
      <c r="AE149" s="155"/>
    </row>
    <row r="150" spans="1:31" ht="12.75" customHeight="1">
      <c r="A150" s="155"/>
      <c r="B150" s="155"/>
      <c r="C150" s="155"/>
      <c r="D150" s="155"/>
      <c r="E150" s="155"/>
      <c r="F150" s="155"/>
      <c r="G150" s="155"/>
      <c r="H150" s="155"/>
      <c r="I150" s="155"/>
      <c r="J150" s="155"/>
      <c r="K150" s="155"/>
      <c r="L150" s="155"/>
      <c r="M150" s="155"/>
      <c r="N150" s="155"/>
      <c r="O150" s="155"/>
      <c r="P150" s="251"/>
      <c r="Q150" s="155"/>
      <c r="R150" s="155"/>
      <c r="S150" s="155"/>
      <c r="T150" s="155"/>
      <c r="U150" s="155"/>
      <c r="V150" s="155"/>
      <c r="W150" s="155"/>
      <c r="X150" s="155"/>
      <c r="Y150" s="155"/>
      <c r="Z150" s="155"/>
      <c r="AA150" s="155"/>
      <c r="AB150" s="155"/>
      <c r="AC150" s="155"/>
      <c r="AD150" s="155"/>
      <c r="AE150" s="155"/>
    </row>
    <row r="151" spans="1:31" ht="12.75" customHeight="1">
      <c r="A151" s="155"/>
      <c r="B151" s="155"/>
      <c r="C151" s="155"/>
      <c r="D151" s="155"/>
      <c r="E151" s="155"/>
      <c r="F151" s="155"/>
      <c r="G151" s="155"/>
      <c r="H151" s="155"/>
      <c r="I151" s="155"/>
      <c r="J151" s="155"/>
      <c r="K151" s="155"/>
      <c r="L151" s="155"/>
      <c r="M151" s="155"/>
      <c r="N151" s="155"/>
      <c r="O151" s="155"/>
      <c r="P151" s="251"/>
      <c r="Q151" s="155"/>
      <c r="R151" s="155"/>
      <c r="S151" s="155"/>
      <c r="T151" s="155"/>
      <c r="U151" s="155"/>
      <c r="V151" s="155"/>
      <c r="W151" s="155"/>
      <c r="X151" s="155"/>
      <c r="Y151" s="155"/>
      <c r="Z151" s="155"/>
      <c r="AA151" s="155"/>
      <c r="AB151" s="155"/>
      <c r="AC151" s="155"/>
      <c r="AD151" s="155"/>
      <c r="AE151" s="155"/>
    </row>
    <row r="152" spans="1:31" ht="12.75" customHeight="1">
      <c r="A152" s="155"/>
      <c r="B152" s="155"/>
      <c r="C152" s="155"/>
      <c r="D152" s="155"/>
      <c r="E152" s="155"/>
      <c r="F152" s="155"/>
      <c r="G152" s="155"/>
      <c r="H152" s="155"/>
      <c r="I152" s="155"/>
      <c r="J152" s="155"/>
      <c r="K152" s="155"/>
      <c r="L152" s="155"/>
      <c r="M152" s="155"/>
      <c r="N152" s="155"/>
      <c r="O152" s="155"/>
      <c r="P152" s="251"/>
      <c r="Q152" s="155"/>
      <c r="R152" s="155"/>
      <c r="S152" s="155"/>
      <c r="T152" s="155"/>
      <c r="U152" s="155"/>
      <c r="V152" s="155"/>
      <c r="W152" s="155"/>
      <c r="X152" s="155"/>
      <c r="Y152" s="155"/>
      <c r="Z152" s="155"/>
      <c r="AA152" s="155"/>
      <c r="AB152" s="155"/>
      <c r="AC152" s="155"/>
      <c r="AD152" s="155"/>
      <c r="AE152" s="155"/>
    </row>
    <row r="153" spans="1:31" ht="12.75" customHeight="1">
      <c r="A153" s="155"/>
      <c r="B153" s="155"/>
      <c r="C153" s="155"/>
      <c r="D153" s="155"/>
      <c r="E153" s="155"/>
      <c r="F153" s="155"/>
      <c r="G153" s="155"/>
      <c r="H153" s="155"/>
      <c r="I153" s="155"/>
      <c r="J153" s="155"/>
      <c r="K153" s="155"/>
      <c r="L153" s="155"/>
      <c r="M153" s="155"/>
      <c r="N153" s="155"/>
      <c r="O153" s="155"/>
      <c r="P153" s="251"/>
      <c r="Q153" s="155"/>
      <c r="R153" s="155"/>
      <c r="S153" s="155"/>
      <c r="T153" s="155"/>
      <c r="U153" s="155"/>
      <c r="V153" s="155"/>
      <c r="W153" s="155"/>
      <c r="X153" s="155"/>
      <c r="Y153" s="155"/>
      <c r="Z153" s="155"/>
      <c r="AA153" s="155"/>
      <c r="AB153" s="155"/>
      <c r="AC153" s="155"/>
      <c r="AD153" s="155"/>
      <c r="AE153" s="155"/>
    </row>
    <row r="154" spans="1:31" ht="12.75" customHeight="1">
      <c r="A154" s="155"/>
      <c r="B154" s="155"/>
      <c r="C154" s="155"/>
      <c r="D154" s="155"/>
      <c r="E154" s="155"/>
      <c r="F154" s="155"/>
      <c r="G154" s="155"/>
      <c r="H154" s="155"/>
      <c r="I154" s="155"/>
      <c r="J154" s="155"/>
      <c r="K154" s="155"/>
      <c r="L154" s="155"/>
      <c r="M154" s="155"/>
      <c r="N154" s="155"/>
      <c r="O154" s="155"/>
      <c r="P154" s="251"/>
      <c r="Q154" s="155"/>
      <c r="R154" s="155"/>
      <c r="S154" s="155"/>
      <c r="T154" s="155"/>
      <c r="U154" s="155"/>
      <c r="V154" s="155"/>
      <c r="W154" s="155"/>
      <c r="X154" s="155"/>
      <c r="Y154" s="155"/>
      <c r="Z154" s="155"/>
      <c r="AA154" s="155"/>
      <c r="AB154" s="155"/>
      <c r="AC154" s="155"/>
      <c r="AD154" s="155"/>
      <c r="AE154" s="155"/>
    </row>
    <row r="155" spans="1:31" ht="12.75" customHeight="1">
      <c r="A155" s="155"/>
      <c r="B155" s="155"/>
      <c r="C155" s="155"/>
      <c r="D155" s="155"/>
      <c r="E155" s="155"/>
      <c r="F155" s="155"/>
      <c r="G155" s="155"/>
      <c r="H155" s="155"/>
      <c r="I155" s="155"/>
      <c r="J155" s="155"/>
      <c r="K155" s="155"/>
      <c r="L155" s="155"/>
      <c r="M155" s="155"/>
      <c r="N155" s="155"/>
      <c r="O155" s="155"/>
      <c r="P155" s="251"/>
      <c r="Q155" s="155"/>
      <c r="R155" s="155"/>
      <c r="S155" s="155"/>
      <c r="T155" s="155"/>
      <c r="U155" s="155"/>
      <c r="V155" s="155"/>
      <c r="W155" s="155"/>
      <c r="X155" s="155"/>
      <c r="Y155" s="155"/>
      <c r="Z155" s="155"/>
      <c r="AA155" s="155"/>
      <c r="AB155" s="155"/>
      <c r="AC155" s="155"/>
      <c r="AD155" s="155"/>
      <c r="AE155" s="155"/>
    </row>
    <row r="156" spans="1:31" ht="12.75" customHeight="1">
      <c r="A156" s="155"/>
      <c r="B156" s="155"/>
      <c r="C156" s="155"/>
      <c r="D156" s="155"/>
      <c r="E156" s="155"/>
      <c r="F156" s="155"/>
      <c r="G156" s="155"/>
      <c r="H156" s="155"/>
      <c r="I156" s="155"/>
      <c r="J156" s="155"/>
      <c r="K156" s="155"/>
      <c r="L156" s="155"/>
      <c r="M156" s="155"/>
      <c r="N156" s="155"/>
      <c r="O156" s="155"/>
      <c r="P156" s="251"/>
      <c r="Q156" s="155"/>
      <c r="R156" s="155"/>
      <c r="S156" s="155"/>
      <c r="T156" s="155"/>
      <c r="U156" s="155"/>
      <c r="V156" s="155"/>
      <c r="W156" s="155"/>
      <c r="X156" s="155"/>
      <c r="Y156" s="155"/>
      <c r="Z156" s="155"/>
      <c r="AA156" s="155"/>
      <c r="AB156" s="155"/>
      <c r="AC156" s="155"/>
      <c r="AD156" s="155"/>
      <c r="AE156" s="155"/>
    </row>
    <row r="157" spans="1:31" ht="12.75" customHeight="1">
      <c r="A157" s="155"/>
      <c r="B157" s="155"/>
      <c r="C157" s="155"/>
      <c r="D157" s="155"/>
      <c r="E157" s="155"/>
      <c r="F157" s="155"/>
      <c r="G157" s="155"/>
      <c r="H157" s="155"/>
      <c r="I157" s="155"/>
      <c r="J157" s="155"/>
      <c r="K157" s="155"/>
      <c r="L157" s="155"/>
      <c r="M157" s="155"/>
      <c r="N157" s="155"/>
      <c r="O157" s="155"/>
      <c r="P157" s="251"/>
      <c r="Q157" s="155"/>
      <c r="R157" s="155"/>
      <c r="S157" s="155"/>
      <c r="T157" s="155"/>
      <c r="U157" s="155"/>
      <c r="V157" s="155"/>
      <c r="W157" s="155"/>
      <c r="X157" s="155"/>
      <c r="Y157" s="155"/>
      <c r="Z157" s="155"/>
      <c r="AA157" s="155"/>
      <c r="AB157" s="155"/>
      <c r="AC157" s="155"/>
      <c r="AD157" s="155"/>
      <c r="AE157" s="155"/>
    </row>
    <row r="158" spans="1:31" ht="12.75" customHeight="1">
      <c r="A158" s="155"/>
      <c r="B158" s="155"/>
      <c r="C158" s="155"/>
      <c r="D158" s="155"/>
      <c r="E158" s="155"/>
      <c r="F158" s="155"/>
      <c r="G158" s="155"/>
      <c r="H158" s="155"/>
      <c r="I158" s="155"/>
      <c r="J158" s="155"/>
      <c r="K158" s="155"/>
      <c r="L158" s="155"/>
      <c r="M158" s="155"/>
      <c r="N158" s="155"/>
      <c r="O158" s="155"/>
      <c r="P158" s="251"/>
      <c r="Q158" s="155"/>
      <c r="R158" s="155"/>
      <c r="S158" s="155"/>
      <c r="T158" s="155"/>
      <c r="U158" s="155"/>
      <c r="V158" s="155"/>
      <c r="W158" s="155"/>
      <c r="X158" s="155"/>
      <c r="Y158" s="155"/>
      <c r="Z158" s="155"/>
      <c r="AA158" s="155"/>
      <c r="AB158" s="155"/>
      <c r="AC158" s="155"/>
      <c r="AD158" s="155"/>
      <c r="AE158" s="155"/>
    </row>
    <row r="159" spans="1:31" ht="12.75" customHeight="1">
      <c r="A159" s="155"/>
      <c r="B159" s="155"/>
      <c r="C159" s="155"/>
      <c r="D159" s="155"/>
      <c r="E159" s="155"/>
      <c r="F159" s="155"/>
      <c r="G159" s="155"/>
      <c r="H159" s="155"/>
      <c r="I159" s="155"/>
      <c r="J159" s="155"/>
      <c r="K159" s="155"/>
      <c r="L159" s="155"/>
      <c r="M159" s="155"/>
      <c r="N159" s="155"/>
      <c r="O159" s="155"/>
      <c r="P159" s="251"/>
      <c r="Q159" s="155"/>
      <c r="R159" s="155"/>
      <c r="S159" s="155"/>
      <c r="T159" s="155"/>
      <c r="U159" s="155"/>
      <c r="V159" s="155"/>
      <c r="W159" s="155"/>
      <c r="X159" s="155"/>
      <c r="Y159" s="155"/>
      <c r="Z159" s="155"/>
      <c r="AA159" s="155"/>
      <c r="AB159" s="155"/>
      <c r="AC159" s="155"/>
      <c r="AD159" s="155"/>
      <c r="AE159" s="155"/>
    </row>
    <row r="160" spans="1:31" ht="12.75" customHeight="1">
      <c r="A160" s="155"/>
      <c r="B160" s="155"/>
      <c r="C160" s="155"/>
      <c r="D160" s="155"/>
      <c r="E160" s="155"/>
      <c r="F160" s="155"/>
      <c r="G160" s="155"/>
      <c r="H160" s="155"/>
      <c r="I160" s="155"/>
      <c r="J160" s="155"/>
      <c r="K160" s="155"/>
      <c r="L160" s="155"/>
      <c r="M160" s="155"/>
      <c r="N160" s="155"/>
      <c r="O160" s="155"/>
      <c r="P160" s="251"/>
      <c r="Q160" s="155"/>
      <c r="R160" s="155"/>
      <c r="S160" s="155"/>
      <c r="T160" s="155"/>
      <c r="U160" s="155"/>
      <c r="V160" s="155"/>
      <c r="W160" s="155"/>
      <c r="X160" s="155"/>
      <c r="Y160" s="155"/>
      <c r="Z160" s="155"/>
      <c r="AA160" s="155"/>
      <c r="AB160" s="155"/>
      <c r="AC160" s="155"/>
      <c r="AD160" s="155"/>
      <c r="AE160" s="155"/>
    </row>
    <row r="161" spans="1:32" ht="12.75" customHeight="1">
      <c r="A161" s="155"/>
      <c r="B161" s="155"/>
      <c r="C161" s="155"/>
      <c r="D161" s="155"/>
      <c r="E161" s="155"/>
      <c r="F161" s="155"/>
      <c r="G161" s="155"/>
      <c r="H161" s="155"/>
      <c r="I161" s="155"/>
      <c r="J161" s="155"/>
      <c r="K161" s="155"/>
      <c r="L161" s="155"/>
      <c r="M161" s="155"/>
      <c r="N161" s="155"/>
      <c r="O161" s="155"/>
      <c r="P161" s="251"/>
      <c r="Q161" s="155"/>
      <c r="R161" s="155"/>
      <c r="S161" s="155"/>
      <c r="T161" s="155"/>
      <c r="U161" s="155"/>
      <c r="V161" s="155"/>
      <c r="W161" s="155"/>
      <c r="X161" s="155"/>
      <c r="Y161" s="155"/>
      <c r="Z161" s="155"/>
      <c r="AA161" s="155"/>
      <c r="AB161" s="155"/>
      <c r="AC161" s="155"/>
      <c r="AD161" s="155"/>
      <c r="AE161" s="155"/>
    </row>
    <row r="162" spans="1:32" ht="12.75" customHeight="1">
      <c r="A162" s="155"/>
      <c r="B162" s="155"/>
      <c r="C162" s="155"/>
      <c r="D162" s="155"/>
      <c r="E162" s="155"/>
      <c r="F162" s="155"/>
      <c r="G162" s="155"/>
      <c r="H162" s="155"/>
      <c r="I162" s="155"/>
      <c r="J162" s="155"/>
      <c r="K162" s="155"/>
      <c r="L162" s="155"/>
      <c r="M162" s="155"/>
      <c r="N162" s="155"/>
      <c r="O162" s="155"/>
      <c r="P162" s="251"/>
      <c r="Q162" s="155"/>
      <c r="R162" s="155"/>
      <c r="S162" s="155"/>
      <c r="T162" s="155"/>
      <c r="U162" s="155"/>
      <c r="V162" s="155"/>
      <c r="W162" s="155"/>
      <c r="X162" s="155"/>
      <c r="Y162" s="155"/>
      <c r="Z162" s="155"/>
      <c r="AA162" s="155"/>
      <c r="AB162" s="155"/>
      <c r="AC162" s="155"/>
      <c r="AD162" s="155"/>
      <c r="AE162" s="155"/>
    </row>
    <row r="163" spans="1:32" ht="12.75" customHeight="1">
      <c r="A163" s="155"/>
      <c r="B163" s="155"/>
      <c r="C163" s="155"/>
      <c r="D163" s="155"/>
      <c r="E163" s="155"/>
      <c r="F163" s="155"/>
      <c r="G163" s="155"/>
      <c r="H163" s="155"/>
      <c r="I163" s="155"/>
      <c r="J163" s="155"/>
      <c r="K163" s="155"/>
      <c r="L163" s="155"/>
      <c r="M163" s="155"/>
      <c r="N163" s="155"/>
      <c r="O163" s="155"/>
      <c r="P163" s="251"/>
      <c r="Q163" s="155"/>
      <c r="R163" s="155"/>
      <c r="S163" s="155"/>
      <c r="T163" s="155"/>
      <c r="U163" s="155"/>
      <c r="V163" s="155"/>
      <c r="W163" s="155"/>
      <c r="X163" s="155"/>
      <c r="Y163" s="155"/>
      <c r="Z163" s="155"/>
      <c r="AA163" s="155"/>
      <c r="AB163" s="155"/>
      <c r="AC163" s="155"/>
      <c r="AD163" s="155"/>
      <c r="AE163" s="155"/>
    </row>
    <row r="164" spans="1:32" ht="12.75" customHeight="1">
      <c r="A164" s="155"/>
      <c r="B164" s="155"/>
      <c r="C164" s="155"/>
      <c r="D164" s="155"/>
      <c r="E164" s="155"/>
      <c r="F164" s="155"/>
      <c r="G164" s="155"/>
      <c r="H164" s="155"/>
      <c r="I164" s="155"/>
      <c r="J164" s="155"/>
      <c r="K164" s="155"/>
      <c r="L164" s="155"/>
      <c r="M164" s="155"/>
      <c r="N164" s="155"/>
      <c r="O164" s="155"/>
      <c r="P164" s="251"/>
      <c r="Q164" s="155"/>
      <c r="R164" s="155"/>
      <c r="S164" s="155"/>
      <c r="T164" s="155"/>
      <c r="U164" s="155"/>
      <c r="V164" s="155"/>
      <c r="W164" s="155"/>
      <c r="X164" s="155"/>
      <c r="Y164" s="155"/>
      <c r="Z164" s="155"/>
      <c r="AA164" s="155"/>
      <c r="AB164" s="155"/>
      <c r="AC164" s="155"/>
      <c r="AD164" s="155"/>
      <c r="AE164" s="155"/>
    </row>
    <row r="165" spans="1:32" ht="12.75" customHeight="1">
      <c r="A165" s="155"/>
      <c r="B165" s="155"/>
      <c r="C165" s="155"/>
      <c r="D165" s="155"/>
      <c r="E165" s="155"/>
      <c r="F165" s="155"/>
      <c r="G165" s="155"/>
      <c r="H165" s="155"/>
      <c r="I165" s="155"/>
      <c r="J165" s="155"/>
      <c r="K165" s="155"/>
      <c r="L165" s="155"/>
      <c r="M165" s="155"/>
      <c r="N165" s="155"/>
      <c r="O165" s="155"/>
      <c r="P165" s="251"/>
      <c r="Q165" s="155"/>
      <c r="R165" s="155"/>
      <c r="S165" s="155"/>
      <c r="T165" s="155"/>
      <c r="U165" s="155"/>
      <c r="V165" s="155"/>
      <c r="W165" s="155"/>
      <c r="X165" s="155"/>
      <c r="Y165" s="155"/>
      <c r="Z165" s="155"/>
      <c r="AA165" s="155"/>
      <c r="AB165" s="155"/>
      <c r="AC165" s="155"/>
      <c r="AD165" s="155"/>
      <c r="AE165" s="155"/>
    </row>
    <row r="166" spans="1:32" ht="12.75" customHeight="1">
      <c r="A166" s="155"/>
      <c r="B166" s="155"/>
      <c r="C166" s="155"/>
      <c r="D166" s="155"/>
      <c r="E166" s="155"/>
      <c r="F166" s="155"/>
      <c r="G166" s="155"/>
      <c r="H166" s="155"/>
      <c r="I166" s="155"/>
      <c r="J166" s="155"/>
      <c r="K166" s="155"/>
      <c r="L166" s="155"/>
      <c r="M166" s="155"/>
      <c r="N166" s="155"/>
      <c r="O166" s="155"/>
      <c r="P166" s="251"/>
      <c r="Q166" s="155"/>
      <c r="R166" s="155"/>
      <c r="S166" s="155"/>
      <c r="T166" s="155"/>
      <c r="U166" s="155"/>
      <c r="V166" s="155"/>
      <c r="W166" s="155"/>
      <c r="X166" s="155"/>
      <c r="Y166" s="155"/>
      <c r="Z166" s="155"/>
      <c r="AA166" s="155"/>
      <c r="AB166" s="155"/>
      <c r="AC166" s="155"/>
      <c r="AD166" s="155"/>
      <c r="AE166" s="155"/>
    </row>
    <row r="167" spans="1:32" ht="12.75" customHeight="1">
      <c r="A167" s="155"/>
      <c r="B167" s="155"/>
      <c r="C167" s="155"/>
      <c r="D167" s="155"/>
      <c r="E167" s="155"/>
      <c r="F167" s="155"/>
      <c r="G167" s="155"/>
      <c r="H167" s="155"/>
      <c r="I167" s="155"/>
      <c r="J167" s="155"/>
      <c r="K167" s="155"/>
      <c r="L167" s="155"/>
      <c r="M167" s="155"/>
      <c r="N167" s="155"/>
      <c r="O167" s="155"/>
      <c r="P167" s="155"/>
      <c r="Q167" s="251"/>
      <c r="R167" s="155"/>
      <c r="S167" s="155"/>
      <c r="T167" s="155"/>
      <c r="U167" s="155"/>
      <c r="V167" s="155"/>
      <c r="W167" s="155"/>
      <c r="X167" s="155"/>
      <c r="Y167" s="155"/>
      <c r="Z167" s="155"/>
      <c r="AA167" s="155"/>
      <c r="AB167" s="155"/>
      <c r="AC167" s="155"/>
      <c r="AD167" s="155"/>
      <c r="AE167" s="155"/>
      <c r="AF167" s="155"/>
    </row>
    <row r="168" spans="1:32" ht="12.75" customHeight="1">
      <c r="A168" s="155"/>
      <c r="B168" s="155"/>
      <c r="C168" s="155"/>
      <c r="D168" s="155"/>
      <c r="E168" s="155"/>
      <c r="F168" s="155"/>
      <c r="G168" s="155"/>
      <c r="H168" s="155"/>
      <c r="I168" s="155"/>
      <c r="J168" s="155"/>
      <c r="K168" s="155"/>
      <c r="L168" s="155"/>
      <c r="M168" s="155"/>
      <c r="N168" s="155"/>
      <c r="O168" s="155"/>
      <c r="P168" s="155"/>
      <c r="Q168" s="251"/>
      <c r="R168" s="155"/>
      <c r="S168" s="155"/>
      <c r="T168" s="155"/>
      <c r="U168" s="155"/>
      <c r="V168" s="155"/>
      <c r="W168" s="155"/>
      <c r="X168" s="155"/>
      <c r="Y168" s="155"/>
      <c r="Z168" s="155"/>
      <c r="AA168" s="155"/>
      <c r="AB168" s="155"/>
      <c r="AC168" s="155"/>
      <c r="AD168" s="155"/>
      <c r="AE168" s="155"/>
      <c r="AF168" s="155"/>
    </row>
    <row r="169" spans="1:32" ht="12.75" customHeight="1">
      <c r="A169" s="155"/>
      <c r="B169" s="155"/>
      <c r="C169" s="155"/>
      <c r="D169" s="155"/>
      <c r="E169" s="155"/>
      <c r="F169" s="155"/>
      <c r="G169" s="155"/>
      <c r="H169" s="155"/>
      <c r="I169" s="155"/>
      <c r="J169" s="155"/>
      <c r="K169" s="155"/>
      <c r="L169" s="155"/>
      <c r="M169" s="155"/>
      <c r="N169" s="155"/>
      <c r="O169" s="155"/>
      <c r="P169" s="155"/>
      <c r="Q169" s="251"/>
      <c r="R169" s="155"/>
      <c r="S169" s="155"/>
      <c r="T169" s="155"/>
      <c r="U169" s="155"/>
      <c r="V169" s="155"/>
      <c r="W169" s="155"/>
      <c r="X169" s="155"/>
      <c r="Y169" s="155"/>
      <c r="Z169" s="155"/>
      <c r="AA169" s="155"/>
      <c r="AB169" s="155"/>
      <c r="AC169" s="155"/>
      <c r="AD169" s="155"/>
      <c r="AE169" s="155"/>
      <c r="AF169" s="155"/>
    </row>
    <row r="170" spans="1:32" ht="12.75" customHeight="1">
      <c r="A170" s="155"/>
      <c r="B170" s="155"/>
      <c r="C170" s="155"/>
      <c r="D170" s="155"/>
      <c r="E170" s="155"/>
      <c r="F170" s="155"/>
      <c r="G170" s="155"/>
      <c r="H170" s="155"/>
      <c r="I170" s="155"/>
      <c r="J170" s="155"/>
      <c r="K170" s="155"/>
      <c r="L170" s="155"/>
      <c r="M170" s="155"/>
      <c r="N170" s="155"/>
      <c r="O170" s="155"/>
      <c r="P170" s="155"/>
      <c r="Q170" s="251"/>
      <c r="R170" s="155"/>
      <c r="S170" s="155"/>
      <c r="T170" s="155"/>
      <c r="U170" s="155"/>
      <c r="V170" s="155"/>
      <c r="W170" s="155"/>
      <c r="X170" s="155"/>
      <c r="Y170" s="155"/>
      <c r="Z170" s="155"/>
      <c r="AA170" s="155"/>
      <c r="AB170" s="155"/>
      <c r="AC170" s="155"/>
      <c r="AD170" s="155"/>
      <c r="AE170" s="155"/>
      <c r="AF170" s="155"/>
    </row>
    <row r="171" spans="1:32" ht="12.75" customHeight="1">
      <c r="A171" s="155"/>
      <c r="B171" s="155"/>
      <c r="C171" s="155"/>
      <c r="D171" s="155"/>
      <c r="E171" s="155"/>
      <c r="F171" s="155"/>
      <c r="G171" s="155"/>
      <c r="H171" s="155"/>
      <c r="I171" s="155"/>
      <c r="J171" s="155"/>
      <c r="K171" s="155"/>
      <c r="L171" s="155"/>
      <c r="M171" s="155"/>
      <c r="N171" s="155"/>
      <c r="O171" s="155"/>
      <c r="P171" s="155"/>
      <c r="Q171" s="251"/>
      <c r="R171" s="155"/>
      <c r="S171" s="155"/>
      <c r="T171" s="155"/>
      <c r="U171" s="155"/>
      <c r="V171" s="155"/>
      <c r="W171" s="155"/>
      <c r="X171" s="155"/>
      <c r="Y171" s="155"/>
      <c r="Z171" s="155"/>
      <c r="AA171" s="155"/>
      <c r="AB171" s="155"/>
      <c r="AC171" s="155"/>
      <c r="AD171" s="155"/>
      <c r="AE171" s="155"/>
      <c r="AF171" s="155"/>
    </row>
    <row r="172" spans="1:32" ht="12.75" customHeight="1">
      <c r="A172" s="155"/>
      <c r="B172" s="155"/>
      <c r="C172" s="155"/>
      <c r="D172" s="155"/>
      <c r="E172" s="155"/>
      <c r="F172" s="155"/>
      <c r="G172" s="155"/>
      <c r="H172" s="155"/>
      <c r="I172" s="155"/>
      <c r="J172" s="155"/>
      <c r="K172" s="155"/>
      <c r="L172" s="155"/>
      <c r="M172" s="155"/>
      <c r="N172" s="155"/>
      <c r="O172" s="155"/>
      <c r="P172" s="155"/>
      <c r="Q172" s="251"/>
      <c r="R172" s="155"/>
      <c r="S172" s="155"/>
      <c r="T172" s="155"/>
      <c r="U172" s="155"/>
      <c r="V172" s="155"/>
      <c r="W172" s="155"/>
      <c r="X172" s="155"/>
      <c r="Y172" s="155"/>
      <c r="Z172" s="155"/>
      <c r="AA172" s="155"/>
      <c r="AB172" s="155"/>
      <c r="AC172" s="155"/>
      <c r="AD172" s="155"/>
      <c r="AE172" s="155"/>
      <c r="AF172" s="155"/>
    </row>
    <row r="173" spans="1:32" ht="12.75" customHeight="1">
      <c r="A173" s="155"/>
      <c r="B173" s="155"/>
      <c r="C173" s="155"/>
      <c r="D173" s="155"/>
      <c r="E173" s="155"/>
      <c r="F173" s="155"/>
      <c r="G173" s="155"/>
      <c r="H173" s="155"/>
      <c r="I173" s="155"/>
      <c r="J173" s="155"/>
      <c r="K173" s="155"/>
      <c r="L173" s="155"/>
      <c r="M173" s="155"/>
      <c r="N173" s="155"/>
      <c r="O173" s="155"/>
      <c r="P173" s="155"/>
      <c r="Q173" s="251"/>
      <c r="R173" s="155"/>
      <c r="S173" s="155"/>
      <c r="T173" s="155"/>
      <c r="U173" s="155"/>
      <c r="V173" s="155"/>
      <c r="W173" s="155"/>
      <c r="X173" s="155"/>
      <c r="Y173" s="155"/>
      <c r="Z173" s="155"/>
      <c r="AA173" s="155"/>
      <c r="AB173" s="155"/>
      <c r="AC173" s="155"/>
      <c r="AD173" s="155"/>
      <c r="AE173" s="155"/>
      <c r="AF173" s="155"/>
    </row>
    <row r="174" spans="1:32" ht="12.75" customHeight="1">
      <c r="A174" s="155"/>
      <c r="B174" s="155"/>
      <c r="C174" s="155"/>
      <c r="D174" s="155"/>
      <c r="E174" s="155"/>
      <c r="F174" s="155"/>
      <c r="G174" s="155"/>
      <c r="H174" s="155"/>
      <c r="I174" s="155"/>
      <c r="J174" s="155"/>
      <c r="K174" s="155"/>
      <c r="L174" s="155"/>
      <c r="M174" s="155"/>
      <c r="N174" s="155"/>
      <c r="O174" s="155"/>
      <c r="P174" s="155"/>
      <c r="Q174" s="251"/>
      <c r="R174" s="155"/>
      <c r="S174" s="155"/>
      <c r="T174" s="155"/>
      <c r="U174" s="155"/>
      <c r="V174" s="155"/>
      <c r="W174" s="155"/>
      <c r="X174" s="155"/>
      <c r="Y174" s="155"/>
      <c r="Z174" s="155"/>
      <c r="AA174" s="155"/>
      <c r="AB174" s="155"/>
      <c r="AC174" s="155"/>
      <c r="AD174" s="155"/>
      <c r="AE174" s="155"/>
      <c r="AF174" s="155"/>
    </row>
    <row r="175" spans="1:32" ht="12.75" customHeight="1">
      <c r="A175" s="155"/>
      <c r="B175" s="155"/>
      <c r="C175" s="155"/>
      <c r="D175" s="155"/>
      <c r="E175" s="155"/>
      <c r="F175" s="155"/>
      <c r="G175" s="155"/>
      <c r="H175" s="155"/>
      <c r="I175" s="155"/>
      <c r="J175" s="155"/>
      <c r="K175" s="155"/>
      <c r="L175" s="155"/>
      <c r="M175" s="155"/>
      <c r="N175" s="155"/>
      <c r="O175" s="155"/>
      <c r="P175" s="155"/>
      <c r="Q175" s="251"/>
      <c r="R175" s="155"/>
      <c r="S175" s="155"/>
      <c r="T175" s="155"/>
      <c r="U175" s="155"/>
      <c r="V175" s="155"/>
      <c r="W175" s="155"/>
      <c r="X175" s="155"/>
      <c r="Y175" s="155"/>
      <c r="Z175" s="155"/>
      <c r="AA175" s="155"/>
      <c r="AB175" s="155"/>
      <c r="AC175" s="155"/>
      <c r="AD175" s="155"/>
      <c r="AE175" s="155"/>
      <c r="AF175" s="155"/>
    </row>
    <row r="176" spans="1:32" ht="12.75" customHeight="1">
      <c r="A176" s="155"/>
      <c r="B176" s="155"/>
      <c r="C176" s="155"/>
      <c r="D176" s="155"/>
      <c r="E176" s="155"/>
      <c r="F176" s="155"/>
      <c r="G176" s="155"/>
      <c r="H176" s="155"/>
      <c r="I176" s="155"/>
      <c r="J176" s="155"/>
      <c r="K176" s="155"/>
      <c r="L176" s="155"/>
      <c r="M176" s="155"/>
      <c r="N176" s="155"/>
      <c r="O176" s="155"/>
      <c r="P176" s="155"/>
      <c r="Q176" s="251"/>
      <c r="R176" s="155"/>
      <c r="S176" s="155"/>
      <c r="T176" s="155"/>
      <c r="U176" s="155"/>
      <c r="V176" s="155"/>
      <c r="W176" s="155"/>
      <c r="X176" s="155"/>
      <c r="Y176" s="155"/>
      <c r="Z176" s="155"/>
      <c r="AA176" s="155"/>
      <c r="AB176" s="155"/>
      <c r="AC176" s="155"/>
      <c r="AD176" s="155"/>
      <c r="AE176" s="155"/>
      <c r="AF176" s="155"/>
    </row>
    <row r="177" spans="1:32" ht="12.75" customHeight="1">
      <c r="A177" s="155"/>
      <c r="B177" s="155"/>
      <c r="C177" s="155"/>
      <c r="D177" s="155"/>
      <c r="E177" s="155"/>
      <c r="F177" s="155"/>
      <c r="G177" s="155"/>
      <c r="H177" s="155"/>
      <c r="I177" s="155"/>
      <c r="J177" s="155"/>
      <c r="K177" s="155"/>
      <c r="L177" s="155"/>
      <c r="M177" s="155"/>
      <c r="N177" s="155"/>
      <c r="O177" s="155"/>
      <c r="P177" s="155"/>
      <c r="Q177" s="251"/>
      <c r="R177" s="155"/>
      <c r="S177" s="155"/>
      <c r="T177" s="155"/>
      <c r="U177" s="155"/>
      <c r="V177" s="155"/>
      <c r="W177" s="155"/>
      <c r="X177" s="155"/>
      <c r="Y177" s="155"/>
      <c r="Z177" s="155"/>
      <c r="AA177" s="155"/>
      <c r="AB177" s="155"/>
      <c r="AC177" s="155"/>
      <c r="AD177" s="155"/>
      <c r="AE177" s="155"/>
      <c r="AF177" s="155"/>
    </row>
    <row r="178" spans="1:32" ht="12.75" customHeight="1">
      <c r="A178" s="155"/>
      <c r="B178" s="155"/>
      <c r="C178" s="155"/>
      <c r="D178" s="155"/>
      <c r="E178" s="155"/>
      <c r="F178" s="155"/>
      <c r="G178" s="155"/>
      <c r="H178" s="155"/>
      <c r="I178" s="155"/>
      <c r="J178" s="155"/>
      <c r="K178" s="155"/>
      <c r="L178" s="155"/>
      <c r="M178" s="155"/>
      <c r="N178" s="155"/>
      <c r="O178" s="155"/>
      <c r="P178" s="155"/>
      <c r="Q178" s="251"/>
      <c r="R178" s="155"/>
      <c r="S178" s="155"/>
      <c r="T178" s="155"/>
      <c r="U178" s="155"/>
      <c r="V178" s="155"/>
      <c r="W178" s="155"/>
      <c r="X178" s="155"/>
      <c r="Y178" s="155"/>
      <c r="Z178" s="155"/>
      <c r="AA178" s="155"/>
      <c r="AB178" s="155"/>
      <c r="AC178" s="155"/>
      <c r="AD178" s="155"/>
      <c r="AE178" s="155"/>
      <c r="AF178" s="155"/>
    </row>
    <row r="179" spans="1:32" ht="12.75" customHeight="1">
      <c r="A179" s="155"/>
      <c r="B179" s="155"/>
      <c r="C179" s="155"/>
      <c r="D179" s="155"/>
      <c r="E179" s="155"/>
      <c r="F179" s="155"/>
      <c r="G179" s="155"/>
      <c r="H179" s="155"/>
      <c r="I179" s="155"/>
      <c r="J179" s="155"/>
      <c r="K179" s="155"/>
      <c r="L179" s="155"/>
      <c r="M179" s="155"/>
      <c r="N179" s="155"/>
      <c r="O179" s="155"/>
      <c r="P179" s="155"/>
      <c r="Q179" s="251"/>
      <c r="R179" s="155"/>
      <c r="S179" s="155"/>
      <c r="T179" s="155"/>
      <c r="U179" s="155"/>
      <c r="V179" s="155"/>
      <c r="W179" s="155"/>
      <c r="X179" s="155"/>
      <c r="Y179" s="155"/>
      <c r="Z179" s="155"/>
      <c r="AA179" s="155"/>
      <c r="AB179" s="155"/>
      <c r="AC179" s="155"/>
      <c r="AD179" s="155"/>
      <c r="AE179" s="155"/>
      <c r="AF179" s="155"/>
    </row>
    <row r="180" spans="1:32" ht="12.75" customHeight="1">
      <c r="A180" s="155"/>
      <c r="B180" s="155"/>
      <c r="C180" s="155"/>
      <c r="D180" s="155"/>
      <c r="E180" s="155"/>
      <c r="F180" s="155"/>
      <c r="G180" s="155"/>
      <c r="H180" s="155"/>
      <c r="I180" s="155"/>
      <c r="J180" s="155"/>
      <c r="K180" s="155"/>
      <c r="L180" s="155"/>
      <c r="M180" s="155"/>
      <c r="N180" s="155"/>
      <c r="O180" s="155"/>
      <c r="P180" s="155"/>
      <c r="Q180" s="251"/>
      <c r="R180" s="155"/>
      <c r="S180" s="155"/>
      <c r="T180" s="155"/>
      <c r="U180" s="155"/>
      <c r="V180" s="155"/>
      <c r="W180" s="155"/>
      <c r="X180" s="155"/>
      <c r="Y180" s="155"/>
      <c r="Z180" s="155"/>
      <c r="AA180" s="155"/>
      <c r="AB180" s="155"/>
      <c r="AC180" s="155"/>
      <c r="AD180" s="155"/>
      <c r="AE180" s="155"/>
      <c r="AF180" s="155"/>
    </row>
    <row r="181" spans="1:32" ht="12.75" customHeight="1">
      <c r="A181" s="155"/>
      <c r="B181" s="155"/>
      <c r="C181" s="155"/>
      <c r="D181" s="155"/>
      <c r="E181" s="155"/>
      <c r="F181" s="155"/>
      <c r="G181" s="155"/>
      <c r="H181" s="155"/>
      <c r="I181" s="155"/>
      <c r="J181" s="155"/>
      <c r="K181" s="155"/>
      <c r="L181" s="155"/>
      <c r="M181" s="155"/>
      <c r="N181" s="155"/>
      <c r="O181" s="155"/>
      <c r="P181" s="155"/>
      <c r="Q181" s="251"/>
      <c r="R181" s="155"/>
      <c r="S181" s="155"/>
      <c r="T181" s="155"/>
      <c r="U181" s="155"/>
      <c r="V181" s="155"/>
      <c r="W181" s="155"/>
      <c r="X181" s="155"/>
      <c r="Y181" s="155"/>
      <c r="Z181" s="155"/>
      <c r="AA181" s="155"/>
      <c r="AB181" s="155"/>
      <c r="AC181" s="155"/>
      <c r="AD181" s="155"/>
      <c r="AE181" s="155"/>
      <c r="AF181" s="155"/>
    </row>
    <row r="182" spans="1:32" ht="12.75" customHeight="1">
      <c r="A182" s="155"/>
      <c r="B182" s="155"/>
      <c r="C182" s="155"/>
      <c r="D182" s="155"/>
      <c r="E182" s="155"/>
      <c r="F182" s="155"/>
      <c r="G182" s="155"/>
      <c r="H182" s="155"/>
      <c r="I182" s="155"/>
      <c r="J182" s="155"/>
      <c r="K182" s="155"/>
      <c r="L182" s="155"/>
      <c r="M182" s="155"/>
      <c r="N182" s="155"/>
      <c r="O182" s="155"/>
      <c r="P182" s="155"/>
      <c r="Q182" s="251"/>
      <c r="R182" s="155"/>
      <c r="S182" s="155"/>
      <c r="T182" s="155"/>
      <c r="U182" s="155"/>
      <c r="V182" s="155"/>
      <c r="W182" s="155"/>
      <c r="X182" s="155"/>
      <c r="Y182" s="155"/>
      <c r="Z182" s="155"/>
      <c r="AA182" s="155"/>
      <c r="AB182" s="155"/>
      <c r="AC182" s="155"/>
      <c r="AD182" s="155"/>
      <c r="AE182" s="155"/>
      <c r="AF182" s="155"/>
    </row>
    <row r="183" spans="1:32" ht="12.75" customHeight="1">
      <c r="A183" s="155"/>
      <c r="B183" s="155"/>
      <c r="C183" s="155"/>
      <c r="D183" s="155"/>
      <c r="E183" s="155"/>
      <c r="F183" s="155"/>
      <c r="G183" s="155"/>
      <c r="H183" s="155"/>
      <c r="I183" s="155"/>
      <c r="J183" s="155"/>
      <c r="K183" s="155"/>
      <c r="L183" s="155"/>
      <c r="M183" s="155"/>
      <c r="N183" s="155"/>
      <c r="O183" s="155"/>
      <c r="P183" s="155"/>
      <c r="Q183" s="251"/>
      <c r="R183" s="155"/>
      <c r="S183" s="155"/>
      <c r="T183" s="155"/>
      <c r="U183" s="155"/>
      <c r="V183" s="155"/>
      <c r="W183" s="155"/>
      <c r="X183" s="155"/>
      <c r="Y183" s="155"/>
      <c r="Z183" s="155"/>
      <c r="AA183" s="155"/>
      <c r="AB183" s="155"/>
      <c r="AC183" s="155"/>
      <c r="AD183" s="155"/>
      <c r="AE183" s="155"/>
      <c r="AF183" s="155"/>
    </row>
    <row r="184" spans="1:32" ht="12.75" customHeight="1">
      <c r="A184" s="155"/>
      <c r="B184" s="155"/>
      <c r="C184" s="155"/>
      <c r="D184" s="155"/>
      <c r="E184" s="155"/>
      <c r="F184" s="155"/>
      <c r="G184" s="155"/>
      <c r="H184" s="155"/>
      <c r="I184" s="155"/>
      <c r="J184" s="155"/>
      <c r="K184" s="155"/>
      <c r="L184" s="155"/>
      <c r="M184" s="155"/>
      <c r="N184" s="155"/>
      <c r="O184" s="155"/>
      <c r="P184" s="155"/>
      <c r="Q184" s="251"/>
      <c r="R184" s="155"/>
      <c r="S184" s="155"/>
      <c r="T184" s="155"/>
      <c r="U184" s="155"/>
      <c r="V184" s="155"/>
      <c r="W184" s="155"/>
      <c r="X184" s="155"/>
      <c r="Y184" s="155"/>
      <c r="Z184" s="155"/>
      <c r="AA184" s="155"/>
      <c r="AB184" s="155"/>
      <c r="AC184" s="155"/>
      <c r="AD184" s="155"/>
      <c r="AE184" s="155"/>
      <c r="AF184" s="155"/>
    </row>
    <row r="185" spans="1:32" ht="12.75" customHeight="1">
      <c r="A185" s="155"/>
      <c r="B185" s="155"/>
      <c r="C185" s="155"/>
      <c r="D185" s="155"/>
      <c r="E185" s="155"/>
      <c r="F185" s="155"/>
      <c r="G185" s="155"/>
      <c r="H185" s="155"/>
      <c r="I185" s="155"/>
      <c r="J185" s="155"/>
      <c r="K185" s="155"/>
      <c r="L185" s="155"/>
      <c r="M185" s="155"/>
      <c r="N185" s="155"/>
      <c r="O185" s="155"/>
      <c r="P185" s="155"/>
      <c r="Q185" s="251"/>
      <c r="R185" s="155"/>
      <c r="S185" s="155"/>
      <c r="T185" s="155"/>
      <c r="U185" s="155"/>
      <c r="V185" s="155"/>
      <c r="W185" s="155"/>
      <c r="X185" s="155"/>
      <c r="Y185" s="155"/>
      <c r="Z185" s="155"/>
      <c r="AA185" s="155"/>
      <c r="AB185" s="155"/>
      <c r="AC185" s="155"/>
      <c r="AD185" s="155"/>
      <c r="AE185" s="155"/>
      <c r="AF185" s="155"/>
    </row>
    <row r="186" spans="1:32" ht="12.75" customHeight="1">
      <c r="A186" s="155"/>
      <c r="B186" s="155"/>
      <c r="C186" s="155"/>
      <c r="D186" s="155"/>
      <c r="E186" s="155"/>
      <c r="F186" s="155"/>
      <c r="G186" s="155"/>
      <c r="H186" s="155"/>
      <c r="I186" s="155"/>
      <c r="J186" s="155"/>
      <c r="K186" s="155"/>
      <c r="L186" s="155"/>
      <c r="M186" s="155"/>
      <c r="N186" s="155"/>
      <c r="O186" s="155"/>
      <c r="P186" s="155"/>
      <c r="Q186" s="251"/>
      <c r="R186" s="155"/>
      <c r="S186" s="155"/>
      <c r="T186" s="155"/>
      <c r="U186" s="155"/>
      <c r="V186" s="155"/>
      <c r="W186" s="155"/>
      <c r="X186" s="155"/>
      <c r="Y186" s="155"/>
      <c r="Z186" s="155"/>
      <c r="AA186" s="155"/>
      <c r="AB186" s="155"/>
      <c r="AC186" s="155"/>
      <c r="AD186" s="155"/>
      <c r="AE186" s="155"/>
      <c r="AF186" s="155"/>
    </row>
    <row r="187" spans="1:32" ht="12.75" customHeight="1">
      <c r="A187" s="155"/>
      <c r="B187" s="155"/>
      <c r="C187" s="155"/>
      <c r="D187" s="155"/>
      <c r="E187" s="155"/>
      <c r="F187" s="155"/>
      <c r="G187" s="155"/>
      <c r="H187" s="155"/>
      <c r="I187" s="155"/>
      <c r="J187" s="155"/>
      <c r="K187" s="155"/>
      <c r="L187" s="155"/>
      <c r="M187" s="155"/>
      <c r="N187" s="155"/>
      <c r="O187" s="155"/>
      <c r="P187" s="155"/>
      <c r="Q187" s="251"/>
      <c r="R187" s="155"/>
      <c r="S187" s="155"/>
      <c r="T187" s="155"/>
      <c r="U187" s="155"/>
      <c r="V187" s="155"/>
      <c r="W187" s="155"/>
      <c r="X187" s="155"/>
      <c r="Y187" s="155"/>
      <c r="Z187" s="155"/>
      <c r="AA187" s="155"/>
      <c r="AB187" s="155"/>
      <c r="AC187" s="155"/>
      <c r="AD187" s="155"/>
      <c r="AE187" s="155"/>
      <c r="AF187" s="155"/>
    </row>
    <row r="188" spans="1:32" ht="12.75" customHeight="1">
      <c r="A188" s="155"/>
      <c r="B188" s="155"/>
      <c r="C188" s="155"/>
      <c r="D188" s="155"/>
      <c r="E188" s="155"/>
      <c r="F188" s="155"/>
      <c r="G188" s="155"/>
      <c r="H188" s="155"/>
      <c r="I188" s="155"/>
      <c r="J188" s="155"/>
      <c r="K188" s="155"/>
      <c r="L188" s="155"/>
      <c r="M188" s="155"/>
      <c r="N188" s="155"/>
      <c r="O188" s="155"/>
      <c r="P188" s="155"/>
      <c r="Q188" s="251"/>
      <c r="R188" s="155"/>
      <c r="S188" s="155"/>
      <c r="T188" s="155"/>
      <c r="U188" s="155"/>
      <c r="V188" s="155"/>
      <c r="W188" s="155"/>
      <c r="X188" s="155"/>
      <c r="Y188" s="155"/>
      <c r="Z188" s="155"/>
      <c r="AA188" s="155"/>
      <c r="AB188" s="155"/>
      <c r="AC188" s="155"/>
      <c r="AD188" s="155"/>
      <c r="AE188" s="155"/>
      <c r="AF188" s="155"/>
    </row>
    <row r="189" spans="1:32" ht="12.75" customHeight="1">
      <c r="A189" s="155"/>
      <c r="B189" s="155"/>
      <c r="C189" s="155"/>
      <c r="D189" s="155"/>
      <c r="E189" s="155"/>
      <c r="F189" s="155"/>
      <c r="G189" s="155"/>
      <c r="H189" s="155"/>
      <c r="I189" s="155"/>
      <c r="J189" s="155"/>
      <c r="K189" s="155"/>
      <c r="L189" s="155"/>
      <c r="M189" s="155"/>
      <c r="N189" s="155"/>
      <c r="O189" s="155"/>
      <c r="P189" s="155"/>
      <c r="Q189" s="251"/>
      <c r="R189" s="155"/>
      <c r="S189" s="155"/>
      <c r="T189" s="155"/>
      <c r="U189" s="155"/>
      <c r="V189" s="155"/>
      <c r="W189" s="155"/>
      <c r="X189" s="155"/>
      <c r="Y189" s="155"/>
      <c r="Z189" s="155"/>
      <c r="AA189" s="155"/>
      <c r="AB189" s="155"/>
      <c r="AC189" s="155"/>
      <c r="AD189" s="155"/>
      <c r="AE189" s="155"/>
      <c r="AF189" s="155"/>
    </row>
    <row r="190" spans="1:32" ht="12.75" customHeight="1">
      <c r="A190" s="155"/>
      <c r="B190" s="155"/>
      <c r="C190" s="155"/>
      <c r="D190" s="155"/>
      <c r="E190" s="155"/>
      <c r="F190" s="155"/>
      <c r="G190" s="155"/>
      <c r="H190" s="155"/>
      <c r="I190" s="155"/>
      <c r="J190" s="155"/>
      <c r="K190" s="155"/>
      <c r="L190" s="155"/>
      <c r="M190" s="155"/>
      <c r="N190" s="155"/>
      <c r="O190" s="155"/>
      <c r="P190" s="155"/>
      <c r="Q190" s="251"/>
      <c r="R190" s="155"/>
      <c r="S190" s="155"/>
      <c r="T190" s="155"/>
      <c r="U190" s="155"/>
      <c r="V190" s="155"/>
      <c r="W190" s="155"/>
      <c r="X190" s="155"/>
      <c r="Y190" s="155"/>
      <c r="Z190" s="155"/>
      <c r="AA190" s="155"/>
      <c r="AB190" s="155"/>
      <c r="AC190" s="155"/>
      <c r="AD190" s="155"/>
      <c r="AE190" s="155"/>
      <c r="AF190" s="155"/>
    </row>
    <row r="191" spans="1:32" ht="12.75" customHeight="1">
      <c r="A191" s="155"/>
      <c r="B191" s="155"/>
      <c r="C191" s="155"/>
      <c r="D191" s="155"/>
      <c r="E191" s="155"/>
      <c r="F191" s="155"/>
      <c r="G191" s="155"/>
      <c r="H191" s="155"/>
      <c r="I191" s="155"/>
      <c r="J191" s="155"/>
      <c r="K191" s="155"/>
      <c r="L191" s="155"/>
      <c r="M191" s="155"/>
      <c r="N191" s="155"/>
      <c r="O191" s="155"/>
      <c r="P191" s="155"/>
      <c r="Q191" s="251"/>
      <c r="R191" s="155"/>
      <c r="S191" s="155"/>
      <c r="T191" s="155"/>
      <c r="U191" s="155"/>
      <c r="V191" s="155"/>
      <c r="W191" s="155"/>
      <c r="X191" s="155"/>
      <c r="Y191" s="155"/>
      <c r="Z191" s="155"/>
      <c r="AA191" s="155"/>
      <c r="AB191" s="155"/>
      <c r="AC191" s="155"/>
      <c r="AD191" s="155"/>
      <c r="AE191" s="155"/>
      <c r="AF191" s="155"/>
    </row>
    <row r="192" spans="1:32" ht="12.75" customHeight="1">
      <c r="A192" s="155"/>
      <c r="B192" s="155"/>
      <c r="C192" s="155"/>
      <c r="D192" s="155"/>
      <c r="E192" s="155"/>
      <c r="F192" s="155"/>
      <c r="G192" s="155"/>
      <c r="H192" s="155"/>
      <c r="I192" s="155"/>
      <c r="J192" s="155"/>
      <c r="K192" s="155"/>
      <c r="L192" s="155"/>
      <c r="M192" s="155"/>
      <c r="N192" s="155"/>
      <c r="O192" s="155"/>
      <c r="P192" s="155"/>
      <c r="Q192" s="251"/>
      <c r="R192" s="155"/>
      <c r="S192" s="155"/>
      <c r="T192" s="155"/>
      <c r="U192" s="155"/>
      <c r="V192" s="155"/>
      <c r="W192" s="155"/>
      <c r="X192" s="155"/>
      <c r="Y192" s="155"/>
      <c r="Z192" s="155"/>
      <c r="AA192" s="155"/>
      <c r="AB192" s="155"/>
      <c r="AC192" s="155"/>
      <c r="AD192" s="155"/>
      <c r="AE192" s="155"/>
      <c r="AF192" s="155"/>
    </row>
    <row r="193" spans="1:32" ht="12.75" customHeight="1">
      <c r="A193" s="155"/>
      <c r="B193" s="155"/>
      <c r="C193" s="155"/>
      <c r="D193" s="155"/>
      <c r="E193" s="155"/>
      <c r="F193" s="155"/>
      <c r="G193" s="155"/>
      <c r="H193" s="155"/>
      <c r="I193" s="155"/>
      <c r="J193" s="155"/>
      <c r="K193" s="155"/>
      <c r="L193" s="155"/>
      <c r="M193" s="155"/>
      <c r="N193" s="155"/>
      <c r="O193" s="155"/>
      <c r="P193" s="155"/>
      <c r="Q193" s="251"/>
      <c r="R193" s="155"/>
      <c r="S193" s="155"/>
      <c r="T193" s="155"/>
      <c r="U193" s="155"/>
      <c r="V193" s="155"/>
      <c r="W193" s="155"/>
      <c r="X193" s="155"/>
      <c r="Y193" s="155"/>
      <c r="Z193" s="155"/>
      <c r="AA193" s="155"/>
      <c r="AB193" s="155"/>
      <c r="AC193" s="155"/>
      <c r="AD193" s="155"/>
      <c r="AE193" s="155"/>
      <c r="AF193" s="155"/>
    </row>
    <row r="194" spans="1:32" ht="12.75" customHeight="1">
      <c r="A194" s="155"/>
      <c r="B194" s="155"/>
      <c r="C194" s="155"/>
      <c r="D194" s="155"/>
      <c r="E194" s="155"/>
      <c r="F194" s="155"/>
      <c r="G194" s="155"/>
      <c r="H194" s="155"/>
      <c r="I194" s="155"/>
      <c r="J194" s="155"/>
      <c r="K194" s="155"/>
      <c r="L194" s="155"/>
      <c r="M194" s="155"/>
      <c r="N194" s="155"/>
      <c r="O194" s="155"/>
      <c r="P194" s="155"/>
      <c r="Q194" s="251"/>
      <c r="R194" s="155"/>
      <c r="S194" s="155"/>
      <c r="T194" s="155"/>
      <c r="U194" s="155"/>
      <c r="V194" s="155"/>
      <c r="W194" s="155"/>
      <c r="X194" s="155"/>
      <c r="Y194" s="155"/>
      <c r="Z194" s="155"/>
      <c r="AA194" s="155"/>
      <c r="AB194" s="155"/>
      <c r="AC194" s="155"/>
      <c r="AD194" s="155"/>
      <c r="AE194" s="155"/>
      <c r="AF194" s="155"/>
    </row>
    <row r="195" spans="1:32" ht="12.75" customHeight="1">
      <c r="A195" s="155"/>
      <c r="B195" s="155"/>
      <c r="C195" s="155"/>
      <c r="D195" s="155"/>
      <c r="E195" s="155"/>
      <c r="F195" s="155"/>
      <c r="G195" s="155"/>
      <c r="H195" s="155"/>
      <c r="I195" s="155"/>
      <c r="J195" s="155"/>
      <c r="K195" s="155"/>
      <c r="L195" s="155"/>
      <c r="M195" s="155"/>
      <c r="N195" s="155"/>
      <c r="O195" s="155"/>
      <c r="P195" s="155"/>
      <c r="Q195" s="251"/>
      <c r="R195" s="155"/>
      <c r="S195" s="155"/>
      <c r="T195" s="155"/>
      <c r="U195" s="155"/>
      <c r="V195" s="155"/>
      <c r="W195" s="155"/>
      <c r="X195" s="155"/>
      <c r="Y195" s="155"/>
      <c r="Z195" s="155"/>
      <c r="AA195" s="155"/>
      <c r="AB195" s="155"/>
      <c r="AC195" s="155"/>
      <c r="AD195" s="155"/>
      <c r="AE195" s="155"/>
      <c r="AF195" s="155"/>
    </row>
    <row r="196" spans="1:32" ht="12.75" customHeight="1">
      <c r="A196" s="155"/>
      <c r="B196" s="155"/>
      <c r="C196" s="155"/>
      <c r="D196" s="155"/>
      <c r="E196" s="155"/>
      <c r="F196" s="155"/>
      <c r="G196" s="155"/>
      <c r="H196" s="155"/>
      <c r="I196" s="155"/>
      <c r="J196" s="155"/>
      <c r="K196" s="155"/>
      <c r="L196" s="155"/>
      <c r="M196" s="155"/>
      <c r="N196" s="155"/>
      <c r="O196" s="155"/>
      <c r="P196" s="155"/>
      <c r="Q196" s="251"/>
      <c r="R196" s="155"/>
      <c r="S196" s="155"/>
      <c r="T196" s="155"/>
      <c r="U196" s="155"/>
      <c r="V196" s="155"/>
      <c r="W196" s="155"/>
      <c r="X196" s="155"/>
      <c r="Y196" s="155"/>
      <c r="Z196" s="155"/>
      <c r="AA196" s="155"/>
      <c r="AB196" s="155"/>
      <c r="AC196" s="155"/>
      <c r="AD196" s="155"/>
      <c r="AE196" s="155"/>
      <c r="AF196" s="155"/>
    </row>
    <row r="197" spans="1:32" ht="12.75" customHeight="1">
      <c r="A197" s="155"/>
      <c r="B197" s="155"/>
      <c r="C197" s="155"/>
      <c r="D197" s="155"/>
      <c r="E197" s="155"/>
      <c r="F197" s="155"/>
      <c r="G197" s="155"/>
      <c r="H197" s="155"/>
      <c r="I197" s="155"/>
      <c r="J197" s="155"/>
      <c r="K197" s="155"/>
      <c r="L197" s="155"/>
      <c r="M197" s="155"/>
      <c r="N197" s="155"/>
      <c r="O197" s="155"/>
      <c r="P197" s="155"/>
      <c r="Q197" s="251"/>
      <c r="R197" s="155"/>
      <c r="S197" s="155"/>
      <c r="T197" s="155"/>
      <c r="U197" s="155"/>
      <c r="V197" s="155"/>
      <c r="W197" s="155"/>
      <c r="X197" s="155"/>
      <c r="Y197" s="155"/>
      <c r="Z197" s="155"/>
      <c r="AA197" s="155"/>
      <c r="AB197" s="155"/>
      <c r="AC197" s="155"/>
      <c r="AD197" s="155"/>
      <c r="AE197" s="155"/>
      <c r="AF197" s="155"/>
    </row>
    <row r="198" spans="1:32" ht="12.75" customHeight="1">
      <c r="A198" s="155"/>
      <c r="B198" s="155"/>
      <c r="C198" s="155"/>
      <c r="D198" s="155"/>
      <c r="E198" s="155"/>
      <c r="F198" s="155"/>
      <c r="G198" s="155"/>
      <c r="H198" s="155"/>
      <c r="I198" s="155"/>
      <c r="J198" s="155"/>
      <c r="K198" s="155"/>
      <c r="L198" s="155"/>
      <c r="M198" s="155"/>
      <c r="N198" s="155"/>
      <c r="O198" s="155"/>
      <c r="P198" s="155"/>
      <c r="Q198" s="251"/>
      <c r="R198" s="155"/>
      <c r="S198" s="155"/>
      <c r="T198" s="155"/>
      <c r="U198" s="155"/>
      <c r="V198" s="155"/>
      <c r="W198" s="155"/>
      <c r="X198" s="155"/>
      <c r="Y198" s="155"/>
      <c r="Z198" s="155"/>
      <c r="AA198" s="155"/>
      <c r="AB198" s="155"/>
      <c r="AC198" s="155"/>
      <c r="AD198" s="155"/>
      <c r="AE198" s="155"/>
      <c r="AF198" s="155"/>
    </row>
    <row r="199" spans="1:32" ht="12.75" customHeight="1">
      <c r="A199" s="155"/>
      <c r="B199" s="155"/>
      <c r="C199" s="155"/>
      <c r="D199" s="155"/>
      <c r="E199" s="155"/>
      <c r="F199" s="155"/>
      <c r="G199" s="155"/>
      <c r="H199" s="155"/>
      <c r="I199" s="155"/>
      <c r="J199" s="155"/>
      <c r="K199" s="155"/>
      <c r="L199" s="155"/>
      <c r="M199" s="155"/>
      <c r="N199" s="155"/>
      <c r="O199" s="155"/>
      <c r="P199" s="155"/>
      <c r="Q199" s="251"/>
      <c r="R199" s="155"/>
      <c r="S199" s="155"/>
      <c r="T199" s="155"/>
      <c r="U199" s="155"/>
      <c r="V199" s="155"/>
      <c r="W199" s="155"/>
      <c r="X199" s="155"/>
      <c r="Y199" s="155"/>
      <c r="Z199" s="155"/>
      <c r="AA199" s="155"/>
      <c r="AB199" s="155"/>
      <c r="AC199" s="155"/>
      <c r="AD199" s="155"/>
      <c r="AE199" s="155"/>
      <c r="AF199" s="155"/>
    </row>
    <row r="200" spans="1:32" ht="12.75" customHeight="1">
      <c r="A200" s="155"/>
      <c r="B200" s="155"/>
      <c r="C200" s="155"/>
      <c r="D200" s="155"/>
      <c r="E200" s="155"/>
      <c r="F200" s="155"/>
      <c r="G200" s="155"/>
      <c r="H200" s="155"/>
      <c r="I200" s="155"/>
      <c r="J200" s="155"/>
      <c r="K200" s="155"/>
      <c r="L200" s="155"/>
      <c r="M200" s="155"/>
      <c r="N200" s="155"/>
      <c r="O200" s="155"/>
      <c r="P200" s="155"/>
      <c r="Q200" s="251"/>
      <c r="R200" s="155"/>
      <c r="S200" s="155"/>
      <c r="T200" s="155"/>
      <c r="U200" s="155"/>
      <c r="V200" s="155"/>
      <c r="W200" s="155"/>
      <c r="X200" s="155"/>
      <c r="Y200" s="155"/>
      <c r="Z200" s="155"/>
      <c r="AA200" s="155"/>
      <c r="AB200" s="155"/>
      <c r="AC200" s="155"/>
      <c r="AD200" s="155"/>
      <c r="AE200" s="155"/>
      <c r="AF200" s="155"/>
    </row>
    <row r="201" spans="1:32" ht="12.75" customHeight="1">
      <c r="A201" s="155"/>
      <c r="B201" s="155"/>
      <c r="C201" s="155"/>
      <c r="D201" s="155"/>
      <c r="E201" s="155"/>
      <c r="F201" s="155"/>
      <c r="G201" s="155"/>
      <c r="H201" s="155"/>
      <c r="I201" s="155"/>
      <c r="J201" s="155"/>
      <c r="K201" s="155"/>
      <c r="L201" s="155"/>
      <c r="M201" s="155"/>
      <c r="N201" s="155"/>
      <c r="O201" s="155"/>
      <c r="P201" s="155"/>
      <c r="Q201" s="251"/>
      <c r="R201" s="155"/>
      <c r="S201" s="155"/>
      <c r="T201" s="155"/>
      <c r="U201" s="155"/>
      <c r="V201" s="155"/>
      <c r="W201" s="155"/>
      <c r="X201" s="155"/>
      <c r="Y201" s="155"/>
      <c r="Z201" s="155"/>
      <c r="AA201" s="155"/>
      <c r="AB201" s="155"/>
      <c r="AC201" s="155"/>
      <c r="AD201" s="155"/>
      <c r="AE201" s="155"/>
      <c r="AF201" s="155"/>
    </row>
    <row r="202" spans="1:32" ht="12.75" customHeight="1">
      <c r="A202" s="155"/>
      <c r="B202" s="155"/>
      <c r="C202" s="155"/>
      <c r="D202" s="155"/>
      <c r="E202" s="155"/>
      <c r="F202" s="155"/>
      <c r="G202" s="155"/>
      <c r="H202" s="155"/>
      <c r="I202" s="155"/>
      <c r="J202" s="155"/>
      <c r="K202" s="155"/>
      <c r="L202" s="155"/>
      <c r="M202" s="155"/>
      <c r="N202" s="155"/>
      <c r="O202" s="155"/>
      <c r="P202" s="155"/>
      <c r="Q202" s="251"/>
      <c r="R202" s="155"/>
      <c r="S202" s="155"/>
      <c r="T202" s="155"/>
      <c r="U202" s="155"/>
      <c r="V202" s="155"/>
      <c r="W202" s="155"/>
      <c r="X202" s="155"/>
      <c r="Y202" s="155"/>
      <c r="Z202" s="155"/>
      <c r="AA202" s="155"/>
      <c r="AB202" s="155"/>
      <c r="AC202" s="155"/>
      <c r="AD202" s="155"/>
      <c r="AE202" s="155"/>
      <c r="AF202" s="155"/>
    </row>
    <row r="203" spans="1:32" ht="12.75" customHeight="1">
      <c r="A203" s="155"/>
      <c r="B203" s="155"/>
      <c r="C203" s="155"/>
      <c r="D203" s="155"/>
      <c r="E203" s="155"/>
      <c r="F203" s="155"/>
      <c r="G203" s="155"/>
      <c r="H203" s="155"/>
      <c r="I203" s="155"/>
      <c r="J203" s="155"/>
      <c r="K203" s="155"/>
      <c r="L203" s="155"/>
      <c r="M203" s="155"/>
      <c r="N203" s="155"/>
      <c r="O203" s="155"/>
      <c r="P203" s="155"/>
      <c r="Q203" s="251"/>
      <c r="R203" s="155"/>
      <c r="S203" s="155"/>
      <c r="T203" s="155"/>
      <c r="U203" s="155"/>
      <c r="V203" s="155"/>
      <c r="W203" s="155"/>
      <c r="X203" s="155"/>
      <c r="Y203" s="155"/>
      <c r="Z203" s="155"/>
      <c r="AA203" s="155"/>
      <c r="AB203" s="155"/>
      <c r="AC203" s="155"/>
      <c r="AD203" s="155"/>
      <c r="AE203" s="155"/>
      <c r="AF203" s="155"/>
    </row>
    <row r="204" spans="1:32" ht="12.75" customHeight="1">
      <c r="A204" s="155"/>
      <c r="B204" s="155"/>
      <c r="C204" s="155"/>
      <c r="D204" s="155"/>
      <c r="E204" s="155"/>
      <c r="F204" s="155"/>
      <c r="G204" s="155"/>
      <c r="H204" s="155"/>
      <c r="I204" s="155"/>
      <c r="J204" s="155"/>
      <c r="K204" s="155"/>
      <c r="L204" s="155"/>
      <c r="M204" s="155"/>
      <c r="N204" s="155"/>
      <c r="O204" s="155"/>
      <c r="P204" s="155"/>
      <c r="Q204" s="251"/>
      <c r="R204" s="155"/>
      <c r="S204" s="155"/>
      <c r="T204" s="155"/>
      <c r="U204" s="155"/>
      <c r="V204" s="155"/>
      <c r="W204" s="155"/>
      <c r="X204" s="155"/>
      <c r="Y204" s="155"/>
      <c r="Z204" s="155"/>
      <c r="AA204" s="155"/>
      <c r="AB204" s="155"/>
      <c r="AC204" s="155"/>
      <c r="AD204" s="155"/>
      <c r="AE204" s="155"/>
      <c r="AF204" s="155"/>
    </row>
    <row r="205" spans="1:32" ht="12.75" customHeight="1">
      <c r="A205" s="155"/>
      <c r="B205" s="155"/>
      <c r="C205" s="155"/>
      <c r="D205" s="155"/>
      <c r="E205" s="155"/>
      <c r="F205" s="155"/>
      <c r="G205" s="155"/>
      <c r="H205" s="155"/>
      <c r="I205" s="155"/>
      <c r="J205" s="155"/>
      <c r="K205" s="155"/>
      <c r="L205" s="155"/>
      <c r="M205" s="155"/>
      <c r="N205" s="155"/>
      <c r="O205" s="155"/>
      <c r="P205" s="155"/>
      <c r="Q205" s="251"/>
      <c r="R205" s="155"/>
      <c r="S205" s="155"/>
      <c r="T205" s="155"/>
      <c r="U205" s="155"/>
      <c r="V205" s="155"/>
      <c r="W205" s="155"/>
      <c r="X205" s="155"/>
      <c r="Y205" s="155"/>
      <c r="Z205" s="155"/>
      <c r="AA205" s="155"/>
      <c r="AB205" s="155"/>
      <c r="AC205" s="155"/>
      <c r="AD205" s="155"/>
      <c r="AE205" s="155"/>
      <c r="AF205" s="155"/>
    </row>
    <row r="206" spans="1:32" ht="12.75" customHeight="1">
      <c r="A206" s="155"/>
      <c r="B206" s="155"/>
      <c r="C206" s="155"/>
      <c r="D206" s="155"/>
      <c r="E206" s="155"/>
      <c r="F206" s="155"/>
      <c r="G206" s="155"/>
      <c r="H206" s="155"/>
      <c r="I206" s="155"/>
      <c r="J206" s="155"/>
      <c r="K206" s="155"/>
      <c r="L206" s="155"/>
      <c r="M206" s="155"/>
      <c r="N206" s="155"/>
      <c r="O206" s="155"/>
      <c r="P206" s="155"/>
      <c r="Q206" s="251"/>
      <c r="R206" s="155"/>
      <c r="S206" s="155"/>
      <c r="T206" s="155"/>
      <c r="U206" s="155"/>
      <c r="V206" s="155"/>
      <c r="W206" s="155"/>
      <c r="X206" s="155"/>
      <c r="Y206" s="155"/>
      <c r="Z206" s="155"/>
      <c r="AA206" s="155"/>
      <c r="AB206" s="155"/>
      <c r="AC206" s="155"/>
      <c r="AD206" s="155"/>
      <c r="AE206" s="155"/>
      <c r="AF206" s="155"/>
    </row>
    <row r="207" spans="1:32" ht="12.75" customHeight="1">
      <c r="A207" s="155"/>
      <c r="B207" s="155"/>
      <c r="C207" s="155"/>
      <c r="D207" s="155"/>
      <c r="E207" s="155"/>
      <c r="F207" s="155"/>
      <c r="G207" s="155"/>
      <c r="H207" s="155"/>
      <c r="I207" s="155"/>
      <c r="J207" s="155"/>
      <c r="K207" s="155"/>
      <c r="L207" s="155"/>
      <c r="M207" s="155"/>
      <c r="N207" s="155"/>
      <c r="O207" s="155"/>
      <c r="P207" s="155"/>
      <c r="Q207" s="251"/>
      <c r="R207" s="155"/>
      <c r="S207" s="155"/>
      <c r="T207" s="155"/>
      <c r="U207" s="155"/>
      <c r="V207" s="155"/>
      <c r="W207" s="155"/>
      <c r="X207" s="155"/>
      <c r="Y207" s="155"/>
      <c r="Z207" s="155"/>
      <c r="AA207" s="155"/>
      <c r="AB207" s="155"/>
      <c r="AC207" s="155"/>
      <c r="AD207" s="155"/>
      <c r="AE207" s="155"/>
      <c r="AF207" s="155"/>
    </row>
    <row r="208" spans="1:32" ht="12.75" customHeight="1">
      <c r="A208" s="155"/>
      <c r="B208" s="155"/>
      <c r="C208" s="155"/>
      <c r="D208" s="155"/>
      <c r="E208" s="155"/>
      <c r="F208" s="155"/>
      <c r="G208" s="155"/>
      <c r="H208" s="155"/>
      <c r="I208" s="155"/>
      <c r="J208" s="155"/>
      <c r="K208" s="155"/>
      <c r="L208" s="155"/>
      <c r="M208" s="155"/>
      <c r="N208" s="155"/>
      <c r="O208" s="155"/>
      <c r="P208" s="155"/>
      <c r="Q208" s="251"/>
      <c r="R208" s="155"/>
      <c r="S208" s="155"/>
      <c r="T208" s="155"/>
      <c r="U208" s="155"/>
      <c r="V208" s="155"/>
      <c r="W208" s="155"/>
      <c r="X208" s="155"/>
      <c r="Y208" s="155"/>
      <c r="Z208" s="155"/>
      <c r="AA208" s="155"/>
      <c r="AB208" s="155"/>
      <c r="AC208" s="155"/>
      <c r="AD208" s="155"/>
      <c r="AE208" s="155"/>
      <c r="AF208" s="155"/>
    </row>
    <row r="209" spans="1:32" ht="12.75" customHeight="1">
      <c r="A209" s="155"/>
      <c r="B209" s="155"/>
      <c r="C209" s="155"/>
      <c r="D209" s="155"/>
      <c r="E209" s="155"/>
      <c r="F209" s="155"/>
      <c r="G209" s="155"/>
      <c r="H209" s="155"/>
      <c r="I209" s="155"/>
      <c r="J209" s="155"/>
      <c r="K209" s="155"/>
      <c r="L209" s="155"/>
      <c r="M209" s="155"/>
      <c r="N209" s="155"/>
      <c r="O209" s="155"/>
      <c r="P209" s="155"/>
      <c r="Q209" s="251"/>
      <c r="R209" s="155"/>
      <c r="S209" s="155"/>
      <c r="T209" s="155"/>
      <c r="U209" s="155"/>
      <c r="V209" s="155"/>
      <c r="W209" s="155"/>
      <c r="X209" s="155"/>
      <c r="Y209" s="155"/>
      <c r="Z209" s="155"/>
      <c r="AA209" s="155"/>
      <c r="AB209" s="155"/>
      <c r="AC209" s="155"/>
      <c r="AD209" s="155"/>
      <c r="AE209" s="155"/>
      <c r="AF209" s="155"/>
    </row>
    <row r="210" spans="1:32" ht="12.75" customHeight="1">
      <c r="A210" s="155"/>
      <c r="B210" s="155"/>
      <c r="C210" s="155"/>
      <c r="D210" s="155"/>
      <c r="E210" s="155"/>
      <c r="F210" s="155"/>
      <c r="G210" s="155"/>
      <c r="H210" s="155"/>
      <c r="I210" s="155"/>
      <c r="J210" s="155"/>
      <c r="K210" s="155"/>
      <c r="L210" s="155"/>
      <c r="M210" s="155"/>
      <c r="N210" s="155"/>
      <c r="O210" s="155"/>
      <c r="P210" s="155"/>
      <c r="Q210" s="251"/>
      <c r="R210" s="155"/>
      <c r="S210" s="155"/>
      <c r="T210" s="155"/>
      <c r="U210" s="155"/>
      <c r="V210" s="155"/>
      <c r="W210" s="155"/>
      <c r="X210" s="155"/>
      <c r="Y210" s="155"/>
      <c r="Z210" s="155"/>
      <c r="AA210" s="155"/>
      <c r="AB210" s="155"/>
      <c r="AC210" s="155"/>
      <c r="AD210" s="155"/>
      <c r="AE210" s="155"/>
      <c r="AF210" s="155"/>
    </row>
    <row r="211" spans="1:32" ht="12.75" customHeight="1">
      <c r="A211" s="155"/>
      <c r="B211" s="155"/>
      <c r="C211" s="155"/>
      <c r="D211" s="155"/>
      <c r="E211" s="155"/>
      <c r="F211" s="155"/>
      <c r="G211" s="155"/>
      <c r="H211" s="155"/>
      <c r="I211" s="155"/>
      <c r="J211" s="155"/>
      <c r="K211" s="155"/>
      <c r="L211" s="155"/>
      <c r="M211" s="155"/>
      <c r="N211" s="155"/>
      <c r="O211" s="155"/>
      <c r="P211" s="155"/>
      <c r="Q211" s="251"/>
      <c r="R211" s="155"/>
      <c r="S211" s="155"/>
      <c r="T211" s="155"/>
      <c r="U211" s="155"/>
      <c r="V211" s="155"/>
      <c r="W211" s="155"/>
      <c r="X211" s="155"/>
      <c r="Y211" s="155"/>
      <c r="Z211" s="155"/>
      <c r="AA211" s="155"/>
      <c r="AB211" s="155"/>
      <c r="AC211" s="155"/>
      <c r="AD211" s="155"/>
      <c r="AE211" s="155"/>
      <c r="AF211" s="155"/>
    </row>
    <row r="212" spans="1:32" ht="12.75" customHeight="1">
      <c r="A212" s="155"/>
      <c r="B212" s="155"/>
      <c r="C212" s="155"/>
      <c r="D212" s="155"/>
      <c r="E212" s="155"/>
      <c r="F212" s="155"/>
      <c r="G212" s="155"/>
      <c r="H212" s="155"/>
      <c r="I212" s="155"/>
      <c r="J212" s="155"/>
      <c r="K212" s="155"/>
      <c r="L212" s="155"/>
      <c r="M212" s="155"/>
      <c r="N212" s="155"/>
      <c r="O212" s="155"/>
      <c r="P212" s="155"/>
      <c r="Q212" s="251"/>
      <c r="R212" s="155"/>
      <c r="S212" s="155"/>
      <c r="T212" s="155"/>
      <c r="U212" s="155"/>
      <c r="V212" s="155"/>
      <c r="W212" s="155"/>
      <c r="X212" s="155"/>
      <c r="Y212" s="155"/>
      <c r="Z212" s="155"/>
      <c r="AA212" s="155"/>
      <c r="AB212" s="155"/>
      <c r="AC212" s="155"/>
      <c r="AD212" s="155"/>
      <c r="AE212" s="155"/>
      <c r="AF212" s="155"/>
    </row>
    <row r="213" spans="1:32" ht="12.75" customHeight="1">
      <c r="A213" s="155"/>
      <c r="B213" s="155"/>
      <c r="C213" s="155"/>
      <c r="D213" s="155"/>
      <c r="E213" s="155"/>
      <c r="F213" s="155"/>
      <c r="G213" s="155"/>
      <c r="H213" s="155"/>
      <c r="I213" s="155"/>
      <c r="J213" s="155"/>
      <c r="K213" s="155"/>
      <c r="L213" s="155"/>
      <c r="M213" s="155"/>
      <c r="N213" s="155"/>
      <c r="O213" s="155"/>
      <c r="P213" s="155"/>
      <c r="Q213" s="251"/>
      <c r="R213" s="155"/>
      <c r="S213" s="155"/>
      <c r="T213" s="155"/>
      <c r="U213" s="155"/>
      <c r="V213" s="155"/>
      <c r="W213" s="155"/>
      <c r="X213" s="155"/>
      <c r="Y213" s="155"/>
      <c r="Z213" s="155"/>
      <c r="AA213" s="155"/>
      <c r="AB213" s="155"/>
      <c r="AC213" s="155"/>
      <c r="AD213" s="155"/>
      <c r="AE213" s="155"/>
      <c r="AF213" s="155"/>
    </row>
    <row r="214" spans="1:32" ht="12.75" customHeight="1">
      <c r="A214" s="155"/>
      <c r="B214" s="155"/>
      <c r="C214" s="155"/>
      <c r="D214" s="155"/>
      <c r="E214" s="155"/>
      <c r="F214" s="155"/>
      <c r="G214" s="155"/>
      <c r="H214" s="155"/>
      <c r="I214" s="155"/>
      <c r="J214" s="155"/>
      <c r="K214" s="155"/>
      <c r="L214" s="155"/>
      <c r="M214" s="155"/>
      <c r="N214" s="155"/>
      <c r="O214" s="155"/>
      <c r="P214" s="155"/>
      <c r="Q214" s="251"/>
      <c r="R214" s="155"/>
      <c r="S214" s="155"/>
      <c r="T214" s="155"/>
      <c r="U214" s="155"/>
      <c r="V214" s="155"/>
      <c r="W214" s="155"/>
      <c r="X214" s="155"/>
      <c r="Y214" s="155"/>
      <c r="Z214" s="155"/>
      <c r="AA214" s="155"/>
      <c r="AB214" s="155"/>
      <c r="AC214" s="155"/>
      <c r="AD214" s="155"/>
      <c r="AE214" s="155"/>
      <c r="AF214" s="155"/>
    </row>
    <row r="215" spans="1:32" ht="12.75" customHeight="1">
      <c r="A215" s="155"/>
      <c r="B215" s="155"/>
      <c r="C215" s="155"/>
      <c r="D215" s="155"/>
      <c r="E215" s="155"/>
      <c r="F215" s="155"/>
      <c r="G215" s="155"/>
      <c r="H215" s="155"/>
      <c r="I215" s="155"/>
      <c r="J215" s="155"/>
      <c r="K215" s="155"/>
      <c r="L215" s="155"/>
      <c r="M215" s="155"/>
      <c r="N215" s="155"/>
      <c r="O215" s="155"/>
      <c r="P215" s="155"/>
      <c r="Q215" s="251"/>
      <c r="R215" s="155"/>
      <c r="S215" s="155"/>
      <c r="T215" s="155"/>
      <c r="U215" s="155"/>
      <c r="V215" s="155"/>
      <c r="W215" s="155"/>
      <c r="X215" s="155"/>
      <c r="Y215" s="155"/>
      <c r="Z215" s="155"/>
      <c r="AA215" s="155"/>
      <c r="AB215" s="155"/>
      <c r="AC215" s="155"/>
      <c r="AD215" s="155"/>
      <c r="AE215" s="155"/>
      <c r="AF215" s="155"/>
    </row>
    <row r="216" spans="1:32" ht="12.75" customHeight="1">
      <c r="A216" s="155"/>
      <c r="B216" s="155"/>
      <c r="C216" s="155"/>
      <c r="D216" s="155"/>
      <c r="E216" s="155"/>
      <c r="F216" s="155"/>
      <c r="G216" s="155"/>
      <c r="H216" s="155"/>
      <c r="I216" s="155"/>
      <c r="J216" s="155"/>
      <c r="K216" s="155"/>
      <c r="L216" s="155"/>
      <c r="M216" s="155"/>
      <c r="N216" s="155"/>
      <c r="O216" s="155"/>
      <c r="P216" s="155"/>
      <c r="Q216" s="251"/>
      <c r="R216" s="155"/>
      <c r="S216" s="155"/>
      <c r="T216" s="155"/>
      <c r="U216" s="155"/>
      <c r="V216" s="155"/>
      <c r="W216" s="155"/>
      <c r="X216" s="155"/>
      <c r="Y216" s="155"/>
      <c r="Z216" s="155"/>
      <c r="AA216" s="155"/>
      <c r="AB216" s="155"/>
      <c r="AC216" s="155"/>
      <c r="AD216" s="155"/>
      <c r="AE216" s="155"/>
      <c r="AF216" s="155"/>
    </row>
    <row r="217" spans="1:32" ht="12.75" customHeight="1">
      <c r="A217" s="155"/>
      <c r="B217" s="155"/>
      <c r="C217" s="155"/>
      <c r="D217" s="155"/>
      <c r="E217" s="155"/>
      <c r="F217" s="155"/>
      <c r="G217" s="155"/>
      <c r="H217" s="155"/>
      <c r="I217" s="155"/>
      <c r="J217" s="155"/>
      <c r="K217" s="155"/>
      <c r="L217" s="155"/>
      <c r="M217" s="155"/>
      <c r="N217" s="155"/>
      <c r="O217" s="155"/>
      <c r="P217" s="155"/>
      <c r="Q217" s="251"/>
      <c r="R217" s="155"/>
      <c r="S217" s="155"/>
      <c r="T217" s="155"/>
      <c r="U217" s="155"/>
      <c r="V217" s="155"/>
      <c r="W217" s="155"/>
      <c r="X217" s="155"/>
      <c r="Y217" s="155"/>
      <c r="Z217" s="155"/>
      <c r="AA217" s="155"/>
      <c r="AB217" s="155"/>
      <c r="AC217" s="155"/>
      <c r="AD217" s="155"/>
      <c r="AE217" s="155"/>
      <c r="AF217" s="155"/>
    </row>
    <row r="218" spans="1:32" ht="12.75" customHeight="1">
      <c r="A218" s="155"/>
      <c r="B218" s="155"/>
      <c r="C218" s="155"/>
      <c r="D218" s="155"/>
      <c r="E218" s="155"/>
      <c r="F218" s="155"/>
      <c r="G218" s="155"/>
      <c r="H218" s="155"/>
      <c r="I218" s="155"/>
      <c r="J218" s="155"/>
      <c r="K218" s="155"/>
      <c r="L218" s="155"/>
      <c r="M218" s="155"/>
      <c r="N218" s="155"/>
      <c r="O218" s="155"/>
      <c r="P218" s="155"/>
      <c r="Q218" s="251"/>
      <c r="R218" s="155"/>
      <c r="S218" s="155"/>
      <c r="T218" s="155"/>
      <c r="U218" s="155"/>
      <c r="V218" s="155"/>
      <c r="W218" s="155"/>
      <c r="X218" s="155"/>
      <c r="Y218" s="155"/>
      <c r="Z218" s="155"/>
      <c r="AA218" s="155"/>
      <c r="AB218" s="155"/>
      <c r="AC218" s="155"/>
      <c r="AD218" s="155"/>
      <c r="AE218" s="155"/>
      <c r="AF218" s="155"/>
    </row>
    <row r="219" spans="1:32" ht="12.75" customHeight="1">
      <c r="A219" s="155"/>
      <c r="B219" s="155"/>
      <c r="C219" s="155"/>
      <c r="D219" s="155"/>
      <c r="E219" s="155"/>
      <c r="F219" s="155"/>
      <c r="G219" s="155"/>
      <c r="H219" s="155"/>
      <c r="I219" s="155"/>
      <c r="J219" s="155"/>
      <c r="K219" s="155"/>
      <c r="L219" s="155"/>
      <c r="M219" s="155"/>
      <c r="N219" s="155"/>
      <c r="O219" s="155"/>
      <c r="P219" s="155"/>
      <c r="Q219" s="251"/>
      <c r="R219" s="155"/>
      <c r="S219" s="155"/>
      <c r="T219" s="155"/>
      <c r="U219" s="155"/>
      <c r="V219" s="155"/>
      <c r="W219" s="155"/>
      <c r="X219" s="155"/>
      <c r="Y219" s="155"/>
      <c r="Z219" s="155"/>
      <c r="AA219" s="155"/>
      <c r="AB219" s="155"/>
      <c r="AC219" s="155"/>
      <c r="AD219" s="155"/>
      <c r="AE219" s="155"/>
      <c r="AF219" s="155"/>
    </row>
    <row r="220" spans="1:32" ht="12.75" customHeight="1">
      <c r="A220" s="155"/>
      <c r="B220" s="155"/>
      <c r="C220" s="155"/>
      <c r="D220" s="155"/>
      <c r="E220" s="155"/>
      <c r="F220" s="155"/>
      <c r="G220" s="155"/>
      <c r="H220" s="155"/>
      <c r="I220" s="155"/>
      <c r="J220" s="155"/>
      <c r="K220" s="155"/>
      <c r="L220" s="155"/>
      <c r="M220" s="155"/>
      <c r="N220" s="155"/>
      <c r="O220" s="155"/>
      <c r="P220" s="155"/>
      <c r="Q220" s="251"/>
      <c r="R220" s="155"/>
      <c r="S220" s="155"/>
      <c r="T220" s="155"/>
      <c r="U220" s="155"/>
      <c r="V220" s="155"/>
      <c r="W220" s="155"/>
      <c r="X220" s="155"/>
      <c r="Y220" s="155"/>
      <c r="Z220" s="155"/>
      <c r="AA220" s="155"/>
      <c r="AB220" s="155"/>
      <c r="AC220" s="155"/>
      <c r="AD220" s="155"/>
      <c r="AE220" s="155"/>
      <c r="AF220" s="155"/>
    </row>
    <row r="221" spans="1:32" ht="12.75" customHeight="1">
      <c r="A221" s="155"/>
      <c r="B221" s="155"/>
      <c r="C221" s="155"/>
      <c r="D221" s="155"/>
      <c r="E221" s="155"/>
      <c r="F221" s="155"/>
      <c r="G221" s="155"/>
      <c r="H221" s="155"/>
      <c r="I221" s="155"/>
      <c r="J221" s="155"/>
      <c r="K221" s="155"/>
      <c r="L221" s="155"/>
      <c r="M221" s="155"/>
      <c r="N221" s="155"/>
      <c r="O221" s="155"/>
      <c r="P221" s="155"/>
      <c r="Q221" s="251"/>
      <c r="R221" s="155"/>
      <c r="S221" s="155"/>
      <c r="T221" s="155"/>
      <c r="U221" s="155"/>
      <c r="V221" s="155"/>
      <c r="W221" s="155"/>
      <c r="X221" s="155"/>
      <c r="Y221" s="155"/>
      <c r="Z221" s="155"/>
      <c r="AA221" s="155"/>
      <c r="AB221" s="155"/>
      <c r="AC221" s="155"/>
      <c r="AD221" s="155"/>
      <c r="AE221" s="155"/>
      <c r="AF221" s="155"/>
    </row>
    <row r="222" spans="1:32" ht="12.75" customHeight="1">
      <c r="A222" s="155"/>
      <c r="B222" s="155"/>
      <c r="C222" s="155"/>
      <c r="D222" s="155"/>
      <c r="E222" s="155"/>
      <c r="F222" s="155"/>
      <c r="G222" s="155"/>
      <c r="H222" s="155"/>
      <c r="I222" s="155"/>
      <c r="J222" s="155"/>
      <c r="K222" s="155"/>
      <c r="L222" s="155"/>
      <c r="M222" s="155"/>
      <c r="N222" s="155"/>
      <c r="O222" s="155"/>
      <c r="P222" s="155"/>
      <c r="Q222" s="251"/>
      <c r="R222" s="155"/>
      <c r="S222" s="155"/>
      <c r="T222" s="155"/>
      <c r="U222" s="155"/>
      <c r="V222" s="155"/>
      <c r="W222" s="155"/>
      <c r="X222" s="155"/>
      <c r="Y222" s="155"/>
      <c r="Z222" s="155"/>
      <c r="AA222" s="155"/>
      <c r="AB222" s="155"/>
      <c r="AC222" s="155"/>
      <c r="AD222" s="155"/>
      <c r="AE222" s="155"/>
      <c r="AF222" s="155"/>
    </row>
    <row r="223" spans="1:32" ht="12.75" customHeight="1">
      <c r="A223" s="155"/>
      <c r="B223" s="155"/>
      <c r="C223" s="155"/>
      <c r="D223" s="155"/>
      <c r="E223" s="155"/>
      <c r="F223" s="155"/>
      <c r="G223" s="155"/>
      <c r="H223" s="155"/>
      <c r="I223" s="155"/>
      <c r="J223" s="155"/>
      <c r="K223" s="155"/>
      <c r="L223" s="155"/>
      <c r="M223" s="155"/>
      <c r="N223" s="155"/>
      <c r="O223" s="155"/>
      <c r="P223" s="155"/>
      <c r="Q223" s="251"/>
      <c r="R223" s="155"/>
      <c r="S223" s="155"/>
      <c r="T223" s="155"/>
      <c r="U223" s="155"/>
      <c r="V223" s="155"/>
      <c r="W223" s="155"/>
      <c r="X223" s="155"/>
      <c r="Y223" s="155"/>
      <c r="Z223" s="155"/>
      <c r="AA223" s="155"/>
      <c r="AB223" s="155"/>
      <c r="AC223" s="155"/>
      <c r="AD223" s="155"/>
      <c r="AE223" s="155"/>
      <c r="AF223" s="155"/>
    </row>
    <row r="224" spans="1:32" ht="12.75" customHeight="1">
      <c r="A224" s="155"/>
      <c r="B224" s="155"/>
      <c r="C224" s="155"/>
      <c r="D224" s="155"/>
      <c r="E224" s="155"/>
      <c r="F224" s="155"/>
      <c r="G224" s="155"/>
      <c r="H224" s="155"/>
      <c r="I224" s="155"/>
      <c r="J224" s="155"/>
      <c r="K224" s="155"/>
      <c r="L224" s="155"/>
      <c r="M224" s="155"/>
      <c r="N224" s="155"/>
      <c r="O224" s="155"/>
      <c r="P224" s="155"/>
      <c r="Q224" s="251"/>
      <c r="R224" s="155"/>
      <c r="S224" s="155"/>
      <c r="T224" s="155"/>
      <c r="U224" s="155"/>
      <c r="V224" s="155"/>
      <c r="W224" s="155"/>
      <c r="X224" s="155"/>
      <c r="Y224" s="155"/>
      <c r="Z224" s="155"/>
      <c r="AA224" s="155"/>
      <c r="AB224" s="155"/>
      <c r="AC224" s="155"/>
      <c r="AD224" s="155"/>
      <c r="AE224" s="155"/>
      <c r="AF224" s="155"/>
    </row>
    <row r="225" spans="1:32" ht="12.75" customHeight="1">
      <c r="A225" s="155"/>
      <c r="B225" s="155"/>
      <c r="C225" s="155"/>
      <c r="D225" s="155"/>
      <c r="E225" s="155"/>
      <c r="F225" s="155"/>
      <c r="G225" s="155"/>
      <c r="H225" s="155"/>
      <c r="I225" s="155"/>
      <c r="J225" s="155"/>
      <c r="K225" s="155"/>
      <c r="L225" s="155"/>
      <c r="M225" s="155"/>
      <c r="N225" s="155"/>
      <c r="O225" s="155"/>
      <c r="P225" s="155"/>
      <c r="Q225" s="251"/>
      <c r="R225" s="155"/>
      <c r="S225" s="155"/>
      <c r="T225" s="155"/>
      <c r="U225" s="155"/>
      <c r="V225" s="155"/>
      <c r="W225" s="155"/>
      <c r="X225" s="155"/>
      <c r="Y225" s="155"/>
      <c r="Z225" s="155"/>
      <c r="AA225" s="155"/>
      <c r="AB225" s="155"/>
      <c r="AC225" s="155"/>
      <c r="AD225" s="155"/>
      <c r="AE225" s="155"/>
      <c r="AF225" s="155"/>
    </row>
    <row r="226" spans="1:32" ht="12.75" customHeight="1">
      <c r="A226" s="155"/>
      <c r="B226" s="155"/>
      <c r="C226" s="155"/>
      <c r="D226" s="155"/>
      <c r="E226" s="155"/>
      <c r="F226" s="155"/>
      <c r="G226" s="155"/>
      <c r="H226" s="155"/>
      <c r="I226" s="155"/>
      <c r="J226" s="155"/>
      <c r="K226" s="155"/>
      <c r="L226" s="155"/>
      <c r="M226" s="155"/>
      <c r="N226" s="155"/>
      <c r="O226" s="155"/>
      <c r="P226" s="155"/>
      <c r="Q226" s="251"/>
      <c r="R226" s="155"/>
      <c r="S226" s="155"/>
      <c r="T226" s="155"/>
      <c r="U226" s="155"/>
      <c r="V226" s="155"/>
      <c r="W226" s="155"/>
      <c r="X226" s="155"/>
      <c r="Y226" s="155"/>
      <c r="Z226" s="155"/>
      <c r="AA226" s="155"/>
      <c r="AB226" s="155"/>
      <c r="AC226" s="155"/>
      <c r="AD226" s="155"/>
      <c r="AE226" s="155"/>
      <c r="AF226" s="155"/>
    </row>
    <row r="227" spans="1:32" ht="12.75" customHeight="1">
      <c r="A227" s="155"/>
      <c r="B227" s="155"/>
      <c r="C227" s="155"/>
      <c r="D227" s="155"/>
      <c r="E227" s="155"/>
      <c r="F227" s="155"/>
      <c r="G227" s="155"/>
      <c r="H227" s="155"/>
      <c r="I227" s="155"/>
      <c r="J227" s="155"/>
      <c r="K227" s="155"/>
      <c r="L227" s="155"/>
      <c r="M227" s="155"/>
      <c r="N227" s="155"/>
      <c r="O227" s="155"/>
      <c r="P227" s="155"/>
      <c r="Q227" s="251"/>
      <c r="R227" s="155"/>
      <c r="S227" s="155"/>
      <c r="T227" s="155"/>
      <c r="U227" s="155"/>
      <c r="V227" s="155"/>
      <c r="W227" s="155"/>
      <c r="X227" s="155"/>
      <c r="Y227" s="155"/>
      <c r="Z227" s="155"/>
      <c r="AA227" s="155"/>
      <c r="AB227" s="155"/>
      <c r="AC227" s="155"/>
      <c r="AD227" s="155"/>
      <c r="AE227" s="155"/>
      <c r="AF227" s="155"/>
    </row>
    <row r="228" spans="1:32" ht="12.75" customHeight="1">
      <c r="A228" s="155"/>
      <c r="B228" s="155"/>
      <c r="C228" s="155"/>
      <c r="D228" s="155"/>
      <c r="E228" s="155"/>
      <c r="F228" s="155"/>
      <c r="G228" s="155"/>
      <c r="H228" s="155"/>
      <c r="I228" s="155"/>
      <c r="J228" s="155"/>
      <c r="K228" s="155"/>
      <c r="L228" s="155"/>
      <c r="M228" s="155"/>
      <c r="N228" s="155"/>
      <c r="O228" s="155"/>
      <c r="P228" s="155"/>
      <c r="Q228" s="251"/>
      <c r="R228" s="155"/>
      <c r="S228" s="155"/>
      <c r="T228" s="155"/>
      <c r="U228" s="155"/>
      <c r="V228" s="155"/>
      <c r="W228" s="155"/>
      <c r="X228" s="155"/>
      <c r="Y228" s="155"/>
      <c r="Z228" s="155"/>
      <c r="AA228" s="155"/>
      <c r="AB228" s="155"/>
      <c r="AC228" s="155"/>
      <c r="AD228" s="155"/>
      <c r="AE228" s="155"/>
      <c r="AF228" s="155"/>
    </row>
    <row r="229" spans="1:32" ht="12.75" customHeight="1">
      <c r="A229" s="155"/>
      <c r="B229" s="155"/>
      <c r="C229" s="155"/>
      <c r="D229" s="155"/>
      <c r="E229" s="155"/>
      <c r="F229" s="155"/>
      <c r="G229" s="155"/>
      <c r="H229" s="155"/>
      <c r="I229" s="155"/>
      <c r="J229" s="155"/>
      <c r="K229" s="155"/>
      <c r="L229" s="155"/>
      <c r="M229" s="155"/>
      <c r="N229" s="155"/>
      <c r="O229" s="155"/>
      <c r="P229" s="155"/>
      <c r="Q229" s="251"/>
      <c r="R229" s="155"/>
      <c r="S229" s="155"/>
      <c r="T229" s="155"/>
      <c r="U229" s="155"/>
      <c r="V229" s="155"/>
      <c r="W229" s="155"/>
      <c r="X229" s="155"/>
      <c r="Y229" s="155"/>
      <c r="Z229" s="155"/>
      <c r="AA229" s="155"/>
      <c r="AB229" s="155"/>
      <c r="AC229" s="155"/>
      <c r="AD229" s="155"/>
      <c r="AE229" s="155"/>
      <c r="AF229" s="155"/>
    </row>
    <row r="230" spans="1:32" ht="12.75" customHeight="1">
      <c r="A230" s="155"/>
      <c r="B230" s="155"/>
      <c r="C230" s="155"/>
      <c r="D230" s="155"/>
      <c r="E230" s="155"/>
      <c r="F230" s="155"/>
      <c r="G230" s="155"/>
      <c r="H230" s="155"/>
      <c r="I230" s="155"/>
      <c r="J230" s="155"/>
      <c r="K230" s="155"/>
      <c r="L230" s="155"/>
      <c r="M230" s="155"/>
      <c r="N230" s="155"/>
      <c r="O230" s="155"/>
      <c r="P230" s="155"/>
      <c r="Q230" s="251"/>
      <c r="R230" s="155"/>
      <c r="S230" s="155"/>
      <c r="T230" s="155"/>
      <c r="U230" s="155"/>
      <c r="V230" s="155"/>
      <c r="W230" s="155"/>
      <c r="X230" s="155"/>
      <c r="Y230" s="155"/>
      <c r="Z230" s="155"/>
      <c r="AA230" s="155"/>
      <c r="AB230" s="155"/>
      <c r="AC230" s="155"/>
      <c r="AD230" s="155"/>
      <c r="AE230" s="155"/>
      <c r="AF230" s="155"/>
    </row>
    <row r="231" spans="1:32" ht="12.75" customHeight="1">
      <c r="A231" s="155"/>
      <c r="B231" s="155"/>
      <c r="C231" s="155"/>
      <c r="D231" s="155"/>
      <c r="E231" s="155"/>
      <c r="F231" s="155"/>
      <c r="G231" s="155"/>
      <c r="H231" s="155"/>
      <c r="I231" s="155"/>
      <c r="J231" s="155"/>
      <c r="K231" s="155"/>
      <c r="L231" s="155"/>
      <c r="M231" s="155"/>
      <c r="N231" s="155"/>
      <c r="O231" s="155"/>
      <c r="P231" s="155"/>
      <c r="Q231" s="251"/>
      <c r="R231" s="155"/>
      <c r="S231" s="155"/>
      <c r="T231" s="155"/>
      <c r="U231" s="155"/>
      <c r="V231" s="155"/>
      <c r="W231" s="155"/>
      <c r="X231" s="155"/>
      <c r="Y231" s="155"/>
      <c r="Z231" s="155"/>
      <c r="AA231" s="155"/>
      <c r="AB231" s="155"/>
      <c r="AC231" s="155"/>
      <c r="AD231" s="155"/>
      <c r="AE231" s="155"/>
      <c r="AF231" s="155"/>
    </row>
    <row r="232" spans="1:32" ht="12.75" customHeight="1">
      <c r="A232" s="155"/>
      <c r="B232" s="155"/>
      <c r="C232" s="155"/>
      <c r="D232" s="155"/>
      <c r="E232" s="155"/>
      <c r="F232" s="155"/>
      <c r="G232" s="155"/>
      <c r="H232" s="155"/>
      <c r="I232" s="155"/>
      <c r="J232" s="155"/>
      <c r="K232" s="155"/>
      <c r="L232" s="155"/>
      <c r="M232" s="155"/>
      <c r="N232" s="155"/>
      <c r="O232" s="155"/>
      <c r="P232" s="155"/>
      <c r="Q232" s="251"/>
      <c r="R232" s="155"/>
      <c r="S232" s="155"/>
      <c r="T232" s="155"/>
      <c r="U232" s="155"/>
      <c r="V232" s="155"/>
      <c r="W232" s="155"/>
      <c r="X232" s="155"/>
      <c r="Y232" s="155"/>
      <c r="Z232" s="155"/>
      <c r="AA232" s="155"/>
      <c r="AB232" s="155"/>
      <c r="AC232" s="155"/>
      <c r="AD232" s="155"/>
      <c r="AE232" s="155"/>
      <c r="AF232" s="155"/>
    </row>
    <row r="233" spans="1:32" ht="12.75" customHeight="1">
      <c r="A233" s="155"/>
      <c r="B233" s="155"/>
      <c r="C233" s="155"/>
      <c r="D233" s="155"/>
      <c r="E233" s="155"/>
      <c r="F233" s="155"/>
      <c r="G233" s="155"/>
      <c r="H233" s="155"/>
      <c r="I233" s="155"/>
      <c r="J233" s="155"/>
      <c r="K233" s="155"/>
      <c r="L233" s="155"/>
      <c r="M233" s="155"/>
      <c r="N233" s="155"/>
      <c r="O233" s="155"/>
      <c r="P233" s="155"/>
      <c r="Q233" s="251"/>
      <c r="R233" s="155"/>
      <c r="S233" s="155"/>
      <c r="T233" s="155"/>
      <c r="U233" s="155"/>
      <c r="V233" s="155"/>
      <c r="W233" s="155"/>
      <c r="X233" s="155"/>
      <c r="Y233" s="155"/>
      <c r="Z233" s="155"/>
      <c r="AA233" s="155"/>
      <c r="AB233" s="155"/>
      <c r="AC233" s="155"/>
      <c r="AD233" s="155"/>
      <c r="AE233" s="155"/>
      <c r="AF233" s="155"/>
    </row>
    <row r="234" spans="1:32" ht="12.75" customHeight="1">
      <c r="A234" s="155"/>
      <c r="B234" s="155"/>
      <c r="C234" s="155"/>
      <c r="D234" s="155"/>
      <c r="E234" s="155"/>
      <c r="F234" s="155"/>
      <c r="G234" s="155"/>
      <c r="H234" s="155"/>
      <c r="I234" s="155"/>
      <c r="J234" s="155"/>
      <c r="K234" s="155"/>
      <c r="L234" s="155"/>
      <c r="M234" s="155"/>
      <c r="N234" s="155"/>
      <c r="O234" s="155"/>
      <c r="P234" s="155"/>
      <c r="Q234" s="251"/>
      <c r="R234" s="155"/>
      <c r="S234" s="155"/>
      <c r="T234" s="155"/>
      <c r="U234" s="155"/>
      <c r="V234" s="155"/>
      <c r="W234" s="155"/>
      <c r="X234" s="155"/>
      <c r="Y234" s="155"/>
      <c r="Z234" s="155"/>
      <c r="AA234" s="155"/>
      <c r="AB234" s="155"/>
      <c r="AC234" s="155"/>
      <c r="AD234" s="155"/>
      <c r="AE234" s="155"/>
      <c r="AF234" s="155"/>
    </row>
    <row r="235" spans="1:32" ht="12.75" customHeight="1">
      <c r="A235" s="155"/>
      <c r="B235" s="155"/>
      <c r="C235" s="155"/>
      <c r="D235" s="155"/>
      <c r="E235" s="155"/>
      <c r="F235" s="155"/>
      <c r="G235" s="155"/>
      <c r="H235" s="155"/>
      <c r="I235" s="155"/>
      <c r="J235" s="155"/>
      <c r="K235" s="155"/>
      <c r="L235" s="155"/>
      <c r="M235" s="155"/>
      <c r="N235" s="155"/>
      <c r="O235" s="155"/>
      <c r="P235" s="155"/>
      <c r="Q235" s="251"/>
      <c r="R235" s="155"/>
      <c r="S235" s="155"/>
      <c r="T235" s="155"/>
      <c r="U235" s="155"/>
      <c r="V235" s="155"/>
      <c r="W235" s="155"/>
      <c r="X235" s="155"/>
      <c r="Y235" s="155"/>
      <c r="Z235" s="155"/>
      <c r="AA235" s="155"/>
      <c r="AB235" s="155"/>
      <c r="AC235" s="155"/>
      <c r="AD235" s="155"/>
      <c r="AE235" s="155"/>
      <c r="AF235" s="155"/>
    </row>
    <row r="236" spans="1:32" ht="12.75" customHeight="1">
      <c r="A236" s="155"/>
      <c r="B236" s="155"/>
      <c r="C236" s="155"/>
      <c r="D236" s="155"/>
      <c r="E236" s="155"/>
      <c r="F236" s="155"/>
      <c r="G236" s="155"/>
      <c r="H236" s="155"/>
      <c r="I236" s="155"/>
      <c r="J236" s="155"/>
      <c r="K236" s="155"/>
      <c r="L236" s="155"/>
      <c r="M236" s="155"/>
      <c r="N236" s="155"/>
      <c r="O236" s="155"/>
      <c r="P236" s="155"/>
      <c r="Q236" s="251"/>
      <c r="R236" s="155"/>
      <c r="S236" s="155"/>
      <c r="T236" s="155"/>
      <c r="U236" s="155"/>
      <c r="V236" s="155"/>
      <c r="W236" s="155"/>
      <c r="X236" s="155"/>
      <c r="Y236" s="155"/>
      <c r="Z236" s="155"/>
      <c r="AA236" s="155"/>
      <c r="AB236" s="155"/>
      <c r="AC236" s="155"/>
      <c r="AD236" s="155"/>
      <c r="AE236" s="155"/>
      <c r="AF236" s="155"/>
    </row>
    <row r="237" spans="1:32" ht="12.75" customHeight="1">
      <c r="A237" s="155"/>
      <c r="B237" s="155"/>
      <c r="C237" s="155"/>
      <c r="D237" s="155"/>
      <c r="E237" s="155"/>
      <c r="F237" s="155"/>
      <c r="G237" s="155"/>
      <c r="H237" s="155"/>
      <c r="I237" s="155"/>
      <c r="J237" s="155"/>
      <c r="K237" s="155"/>
      <c r="L237" s="155"/>
      <c r="M237" s="155"/>
      <c r="N237" s="155"/>
      <c r="O237" s="155"/>
      <c r="P237" s="155"/>
      <c r="Q237" s="251"/>
      <c r="R237" s="155"/>
      <c r="S237" s="155"/>
      <c r="T237" s="155"/>
      <c r="U237" s="155"/>
      <c r="V237" s="155"/>
      <c r="W237" s="155"/>
      <c r="X237" s="155"/>
      <c r="Y237" s="155"/>
      <c r="Z237" s="155"/>
      <c r="AA237" s="155"/>
      <c r="AB237" s="155"/>
      <c r="AC237" s="155"/>
      <c r="AD237" s="155"/>
      <c r="AE237" s="155"/>
      <c r="AF237" s="155"/>
    </row>
    <row r="238" spans="1:32" ht="12.75" customHeight="1">
      <c r="A238" s="155"/>
      <c r="B238" s="155"/>
      <c r="C238" s="155"/>
      <c r="D238" s="155"/>
      <c r="E238" s="155"/>
      <c r="F238" s="155"/>
      <c r="G238" s="155"/>
      <c r="H238" s="155"/>
      <c r="I238" s="155"/>
      <c r="J238" s="155"/>
      <c r="K238" s="155"/>
      <c r="L238" s="155"/>
      <c r="M238" s="155"/>
      <c r="N238" s="155"/>
      <c r="O238" s="155"/>
      <c r="P238" s="155"/>
      <c r="Q238" s="251"/>
      <c r="R238" s="155"/>
      <c r="S238" s="155"/>
      <c r="T238" s="155"/>
      <c r="U238" s="155"/>
      <c r="V238" s="155"/>
      <c r="W238" s="155"/>
      <c r="X238" s="155"/>
      <c r="Y238" s="155"/>
      <c r="Z238" s="155"/>
      <c r="AA238" s="155"/>
      <c r="AB238" s="155"/>
      <c r="AC238" s="155"/>
      <c r="AD238" s="155"/>
      <c r="AE238" s="155"/>
      <c r="AF238" s="155"/>
    </row>
    <row r="239" spans="1:32" ht="15.75" customHeight="1"/>
    <row r="240" spans="1:3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autoFilter ref="A10:O40"/>
  <mergeCells count="3">
    <mergeCell ref="C2:F2"/>
    <mergeCell ref="C3:F3"/>
    <mergeCell ref="C4:F4"/>
  </mergeCells>
  <dataValidations count="1">
    <dataValidation type="list" allowBlank="1" showErrorMessage="1" sqref="F38:F40 F12:F13 F15:F19 F21:F25 F31 I31 F27:F29 F33:F36 I27:I29 I12:I13 I33:I36 I15:I19 L15:L19 I21:I25 I38:I40 L12:L13 L21:L25 L27:L31 L33:L36 L38:L40">
      <formula1>$Q$2:$Q$5</formula1>
    </dataValidation>
  </dataValidations>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73"/>
  <sheetViews>
    <sheetView workbookViewId="0">
      <selection activeCell="L24" sqref="L24:N24"/>
    </sheetView>
  </sheetViews>
  <sheetFormatPr defaultColWidth="12.6640625" defaultRowHeight="15" customHeight="1"/>
  <cols>
    <col min="1" max="1" width="30.33203125" customWidth="1"/>
    <col min="2" max="2" width="32.77734375" customWidth="1"/>
    <col min="3" max="3" width="34.88671875" customWidth="1"/>
    <col min="4" max="4" width="33.88671875" customWidth="1"/>
    <col min="5" max="5" width="29.109375" customWidth="1"/>
    <col min="6" max="6" width="13" customWidth="1"/>
    <col min="7" max="8" width="14.21875" customWidth="1"/>
    <col min="15" max="15" width="39.21875" customWidth="1"/>
  </cols>
  <sheetData>
    <row r="1" spans="1:19" ht="15" customHeight="1">
      <c r="A1" s="155"/>
      <c r="B1" s="155"/>
      <c r="C1" s="155"/>
      <c r="D1" s="155"/>
      <c r="E1" s="155"/>
      <c r="F1" s="155"/>
      <c r="G1" s="155"/>
      <c r="H1" s="155"/>
      <c r="I1" s="155"/>
      <c r="J1" s="155"/>
      <c r="K1" s="155"/>
      <c r="L1" s="155"/>
      <c r="M1" s="155"/>
      <c r="N1" s="155"/>
      <c r="O1" s="155"/>
    </row>
    <row r="2" spans="1:19" ht="15" customHeight="1">
      <c r="A2" s="379" t="s">
        <v>1480</v>
      </c>
      <c r="B2" s="380" t="s">
        <v>183</v>
      </c>
      <c r="C2" s="507"/>
      <c r="D2" s="492"/>
      <c r="E2" s="492"/>
      <c r="F2" s="493"/>
      <c r="G2" s="210"/>
      <c r="H2" s="210"/>
      <c r="I2" s="210"/>
      <c r="J2" s="210"/>
      <c r="K2" s="210"/>
      <c r="L2" s="210"/>
      <c r="M2" s="210"/>
      <c r="N2" s="210"/>
      <c r="O2" s="210"/>
      <c r="S2" s="74" t="s">
        <v>212</v>
      </c>
    </row>
    <row r="3" spans="1:19" ht="15" customHeight="1">
      <c r="A3" s="381" t="s">
        <v>237</v>
      </c>
      <c r="B3" s="119" t="s">
        <v>2198</v>
      </c>
      <c r="C3" s="508"/>
      <c r="D3" s="431"/>
      <c r="E3" s="431"/>
      <c r="F3" s="509"/>
      <c r="G3" s="210"/>
      <c r="H3" s="210"/>
      <c r="I3" s="210"/>
      <c r="J3" s="210"/>
      <c r="K3" s="210"/>
      <c r="L3" s="210"/>
      <c r="M3" s="210"/>
      <c r="N3" s="210"/>
      <c r="O3" s="210"/>
      <c r="S3" s="74" t="s">
        <v>213</v>
      </c>
    </row>
    <row r="4" spans="1:19" ht="15" customHeight="1">
      <c r="A4" s="382" t="s">
        <v>1482</v>
      </c>
      <c r="B4" s="130"/>
      <c r="C4" s="510"/>
      <c r="D4" s="431"/>
      <c r="E4" s="431"/>
      <c r="F4" s="509"/>
      <c r="G4" s="210"/>
      <c r="H4" s="210"/>
      <c r="I4" s="210"/>
      <c r="J4" s="210"/>
      <c r="K4" s="210"/>
      <c r="L4" s="210"/>
      <c r="M4" s="210"/>
      <c r="N4" s="210"/>
      <c r="O4" s="210"/>
      <c r="S4" s="74" t="s">
        <v>225</v>
      </c>
    </row>
    <row r="5" spans="1:19" ht="15" customHeight="1">
      <c r="A5" s="383" t="s">
        <v>241</v>
      </c>
      <c r="B5" s="131" t="s">
        <v>212</v>
      </c>
      <c r="C5" s="131" t="s">
        <v>213</v>
      </c>
      <c r="D5" s="131" t="s">
        <v>225</v>
      </c>
      <c r="E5" s="131" t="s">
        <v>215</v>
      </c>
      <c r="F5" s="384" t="s">
        <v>1484</v>
      </c>
      <c r="G5" s="256"/>
      <c r="H5" s="256"/>
      <c r="I5" s="256"/>
      <c r="J5" s="256"/>
      <c r="K5" s="256"/>
      <c r="L5" s="256"/>
      <c r="M5" s="256"/>
      <c r="N5" s="256"/>
      <c r="O5" s="256"/>
      <c r="S5" s="74" t="s">
        <v>215</v>
      </c>
    </row>
    <row r="6" spans="1:19" ht="15" customHeight="1">
      <c r="A6" s="385" t="s">
        <v>222</v>
      </c>
      <c r="B6" s="132">
        <f>COUNTIF(F12:F12868,"Passed")</f>
        <v>10</v>
      </c>
      <c r="C6" s="132">
        <f>COUNTIF(F12:F868,"Failed")</f>
        <v>0</v>
      </c>
      <c r="D6" s="133">
        <v>0</v>
      </c>
      <c r="E6" s="132">
        <f t="shared" ref="E6:E7" si="0">COUNTIF(H18:H868,"N/A")</f>
        <v>0</v>
      </c>
      <c r="F6" s="386">
        <f>COUNTA(A11:A868) - 4</f>
        <v>10</v>
      </c>
      <c r="G6" s="256"/>
      <c r="H6" s="256"/>
      <c r="I6" s="256"/>
      <c r="J6" s="256"/>
      <c r="K6" s="256"/>
      <c r="L6" s="256"/>
      <c r="M6" s="256"/>
      <c r="N6" s="256"/>
      <c r="O6" s="256"/>
    </row>
    <row r="7" spans="1:19" ht="15" customHeight="1">
      <c r="A7" s="387" t="s">
        <v>221</v>
      </c>
      <c r="B7" s="134">
        <f>COUNTIF(I12:I12868,"Passed")</f>
        <v>10</v>
      </c>
      <c r="C7" s="134">
        <f>COUNTIF(I12:I868,"Failed")</f>
        <v>0</v>
      </c>
      <c r="D7" s="133">
        <v>0</v>
      </c>
      <c r="E7" s="132">
        <f t="shared" si="0"/>
        <v>0</v>
      </c>
      <c r="F7" s="388">
        <f>COUNTA(A11:A868) - 4</f>
        <v>10</v>
      </c>
      <c r="G7" s="256"/>
      <c r="H7" s="256"/>
      <c r="I7" s="256"/>
      <c r="J7" s="256"/>
      <c r="K7" s="256"/>
      <c r="L7" s="256"/>
      <c r="M7" s="256"/>
      <c r="N7" s="256"/>
      <c r="O7" s="256"/>
    </row>
    <row r="8" spans="1:19" ht="15" customHeight="1">
      <c r="A8" s="389" t="s">
        <v>210</v>
      </c>
      <c r="B8" s="390">
        <f>COUNTIF(L12:L12868,"Passed")</f>
        <v>10</v>
      </c>
      <c r="C8" s="390">
        <f>COUNTIF(L12:L868,"Failed")</f>
        <v>0</v>
      </c>
      <c r="D8" s="390">
        <v>0</v>
      </c>
      <c r="E8" s="390">
        <v>0</v>
      </c>
      <c r="F8" s="391">
        <f>COUNTA(A11:A868) - 4</f>
        <v>10</v>
      </c>
      <c r="G8" s="326"/>
    </row>
    <row r="9" spans="1:19" ht="15" customHeight="1">
      <c r="A9" s="326"/>
      <c r="B9" s="326"/>
      <c r="C9" s="326"/>
      <c r="D9" s="326"/>
      <c r="E9" s="326"/>
      <c r="F9" s="326"/>
      <c r="G9" s="326"/>
      <c r="H9" s="326"/>
      <c r="I9" s="326"/>
      <c r="J9" s="326"/>
      <c r="K9" s="326"/>
      <c r="L9" s="326"/>
      <c r="M9" s="326"/>
      <c r="N9" s="326"/>
      <c r="O9" s="326"/>
    </row>
    <row r="10" spans="1:19" ht="19.5" customHeight="1">
      <c r="A10" s="135" t="s">
        <v>1485</v>
      </c>
      <c r="B10" s="135" t="s">
        <v>245</v>
      </c>
      <c r="C10" s="135" t="s">
        <v>246</v>
      </c>
      <c r="D10" s="135" t="s">
        <v>247</v>
      </c>
      <c r="E10" s="135" t="s">
        <v>1486</v>
      </c>
      <c r="F10" s="116" t="s">
        <v>222</v>
      </c>
      <c r="G10" s="116" t="s">
        <v>249</v>
      </c>
      <c r="H10" s="116" t="s">
        <v>250</v>
      </c>
      <c r="I10" s="116" t="s">
        <v>221</v>
      </c>
      <c r="J10" s="116" t="s">
        <v>249</v>
      </c>
      <c r="K10" s="116" t="s">
        <v>250</v>
      </c>
      <c r="L10" s="116" t="s">
        <v>210</v>
      </c>
      <c r="M10" s="116" t="s">
        <v>249</v>
      </c>
      <c r="N10" s="116" t="s">
        <v>250</v>
      </c>
      <c r="O10" s="116" t="s">
        <v>251</v>
      </c>
      <c r="P10" s="326"/>
    </row>
    <row r="11" spans="1:19" ht="13.8">
      <c r="A11" s="136" t="s">
        <v>2199</v>
      </c>
      <c r="B11" s="279"/>
      <c r="C11" s="279"/>
      <c r="D11" s="279"/>
      <c r="E11" s="279"/>
      <c r="F11" s="239"/>
      <c r="G11" s="239"/>
      <c r="H11" s="239"/>
      <c r="I11" s="239"/>
      <c r="J11" s="239"/>
      <c r="K11" s="239"/>
      <c r="L11" s="239"/>
      <c r="M11" s="239"/>
      <c r="N11" s="239"/>
      <c r="O11" s="240"/>
    </row>
    <row r="12" spans="1:19" ht="122.25" customHeight="1">
      <c r="A12" s="119" t="str">
        <f t="shared" ref="A12:A14" si="1">IF(OR(B12&lt;&gt;"",D12&lt;&gt;""),"["&amp;TEXT($B$2,"##")&amp;"-"&amp;TEXT(ROW()-11,"##")&amp;"]","")</f>
        <v>[Manage Money Exchanges-1]</v>
      </c>
      <c r="B12" s="118" t="s">
        <v>2199</v>
      </c>
      <c r="C12" s="118" t="s">
        <v>2200</v>
      </c>
      <c r="D12" s="264" t="s">
        <v>2201</v>
      </c>
      <c r="E12" s="118"/>
      <c r="F12" s="241" t="s">
        <v>212</v>
      </c>
      <c r="G12" s="280">
        <v>45251</v>
      </c>
      <c r="H12" s="118" t="s">
        <v>46</v>
      </c>
      <c r="I12" s="241" t="s">
        <v>212</v>
      </c>
      <c r="J12" s="280">
        <v>45264</v>
      </c>
      <c r="K12" s="118" t="s">
        <v>46</v>
      </c>
      <c r="L12" s="241" t="s">
        <v>212</v>
      </c>
      <c r="M12" s="357">
        <v>45265</v>
      </c>
      <c r="N12" s="166" t="s">
        <v>1491</v>
      </c>
      <c r="O12" s="241"/>
    </row>
    <row r="13" spans="1:19" ht="140.25" customHeight="1">
      <c r="A13" s="119" t="str">
        <f t="shared" si="1"/>
        <v>[Manage Money Exchanges-2]</v>
      </c>
      <c r="B13" s="118" t="s">
        <v>2202</v>
      </c>
      <c r="C13" s="118" t="s">
        <v>2200</v>
      </c>
      <c r="D13" s="264" t="s">
        <v>2203</v>
      </c>
      <c r="E13" s="264" t="s">
        <v>735</v>
      </c>
      <c r="F13" s="241" t="s">
        <v>212</v>
      </c>
      <c r="G13" s="283">
        <v>45251</v>
      </c>
      <c r="H13" s="118" t="s">
        <v>46</v>
      </c>
      <c r="I13" s="241" t="s">
        <v>212</v>
      </c>
      <c r="J13" s="280">
        <v>45264</v>
      </c>
      <c r="K13" s="118" t="s">
        <v>46</v>
      </c>
      <c r="L13" s="241" t="s">
        <v>212</v>
      </c>
      <c r="M13" s="357">
        <v>45265</v>
      </c>
      <c r="N13" s="166" t="s">
        <v>1491</v>
      </c>
      <c r="O13" s="170"/>
    </row>
    <row r="14" spans="1:19" ht="149.25" customHeight="1">
      <c r="A14" s="119" t="str">
        <f t="shared" si="1"/>
        <v>[Manage Money Exchanges-3]</v>
      </c>
      <c r="B14" s="118" t="s">
        <v>2204</v>
      </c>
      <c r="C14" s="118" t="s">
        <v>2200</v>
      </c>
      <c r="D14" s="264" t="s">
        <v>2205</v>
      </c>
      <c r="E14" s="264"/>
      <c r="F14" s="241" t="s">
        <v>212</v>
      </c>
      <c r="G14" s="280">
        <v>45251</v>
      </c>
      <c r="H14" s="118" t="s">
        <v>46</v>
      </c>
      <c r="I14" s="241" t="s">
        <v>212</v>
      </c>
      <c r="J14" s="280">
        <v>45264</v>
      </c>
      <c r="K14" s="118" t="s">
        <v>46</v>
      </c>
      <c r="L14" s="241" t="s">
        <v>212</v>
      </c>
      <c r="M14" s="357">
        <v>45265</v>
      </c>
      <c r="N14" s="166" t="s">
        <v>1491</v>
      </c>
      <c r="O14" s="241"/>
    </row>
    <row r="15" spans="1:19" ht="20.25" customHeight="1">
      <c r="A15" s="147" t="s">
        <v>2206</v>
      </c>
      <c r="B15" s="148"/>
      <c r="C15" s="148"/>
      <c r="D15" s="268"/>
      <c r="E15" s="268"/>
      <c r="F15" s="250"/>
      <c r="G15" s="281"/>
      <c r="H15" s="148"/>
      <c r="I15" s="250"/>
      <c r="J15" s="250"/>
      <c r="K15" s="250"/>
      <c r="L15" s="250"/>
      <c r="M15" s="250"/>
      <c r="N15" s="250"/>
      <c r="O15" s="250"/>
    </row>
    <row r="16" spans="1:19" ht="131.25" customHeight="1">
      <c r="A16" s="119" t="str">
        <f>IF(OR(B14&lt;&gt;"",D14&lt;&gt;""),"["&amp;TEXT($B$2,"##")&amp;"-"&amp;TEXT(ROW()-12,"##")&amp;"]","")</f>
        <v>[Manage Money Exchanges-4]</v>
      </c>
      <c r="B16" s="118" t="s">
        <v>2207</v>
      </c>
      <c r="C16" s="118" t="s">
        <v>2208</v>
      </c>
      <c r="D16" s="264" t="s">
        <v>2209</v>
      </c>
      <c r="E16" s="264"/>
      <c r="F16" s="241" t="s">
        <v>212</v>
      </c>
      <c r="G16" s="280">
        <v>45251</v>
      </c>
      <c r="H16" s="118" t="s">
        <v>46</v>
      </c>
      <c r="I16" s="241" t="s">
        <v>212</v>
      </c>
      <c r="J16" s="280">
        <v>45264</v>
      </c>
      <c r="K16" s="118" t="s">
        <v>46</v>
      </c>
      <c r="L16" s="241" t="s">
        <v>212</v>
      </c>
      <c r="M16" s="357">
        <v>45265</v>
      </c>
      <c r="N16" s="166" t="s">
        <v>1491</v>
      </c>
      <c r="O16" s="241"/>
    </row>
    <row r="17" spans="1:15" ht="151.5" customHeight="1">
      <c r="A17" s="119" t="str">
        <f>IF(OR(B14&lt;&gt;"",D14&lt;&gt;""),"["&amp;TEXT($B$2,"##")&amp;"-"&amp;TEXT(ROW()-12,"##")&amp;"]","")</f>
        <v>[Manage Money Exchanges-5]</v>
      </c>
      <c r="B17" s="118" t="s">
        <v>2210</v>
      </c>
      <c r="C17" s="118" t="s">
        <v>2211</v>
      </c>
      <c r="D17" s="264" t="s">
        <v>2093</v>
      </c>
      <c r="E17" s="264"/>
      <c r="F17" s="241" t="s">
        <v>212</v>
      </c>
      <c r="G17" s="280">
        <v>45251</v>
      </c>
      <c r="H17" s="118" t="s">
        <v>46</v>
      </c>
      <c r="I17" s="241" t="s">
        <v>212</v>
      </c>
      <c r="J17" s="280">
        <v>45264</v>
      </c>
      <c r="K17" s="118" t="s">
        <v>46</v>
      </c>
      <c r="L17" s="241" t="s">
        <v>212</v>
      </c>
      <c r="M17" s="357">
        <v>45265</v>
      </c>
      <c r="N17" s="166" t="s">
        <v>1491</v>
      </c>
      <c r="O17" s="241"/>
    </row>
    <row r="18" spans="1:15" ht="147.75" customHeight="1">
      <c r="A18" s="119" t="str">
        <f t="shared" ref="A18:A20" si="2">IF(OR(B16&lt;&gt;"",D16&lt;&gt;""),"["&amp;TEXT($B$2,"##")&amp;"-"&amp;TEXT(ROW()-12,"##")&amp;"]","")</f>
        <v>[Manage Money Exchanges-6]</v>
      </c>
      <c r="B18" s="118" t="s">
        <v>2212</v>
      </c>
      <c r="C18" s="118" t="s">
        <v>2213</v>
      </c>
      <c r="D18" s="264" t="s">
        <v>2214</v>
      </c>
      <c r="E18" s="264"/>
      <c r="F18" s="241" t="s">
        <v>212</v>
      </c>
      <c r="G18" s="280">
        <v>45251</v>
      </c>
      <c r="H18" s="118" t="s">
        <v>46</v>
      </c>
      <c r="I18" s="241" t="s">
        <v>212</v>
      </c>
      <c r="J18" s="280">
        <v>45264</v>
      </c>
      <c r="K18" s="118" t="s">
        <v>46</v>
      </c>
      <c r="L18" s="241" t="s">
        <v>212</v>
      </c>
      <c r="M18" s="357">
        <v>45265</v>
      </c>
      <c r="N18" s="166" t="s">
        <v>1491</v>
      </c>
      <c r="O18" s="241"/>
    </row>
    <row r="19" spans="1:15" ht="155.25" customHeight="1">
      <c r="A19" s="119" t="str">
        <f t="shared" si="2"/>
        <v>[Manage Money Exchanges-7]</v>
      </c>
      <c r="B19" s="118" t="s">
        <v>2215</v>
      </c>
      <c r="C19" s="118" t="s">
        <v>2216</v>
      </c>
      <c r="D19" s="264" t="s">
        <v>2217</v>
      </c>
      <c r="E19" s="264"/>
      <c r="F19" s="241" t="s">
        <v>212</v>
      </c>
      <c r="G19" s="280">
        <v>45251</v>
      </c>
      <c r="H19" s="118" t="s">
        <v>46</v>
      </c>
      <c r="I19" s="241" t="s">
        <v>212</v>
      </c>
      <c r="J19" s="280">
        <v>45264</v>
      </c>
      <c r="K19" s="118" t="s">
        <v>46</v>
      </c>
      <c r="L19" s="241" t="s">
        <v>212</v>
      </c>
      <c r="M19" s="357">
        <v>45265</v>
      </c>
      <c r="N19" s="166" t="s">
        <v>1491</v>
      </c>
      <c r="O19" s="241"/>
    </row>
    <row r="20" spans="1:15" ht="146.25" customHeight="1">
      <c r="A20" s="119" t="str">
        <f t="shared" si="2"/>
        <v>[Manage Money Exchanges-8]</v>
      </c>
      <c r="B20" s="118" t="s">
        <v>2218</v>
      </c>
      <c r="C20" s="118" t="s">
        <v>2219</v>
      </c>
      <c r="D20" s="264" t="s">
        <v>2220</v>
      </c>
      <c r="E20" s="264"/>
      <c r="F20" s="241" t="s">
        <v>212</v>
      </c>
      <c r="G20" s="280">
        <v>45251</v>
      </c>
      <c r="H20" s="118" t="s">
        <v>46</v>
      </c>
      <c r="I20" s="241" t="s">
        <v>212</v>
      </c>
      <c r="J20" s="280">
        <v>45264</v>
      </c>
      <c r="K20" s="118" t="s">
        <v>46</v>
      </c>
      <c r="L20" s="241" t="s">
        <v>212</v>
      </c>
      <c r="M20" s="357">
        <v>45265</v>
      </c>
      <c r="N20" s="166" t="s">
        <v>1491</v>
      </c>
      <c r="O20" s="241"/>
    </row>
    <row r="21" spans="1:15" ht="15.75" customHeight="1">
      <c r="A21" s="152" t="s">
        <v>2221</v>
      </c>
      <c r="B21" s="148"/>
      <c r="C21" s="148"/>
      <c r="D21" s="268"/>
      <c r="E21" s="268"/>
      <c r="F21" s="250"/>
      <c r="G21" s="281"/>
      <c r="H21" s="148"/>
      <c r="I21" s="250"/>
      <c r="J21" s="250"/>
      <c r="K21" s="250"/>
      <c r="L21" s="250"/>
      <c r="M21" s="250"/>
      <c r="N21" s="250"/>
      <c r="O21" s="250"/>
    </row>
    <row r="22" spans="1:15" ht="141" customHeight="1">
      <c r="A22" s="119" t="str">
        <f>IF(OR(B14&lt;&gt;"",D14&lt;&gt;""),"["&amp;TEXT($B$2,"##")&amp;"-"&amp;TEXT(ROW()-13,"##")&amp;"]","")</f>
        <v>[Manage Money Exchanges-9]</v>
      </c>
      <c r="B22" s="118" t="s">
        <v>2221</v>
      </c>
      <c r="C22" s="118" t="s">
        <v>2222</v>
      </c>
      <c r="D22" s="264" t="s">
        <v>2223</v>
      </c>
      <c r="E22" s="264"/>
      <c r="F22" s="241" t="s">
        <v>212</v>
      </c>
      <c r="G22" s="280">
        <v>45251</v>
      </c>
      <c r="H22" s="118" t="s">
        <v>46</v>
      </c>
      <c r="I22" s="241" t="s">
        <v>212</v>
      </c>
      <c r="J22" s="280">
        <v>45264</v>
      </c>
      <c r="K22" s="118" t="s">
        <v>46</v>
      </c>
      <c r="L22" s="241" t="s">
        <v>212</v>
      </c>
      <c r="M22" s="357">
        <v>45265</v>
      </c>
      <c r="N22" s="166" t="s">
        <v>1491</v>
      </c>
      <c r="O22" s="241"/>
    </row>
    <row r="23" spans="1:15" ht="15.75" customHeight="1">
      <c r="A23" s="152" t="s">
        <v>2224</v>
      </c>
      <c r="B23" s="148"/>
      <c r="C23" s="148"/>
      <c r="D23" s="268"/>
      <c r="E23" s="268"/>
      <c r="F23" s="250"/>
      <c r="G23" s="281"/>
      <c r="H23" s="148"/>
      <c r="I23" s="250"/>
      <c r="J23" s="250"/>
      <c r="K23" s="250"/>
      <c r="L23" s="250"/>
      <c r="M23" s="250"/>
      <c r="N23" s="250"/>
      <c r="O23" s="250"/>
    </row>
    <row r="24" spans="1:15" ht="153.75" customHeight="1">
      <c r="A24" s="119" t="str">
        <f>IF(OR(B22&lt;&gt;"",D22&lt;&gt;""),"["&amp;TEXT($B$2,"##")&amp;"-"&amp;TEXT(ROW()-14,"##")&amp;"]","")</f>
        <v>[Manage Money Exchanges-10]</v>
      </c>
      <c r="B24" s="118" t="s">
        <v>2225</v>
      </c>
      <c r="C24" s="118" t="s">
        <v>2226</v>
      </c>
      <c r="D24" s="264" t="s">
        <v>2223</v>
      </c>
      <c r="E24" s="264"/>
      <c r="F24" s="241" t="s">
        <v>212</v>
      </c>
      <c r="G24" s="280">
        <v>45251</v>
      </c>
      <c r="H24" s="118" t="s">
        <v>46</v>
      </c>
      <c r="I24" s="241" t="s">
        <v>212</v>
      </c>
      <c r="J24" s="280">
        <v>45264</v>
      </c>
      <c r="K24" s="118" t="s">
        <v>46</v>
      </c>
      <c r="L24" s="241" t="s">
        <v>212</v>
      </c>
      <c r="M24" s="357">
        <v>45265</v>
      </c>
      <c r="N24" s="166" t="s">
        <v>1491</v>
      </c>
      <c r="O24" s="241"/>
    </row>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3">
    <mergeCell ref="C2:F2"/>
    <mergeCell ref="C3:F3"/>
    <mergeCell ref="C4:F4"/>
  </mergeCells>
  <dataValidations count="1">
    <dataValidation type="list" allowBlank="1" showErrorMessage="1" sqref="F12:F24 I12:I24 L12:L24">
      <formula1>$S$2:$S$5</formula1>
    </dataValidation>
  </dataValidations>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61"/>
  <sheetViews>
    <sheetView workbookViewId="0">
      <selection activeCell="G7" sqref="G7"/>
    </sheetView>
  </sheetViews>
  <sheetFormatPr defaultColWidth="12.6640625" defaultRowHeight="15" customHeight="1"/>
  <cols>
    <col min="1" max="1" width="30.33203125" customWidth="1"/>
    <col min="2" max="2" width="25.77734375" customWidth="1"/>
    <col min="3" max="3" width="34.88671875" customWidth="1"/>
    <col min="4" max="4" width="33.88671875" customWidth="1"/>
    <col min="5" max="5" width="29.109375" customWidth="1"/>
    <col min="6" max="6" width="13" customWidth="1"/>
    <col min="7" max="8" width="14.21875" customWidth="1"/>
    <col min="15" max="15" width="41.21875" customWidth="1"/>
  </cols>
  <sheetData>
    <row r="1" spans="1:19" ht="15" customHeight="1">
      <c r="A1" s="155"/>
      <c r="B1" s="155"/>
      <c r="C1" s="155"/>
      <c r="D1" s="155"/>
      <c r="E1" s="155"/>
      <c r="F1" s="155"/>
      <c r="G1" s="155"/>
      <c r="H1" s="155"/>
      <c r="I1" s="155"/>
      <c r="J1" s="155"/>
      <c r="K1" s="155"/>
      <c r="L1" s="155"/>
      <c r="M1" s="155"/>
      <c r="N1" s="155"/>
      <c r="O1" s="155"/>
    </row>
    <row r="2" spans="1:19" ht="15" customHeight="1">
      <c r="A2" s="379" t="s">
        <v>1480</v>
      </c>
      <c r="B2" s="380" t="s">
        <v>188</v>
      </c>
      <c r="C2" s="507"/>
      <c r="D2" s="492"/>
      <c r="E2" s="492"/>
      <c r="F2" s="493"/>
      <c r="G2" s="210"/>
      <c r="H2" s="210"/>
      <c r="I2" s="210"/>
      <c r="J2" s="210"/>
      <c r="K2" s="210"/>
      <c r="L2" s="210"/>
      <c r="M2" s="210"/>
      <c r="N2" s="210"/>
      <c r="O2" s="210"/>
      <c r="S2" s="74" t="s">
        <v>212</v>
      </c>
    </row>
    <row r="3" spans="1:19" ht="15" customHeight="1">
      <c r="A3" s="381" t="s">
        <v>237</v>
      </c>
      <c r="B3" s="119" t="s">
        <v>2227</v>
      </c>
      <c r="C3" s="508"/>
      <c r="D3" s="431"/>
      <c r="E3" s="431"/>
      <c r="F3" s="509"/>
      <c r="G3" s="210"/>
      <c r="H3" s="210"/>
      <c r="I3" s="210"/>
      <c r="J3" s="210"/>
      <c r="K3" s="210"/>
      <c r="L3" s="210"/>
      <c r="M3" s="210"/>
      <c r="N3" s="210"/>
      <c r="O3" s="210"/>
      <c r="S3" s="74" t="s">
        <v>213</v>
      </c>
    </row>
    <row r="4" spans="1:19" ht="15" customHeight="1">
      <c r="A4" s="382" t="s">
        <v>1482</v>
      </c>
      <c r="B4" s="130"/>
      <c r="C4" s="510"/>
      <c r="D4" s="431"/>
      <c r="E4" s="431"/>
      <c r="F4" s="509"/>
      <c r="G4" s="210"/>
      <c r="H4" s="210"/>
      <c r="I4" s="210"/>
      <c r="J4" s="210"/>
      <c r="K4" s="210"/>
      <c r="L4" s="210"/>
      <c r="M4" s="210"/>
      <c r="N4" s="210"/>
      <c r="O4" s="210"/>
      <c r="S4" s="74" t="s">
        <v>225</v>
      </c>
    </row>
    <row r="5" spans="1:19" ht="15" customHeight="1">
      <c r="A5" s="383" t="s">
        <v>241</v>
      </c>
      <c r="B5" s="131" t="s">
        <v>212</v>
      </c>
      <c r="C5" s="131" t="s">
        <v>213</v>
      </c>
      <c r="D5" s="131" t="s">
        <v>225</v>
      </c>
      <c r="E5" s="131" t="s">
        <v>215</v>
      </c>
      <c r="F5" s="384" t="s">
        <v>1484</v>
      </c>
      <c r="G5" s="256"/>
      <c r="H5" s="256"/>
      <c r="I5" s="256"/>
      <c r="J5" s="256"/>
      <c r="K5" s="256"/>
      <c r="L5" s="256"/>
      <c r="M5" s="256"/>
      <c r="N5" s="256"/>
      <c r="O5" s="256"/>
      <c r="S5" s="74" t="s">
        <v>215</v>
      </c>
    </row>
    <row r="6" spans="1:19" ht="15" customHeight="1">
      <c r="A6" s="385" t="s">
        <v>222</v>
      </c>
      <c r="B6" s="132">
        <f>COUNTIF(F12:F12868,"Passed")</f>
        <v>1</v>
      </c>
      <c r="C6" s="132">
        <f>COUNTIF(F12:F868,"Failed")</f>
        <v>0</v>
      </c>
      <c r="D6" s="133">
        <v>0</v>
      </c>
      <c r="E6" s="132">
        <f t="shared" ref="E6:E7" si="0">COUNTIF(H18:H868,"N/A")</f>
        <v>0</v>
      </c>
      <c r="F6" s="386">
        <f>COUNTA(A11:A868) - 1</f>
        <v>1</v>
      </c>
      <c r="G6" s="256"/>
      <c r="H6" s="256"/>
      <c r="I6" s="256"/>
      <c r="J6" s="256"/>
      <c r="K6" s="256"/>
      <c r="L6" s="256"/>
      <c r="M6" s="256"/>
      <c r="N6" s="256"/>
      <c r="O6" s="256"/>
    </row>
    <row r="7" spans="1:19" ht="15" customHeight="1">
      <c r="A7" s="387" t="s">
        <v>221</v>
      </c>
      <c r="B7" s="134">
        <f>COUNTIF(I12:I12868,"Passed")</f>
        <v>1</v>
      </c>
      <c r="C7" s="134">
        <f>COUNTIF(I12:I868,"Failed")</f>
        <v>0</v>
      </c>
      <c r="D7" s="133">
        <v>0</v>
      </c>
      <c r="E7" s="132">
        <f t="shared" si="0"/>
        <v>0</v>
      </c>
      <c r="F7" s="388">
        <f>COUNTA(A11:A868) - 1</f>
        <v>1</v>
      </c>
      <c r="G7" s="256"/>
      <c r="H7" s="256"/>
      <c r="I7" s="256"/>
      <c r="J7" s="256"/>
      <c r="K7" s="256"/>
      <c r="L7" s="256"/>
      <c r="M7" s="256"/>
      <c r="N7" s="256"/>
      <c r="O7" s="256"/>
    </row>
    <row r="8" spans="1:19" ht="15" customHeight="1">
      <c r="A8" s="389" t="s">
        <v>210</v>
      </c>
      <c r="B8" s="390">
        <f>COUNTIF(L12:L12868,"Passed")</f>
        <v>1</v>
      </c>
      <c r="C8" s="390">
        <f>COUNTIF(L12:L868,"Failed")</f>
        <v>0</v>
      </c>
      <c r="D8" s="390">
        <v>0</v>
      </c>
      <c r="E8" s="390">
        <v>0</v>
      </c>
      <c r="F8" s="391">
        <f>COUNTA(A11:A868) - 1</f>
        <v>1</v>
      </c>
      <c r="G8" s="326"/>
    </row>
    <row r="9" spans="1:19" ht="15" customHeight="1">
      <c r="A9" s="326"/>
      <c r="B9" s="326"/>
      <c r="C9" s="326"/>
      <c r="D9" s="326"/>
      <c r="E9" s="326"/>
      <c r="F9" s="326"/>
      <c r="G9" s="326"/>
      <c r="H9" s="326"/>
      <c r="I9" s="326"/>
      <c r="J9" s="326"/>
      <c r="K9" s="326"/>
      <c r="L9" s="326"/>
      <c r="M9" s="326"/>
      <c r="N9" s="326"/>
      <c r="O9" s="326"/>
    </row>
    <row r="10" spans="1:19" ht="25.5" customHeight="1">
      <c r="A10" s="135" t="s">
        <v>1485</v>
      </c>
      <c r="B10" s="135" t="s">
        <v>245</v>
      </c>
      <c r="C10" s="135" t="s">
        <v>246</v>
      </c>
      <c r="D10" s="135" t="s">
        <v>247</v>
      </c>
      <c r="E10" s="135" t="s">
        <v>1486</v>
      </c>
      <c r="F10" s="116" t="s">
        <v>222</v>
      </c>
      <c r="G10" s="116" t="s">
        <v>249</v>
      </c>
      <c r="H10" s="116" t="s">
        <v>250</v>
      </c>
      <c r="I10" s="116" t="s">
        <v>221</v>
      </c>
      <c r="J10" s="116" t="s">
        <v>249</v>
      </c>
      <c r="K10" s="116" t="s">
        <v>250</v>
      </c>
      <c r="L10" s="116" t="s">
        <v>210</v>
      </c>
      <c r="M10" s="116" t="s">
        <v>249</v>
      </c>
      <c r="N10" s="116" t="s">
        <v>250</v>
      </c>
      <c r="O10" s="116" t="s">
        <v>251</v>
      </c>
      <c r="P10" s="326"/>
    </row>
    <row r="11" spans="1:19" ht="15.75" customHeight="1">
      <c r="A11" s="136" t="s">
        <v>2228</v>
      </c>
      <c r="B11" s="279"/>
      <c r="C11" s="279"/>
      <c r="D11" s="279"/>
      <c r="E11" s="279"/>
      <c r="F11" s="239"/>
      <c r="G11" s="239"/>
      <c r="H11" s="239"/>
      <c r="I11" s="239"/>
      <c r="J11" s="239"/>
      <c r="K11" s="239"/>
      <c r="L11" s="239"/>
      <c r="M11" s="239"/>
      <c r="N11" s="239"/>
      <c r="O11" s="240"/>
    </row>
    <row r="12" spans="1:19" ht="165" customHeight="1">
      <c r="A12" s="119" t="str">
        <f>IF(OR(B12&lt;&gt;"",D12&lt;&gt;""),"["&amp;TEXT($B$2,"##")&amp;"-"&amp;TEXT(ROW()-12,"##")&amp;"]","")</f>
        <v>[Manage Shipper Payments-]</v>
      </c>
      <c r="B12" s="118" t="s">
        <v>2229</v>
      </c>
      <c r="C12" s="118" t="s">
        <v>2230</v>
      </c>
      <c r="D12" s="264" t="s">
        <v>2223</v>
      </c>
      <c r="E12" s="264"/>
      <c r="F12" s="241" t="s">
        <v>212</v>
      </c>
      <c r="G12" s="280">
        <v>45251</v>
      </c>
      <c r="H12" s="118" t="s">
        <v>46</v>
      </c>
      <c r="I12" s="241" t="s">
        <v>212</v>
      </c>
      <c r="J12" s="280">
        <v>45264</v>
      </c>
      <c r="K12" s="118" t="s">
        <v>46</v>
      </c>
      <c r="L12" s="241" t="s">
        <v>212</v>
      </c>
      <c r="M12" s="357">
        <v>45265</v>
      </c>
      <c r="N12" s="166" t="s">
        <v>1491</v>
      </c>
      <c r="O12" s="241"/>
    </row>
    <row r="13" spans="1:19" ht="15.75" customHeight="1"/>
    <row r="14" spans="1:19" ht="15.75" customHeight="1"/>
    <row r="15" spans="1:19" ht="15.75" customHeight="1"/>
    <row r="16" spans="1: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3">
    <mergeCell ref="C2:F2"/>
    <mergeCell ref="C3:F3"/>
    <mergeCell ref="C4:F4"/>
  </mergeCells>
  <dataValidations count="1">
    <dataValidation type="list" allowBlank="1" showErrorMessage="1" sqref="F12 I12 L12">
      <formula1>$S$2:$S$5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84"/>
  <sheetViews>
    <sheetView topLeftCell="A62" workbookViewId="0">
      <selection activeCell="D68" sqref="D68:D72"/>
    </sheetView>
  </sheetViews>
  <sheetFormatPr defaultColWidth="12.6640625" defaultRowHeight="15" customHeight="1"/>
  <cols>
    <col min="1" max="1" width="3.6640625" customWidth="1"/>
    <col min="2" max="2" width="7.88671875" customWidth="1"/>
    <col min="3" max="3" width="35.33203125" customWidth="1"/>
    <col min="4" max="4" width="39.33203125" customWidth="1"/>
    <col min="5" max="5" width="43" customWidth="1"/>
    <col min="6" max="6" width="29.6640625" customWidth="1"/>
  </cols>
  <sheetData>
    <row r="1" spans="2:6" ht="24.6">
      <c r="B1" s="75"/>
      <c r="C1" s="76"/>
      <c r="D1" s="77" t="s">
        <v>52</v>
      </c>
      <c r="E1" s="76"/>
      <c r="F1" s="76"/>
    </row>
    <row r="2" spans="2:6" ht="13.8">
      <c r="B2" s="219"/>
      <c r="C2" s="193"/>
      <c r="D2" s="193"/>
      <c r="E2" s="193"/>
      <c r="F2" s="193"/>
    </row>
    <row r="3" spans="2:6" ht="13.8">
      <c r="B3" s="453" t="s">
        <v>1</v>
      </c>
      <c r="C3" s="443"/>
      <c r="D3" s="454" t="s">
        <v>53</v>
      </c>
      <c r="E3" s="442"/>
      <c r="F3" s="443"/>
    </row>
    <row r="4" spans="2:6" ht="13.8">
      <c r="B4" s="453" t="s">
        <v>5</v>
      </c>
      <c r="C4" s="443"/>
      <c r="D4" s="454" t="str">
        <f>'Cover System Test'!C4</f>
        <v>Order Management System for Multi-Brand Kitchen Center - MBKC</v>
      </c>
      <c r="E4" s="442"/>
      <c r="F4" s="443"/>
    </row>
    <row r="5" spans="2:6" ht="13.8">
      <c r="B5" s="455" t="s">
        <v>54</v>
      </c>
      <c r="C5" s="443"/>
      <c r="D5" s="456" t="s">
        <v>55</v>
      </c>
      <c r="E5" s="442"/>
      <c r="F5" s="443"/>
    </row>
    <row r="6" spans="2:6" ht="13.8">
      <c r="B6" s="75"/>
      <c r="C6" s="76"/>
      <c r="D6" s="76"/>
      <c r="E6" s="76"/>
      <c r="F6" s="76"/>
    </row>
    <row r="7" spans="2:6" ht="13.8">
      <c r="B7" s="219"/>
      <c r="C7" s="193"/>
      <c r="D7" s="193"/>
      <c r="E7" s="193"/>
      <c r="F7" s="193"/>
    </row>
    <row r="8" spans="2:6" ht="13.8">
      <c r="B8" s="392" t="s">
        <v>56</v>
      </c>
      <c r="C8" s="393" t="s">
        <v>57</v>
      </c>
      <c r="D8" s="393" t="s">
        <v>58</v>
      </c>
      <c r="E8" s="394" t="s">
        <v>59</v>
      </c>
      <c r="F8" s="395" t="s">
        <v>60</v>
      </c>
    </row>
    <row r="9" spans="2:6" ht="16.5" customHeight="1">
      <c r="B9" s="396">
        <v>1</v>
      </c>
      <c r="C9" s="397" t="s">
        <v>61</v>
      </c>
      <c r="D9" s="451" t="s">
        <v>62</v>
      </c>
      <c r="E9" s="457" t="s">
        <v>63</v>
      </c>
      <c r="F9" s="398" t="s">
        <v>64</v>
      </c>
    </row>
    <row r="10" spans="2:6" ht="13.8">
      <c r="B10" s="396">
        <v>2</v>
      </c>
      <c r="C10" s="397" t="s">
        <v>65</v>
      </c>
      <c r="D10" s="449"/>
      <c r="E10" s="458"/>
      <c r="F10" s="398" t="s">
        <v>64</v>
      </c>
    </row>
    <row r="11" spans="2:6" ht="13.8">
      <c r="B11" s="396">
        <v>3</v>
      </c>
      <c r="C11" s="397" t="s">
        <v>66</v>
      </c>
      <c r="D11" s="452"/>
      <c r="E11" s="459"/>
      <c r="F11" s="398" t="s">
        <v>64</v>
      </c>
    </row>
    <row r="12" spans="2:6" ht="13.8">
      <c r="B12" s="396">
        <v>4</v>
      </c>
      <c r="C12" s="397" t="s">
        <v>67</v>
      </c>
      <c r="D12" s="451" t="s">
        <v>68</v>
      </c>
      <c r="E12" s="457" t="s">
        <v>69</v>
      </c>
      <c r="F12" s="398" t="s">
        <v>64</v>
      </c>
    </row>
    <row r="13" spans="2:6" ht="13.8">
      <c r="B13" s="396">
        <v>5</v>
      </c>
      <c r="C13" s="397" t="s">
        <v>70</v>
      </c>
      <c r="D13" s="452"/>
      <c r="E13" s="459"/>
      <c r="F13" s="398" t="s">
        <v>64</v>
      </c>
    </row>
    <row r="14" spans="2:6" ht="13.8">
      <c r="B14" s="396">
        <v>6</v>
      </c>
      <c r="C14" s="397" t="s">
        <v>71</v>
      </c>
      <c r="D14" s="451" t="s">
        <v>72</v>
      </c>
      <c r="E14" s="457" t="s">
        <v>69</v>
      </c>
      <c r="F14" s="398" t="s">
        <v>64</v>
      </c>
    </row>
    <row r="15" spans="2:6" ht="13.8">
      <c r="B15" s="396">
        <v>7</v>
      </c>
      <c r="C15" s="397" t="s">
        <v>73</v>
      </c>
      <c r="D15" s="449"/>
      <c r="E15" s="458"/>
      <c r="F15" s="398" t="s">
        <v>64</v>
      </c>
    </row>
    <row r="16" spans="2:6" ht="13.8">
      <c r="B16" s="396">
        <v>8</v>
      </c>
      <c r="C16" s="397" t="s">
        <v>74</v>
      </c>
      <c r="D16" s="449"/>
      <c r="E16" s="458"/>
      <c r="F16" s="398" t="s">
        <v>64</v>
      </c>
    </row>
    <row r="17" spans="2:6" ht="13.8">
      <c r="B17" s="396">
        <v>9</v>
      </c>
      <c r="C17" s="397" t="s">
        <v>75</v>
      </c>
      <c r="D17" s="449"/>
      <c r="E17" s="458"/>
      <c r="F17" s="398" t="s">
        <v>64</v>
      </c>
    </row>
    <row r="18" spans="2:6" ht="13.8">
      <c r="B18" s="396">
        <v>10</v>
      </c>
      <c r="C18" s="397" t="s">
        <v>76</v>
      </c>
      <c r="D18" s="452"/>
      <c r="E18" s="459"/>
      <c r="F18" s="398" t="s">
        <v>64</v>
      </c>
    </row>
    <row r="19" spans="2:6" ht="13.8">
      <c r="B19" s="396">
        <v>11</v>
      </c>
      <c r="C19" s="397" t="s">
        <v>77</v>
      </c>
      <c r="D19" s="451" t="s">
        <v>78</v>
      </c>
      <c r="E19" s="457" t="s">
        <v>69</v>
      </c>
      <c r="F19" s="398" t="s">
        <v>64</v>
      </c>
    </row>
    <row r="20" spans="2:6" ht="13.8">
      <c r="B20" s="396">
        <v>12</v>
      </c>
      <c r="C20" s="397" t="s">
        <v>79</v>
      </c>
      <c r="D20" s="449"/>
      <c r="E20" s="458"/>
      <c r="F20" s="398" t="s">
        <v>64</v>
      </c>
    </row>
    <row r="21" spans="2:6" ht="13.8">
      <c r="B21" s="396">
        <v>13</v>
      </c>
      <c r="C21" s="397" t="s">
        <v>80</v>
      </c>
      <c r="D21" s="449"/>
      <c r="E21" s="458"/>
      <c r="F21" s="398" t="s">
        <v>64</v>
      </c>
    </row>
    <row r="22" spans="2:6" ht="13.8">
      <c r="B22" s="396">
        <v>14</v>
      </c>
      <c r="C22" s="397" t="s">
        <v>81</v>
      </c>
      <c r="D22" s="449"/>
      <c r="E22" s="458"/>
      <c r="F22" s="398" t="s">
        <v>64</v>
      </c>
    </row>
    <row r="23" spans="2:6" ht="13.8">
      <c r="B23" s="396">
        <v>15</v>
      </c>
      <c r="C23" s="397" t="s">
        <v>82</v>
      </c>
      <c r="D23" s="452"/>
      <c r="E23" s="460"/>
      <c r="F23" s="398" t="s">
        <v>64</v>
      </c>
    </row>
    <row r="24" spans="2:6" ht="13.8">
      <c r="B24" s="396">
        <v>16</v>
      </c>
      <c r="C24" s="397" t="s">
        <v>83</v>
      </c>
      <c r="D24" s="451" t="s">
        <v>84</v>
      </c>
      <c r="E24" s="461" t="s">
        <v>85</v>
      </c>
      <c r="F24" s="398" t="s">
        <v>64</v>
      </c>
    </row>
    <row r="25" spans="2:6" ht="13.8">
      <c r="B25" s="396">
        <v>17</v>
      </c>
      <c r="C25" s="397" t="s">
        <v>86</v>
      </c>
      <c r="D25" s="449"/>
      <c r="E25" s="458"/>
      <c r="F25" s="398" t="s">
        <v>64</v>
      </c>
    </row>
    <row r="26" spans="2:6" ht="13.8">
      <c r="B26" s="396">
        <v>18</v>
      </c>
      <c r="C26" s="397" t="s">
        <v>87</v>
      </c>
      <c r="D26" s="449"/>
      <c r="E26" s="458"/>
      <c r="F26" s="398" t="s">
        <v>64</v>
      </c>
    </row>
    <row r="27" spans="2:6" ht="13.8">
      <c r="B27" s="396">
        <v>19</v>
      </c>
      <c r="C27" s="397" t="s">
        <v>88</v>
      </c>
      <c r="D27" s="449"/>
      <c r="E27" s="458"/>
      <c r="F27" s="398" t="s">
        <v>64</v>
      </c>
    </row>
    <row r="28" spans="2:6" ht="13.8">
      <c r="B28" s="396">
        <v>20</v>
      </c>
      <c r="C28" s="397" t="s">
        <v>89</v>
      </c>
      <c r="D28" s="452"/>
      <c r="E28" s="459"/>
      <c r="F28" s="398" t="s">
        <v>64</v>
      </c>
    </row>
    <row r="29" spans="2:6" ht="13.8">
      <c r="B29" s="396">
        <v>21</v>
      </c>
      <c r="C29" s="397" t="s">
        <v>90</v>
      </c>
      <c r="D29" s="451" t="s">
        <v>91</v>
      </c>
      <c r="E29" s="457" t="s">
        <v>85</v>
      </c>
      <c r="F29" s="398" t="s">
        <v>64</v>
      </c>
    </row>
    <row r="30" spans="2:6" ht="13.8">
      <c r="B30" s="396">
        <v>22</v>
      </c>
      <c r="C30" s="397" t="s">
        <v>92</v>
      </c>
      <c r="D30" s="449"/>
      <c r="E30" s="458"/>
      <c r="F30" s="398" t="s">
        <v>64</v>
      </c>
    </row>
    <row r="31" spans="2:6" ht="13.8">
      <c r="B31" s="396">
        <v>23</v>
      </c>
      <c r="C31" s="397" t="s">
        <v>93</v>
      </c>
      <c r="D31" s="449"/>
      <c r="E31" s="458"/>
      <c r="F31" s="398" t="s">
        <v>64</v>
      </c>
    </row>
    <row r="32" spans="2:6" ht="13.8">
      <c r="B32" s="396">
        <v>24</v>
      </c>
      <c r="C32" s="397" t="s">
        <v>94</v>
      </c>
      <c r="D32" s="449"/>
      <c r="E32" s="458"/>
      <c r="F32" s="398" t="s">
        <v>64</v>
      </c>
    </row>
    <row r="33" spans="2:6" ht="13.8">
      <c r="B33" s="396">
        <v>25</v>
      </c>
      <c r="C33" s="397" t="s">
        <v>95</v>
      </c>
      <c r="D33" s="452"/>
      <c r="E33" s="459"/>
      <c r="F33" s="398" t="s">
        <v>64</v>
      </c>
    </row>
    <row r="34" spans="2:6" ht="13.8">
      <c r="B34" s="396">
        <v>26</v>
      </c>
      <c r="C34" s="397" t="s">
        <v>96</v>
      </c>
      <c r="D34" s="451" t="s">
        <v>97</v>
      </c>
      <c r="E34" s="457" t="s">
        <v>69</v>
      </c>
      <c r="F34" s="398" t="s">
        <v>64</v>
      </c>
    </row>
    <row r="35" spans="2:6" ht="13.8">
      <c r="B35" s="396">
        <v>27</v>
      </c>
      <c r="C35" s="397" t="s">
        <v>98</v>
      </c>
      <c r="D35" s="449"/>
      <c r="E35" s="458"/>
      <c r="F35" s="398" t="s">
        <v>64</v>
      </c>
    </row>
    <row r="36" spans="2:6" ht="13.8">
      <c r="B36" s="396">
        <v>28</v>
      </c>
      <c r="C36" s="397" t="s">
        <v>99</v>
      </c>
      <c r="D36" s="449"/>
      <c r="E36" s="458"/>
      <c r="F36" s="398" t="s">
        <v>64</v>
      </c>
    </row>
    <row r="37" spans="2:6" ht="13.8">
      <c r="B37" s="396">
        <v>29</v>
      </c>
      <c r="C37" s="397" t="s">
        <v>100</v>
      </c>
      <c r="D37" s="452"/>
      <c r="E37" s="459"/>
      <c r="F37" s="398" t="s">
        <v>64</v>
      </c>
    </row>
    <row r="38" spans="2:6" ht="13.8">
      <c r="B38" s="396">
        <v>30</v>
      </c>
      <c r="C38" s="397" t="s">
        <v>101</v>
      </c>
      <c r="D38" s="451" t="s">
        <v>102</v>
      </c>
      <c r="E38" s="457" t="s">
        <v>69</v>
      </c>
      <c r="F38" s="398" t="s">
        <v>64</v>
      </c>
    </row>
    <row r="39" spans="2:6" ht="13.8">
      <c r="B39" s="396">
        <v>31</v>
      </c>
      <c r="C39" s="397" t="s">
        <v>103</v>
      </c>
      <c r="D39" s="449"/>
      <c r="E39" s="458"/>
      <c r="F39" s="398" t="s">
        <v>64</v>
      </c>
    </row>
    <row r="40" spans="2:6" ht="13.8">
      <c r="B40" s="396">
        <v>32</v>
      </c>
      <c r="C40" s="397" t="s">
        <v>104</v>
      </c>
      <c r="D40" s="452"/>
      <c r="E40" s="459"/>
      <c r="F40" s="398" t="s">
        <v>64</v>
      </c>
    </row>
    <row r="41" spans="2:6" ht="13.8">
      <c r="B41" s="396">
        <v>33</v>
      </c>
      <c r="C41" s="397" t="s">
        <v>101</v>
      </c>
      <c r="D41" s="451" t="s">
        <v>105</v>
      </c>
      <c r="E41" s="457" t="s">
        <v>106</v>
      </c>
      <c r="F41" s="398" t="s">
        <v>64</v>
      </c>
    </row>
    <row r="42" spans="2:6" ht="13.8">
      <c r="B42" s="396">
        <v>34</v>
      </c>
      <c r="C42" s="397" t="s">
        <v>103</v>
      </c>
      <c r="D42" s="449"/>
      <c r="E42" s="458"/>
      <c r="F42" s="398" t="s">
        <v>64</v>
      </c>
    </row>
    <row r="43" spans="2:6" ht="13.8">
      <c r="B43" s="396">
        <v>35</v>
      </c>
      <c r="C43" s="397" t="s">
        <v>107</v>
      </c>
      <c r="D43" s="449"/>
      <c r="E43" s="458"/>
      <c r="F43" s="398" t="s">
        <v>64</v>
      </c>
    </row>
    <row r="44" spans="2:6" ht="13.8">
      <c r="B44" s="396">
        <v>36</v>
      </c>
      <c r="C44" s="397" t="s">
        <v>108</v>
      </c>
      <c r="D44" s="449"/>
      <c r="E44" s="458"/>
      <c r="F44" s="398" t="s">
        <v>64</v>
      </c>
    </row>
    <row r="45" spans="2:6" ht="13.8">
      <c r="B45" s="396">
        <v>37</v>
      </c>
      <c r="C45" s="397" t="s">
        <v>109</v>
      </c>
      <c r="D45" s="452"/>
      <c r="E45" s="460"/>
      <c r="F45" s="398" t="s">
        <v>64</v>
      </c>
    </row>
    <row r="46" spans="2:6" ht="13.8">
      <c r="B46" s="396">
        <v>38</v>
      </c>
      <c r="C46" s="397" t="s">
        <v>101</v>
      </c>
      <c r="D46" s="451" t="s">
        <v>110</v>
      </c>
      <c r="E46" s="461" t="s">
        <v>85</v>
      </c>
      <c r="F46" s="398" t="s">
        <v>64</v>
      </c>
    </row>
    <row r="47" spans="2:6" ht="13.8">
      <c r="B47" s="396">
        <v>39</v>
      </c>
      <c r="C47" s="397" t="s">
        <v>103</v>
      </c>
      <c r="D47" s="452"/>
      <c r="E47" s="459"/>
      <c r="F47" s="398" t="s">
        <v>64</v>
      </c>
    </row>
    <row r="48" spans="2:6" ht="13.8">
      <c r="B48" s="396">
        <v>40</v>
      </c>
      <c r="C48" s="397" t="s">
        <v>111</v>
      </c>
      <c r="D48" s="451" t="s">
        <v>112</v>
      </c>
      <c r="E48" s="457" t="s">
        <v>106</v>
      </c>
      <c r="F48" s="398" t="s">
        <v>64</v>
      </c>
    </row>
    <row r="49" spans="2:6" ht="13.8">
      <c r="B49" s="396">
        <v>41</v>
      </c>
      <c r="C49" s="397" t="s">
        <v>113</v>
      </c>
      <c r="D49" s="449"/>
      <c r="E49" s="458"/>
      <c r="F49" s="398" t="s">
        <v>64</v>
      </c>
    </row>
    <row r="50" spans="2:6" ht="13.8">
      <c r="B50" s="396">
        <v>42</v>
      </c>
      <c r="C50" s="397" t="s">
        <v>114</v>
      </c>
      <c r="D50" s="449"/>
      <c r="E50" s="458"/>
      <c r="F50" s="398" t="s">
        <v>64</v>
      </c>
    </row>
    <row r="51" spans="2:6" ht="27.6">
      <c r="B51" s="396">
        <v>43</v>
      </c>
      <c r="C51" s="397" t="s">
        <v>115</v>
      </c>
      <c r="D51" s="449"/>
      <c r="E51" s="458"/>
      <c r="F51" s="398" t="s">
        <v>64</v>
      </c>
    </row>
    <row r="52" spans="2:6" ht="13.8">
      <c r="B52" s="396">
        <v>44</v>
      </c>
      <c r="C52" s="397" t="s">
        <v>116</v>
      </c>
      <c r="D52" s="452"/>
      <c r="E52" s="459"/>
      <c r="F52" s="398" t="s">
        <v>64</v>
      </c>
    </row>
    <row r="53" spans="2:6" ht="13.8">
      <c r="B53" s="396">
        <v>45</v>
      </c>
      <c r="C53" s="397" t="s">
        <v>117</v>
      </c>
      <c r="D53" s="451" t="s">
        <v>118</v>
      </c>
      <c r="E53" s="457" t="s">
        <v>106</v>
      </c>
      <c r="F53" s="398" t="s">
        <v>64</v>
      </c>
    </row>
    <row r="54" spans="2:6" ht="13.8">
      <c r="B54" s="396">
        <v>46</v>
      </c>
      <c r="C54" s="397" t="s">
        <v>119</v>
      </c>
      <c r="D54" s="449"/>
      <c r="E54" s="458"/>
      <c r="F54" s="398" t="s">
        <v>64</v>
      </c>
    </row>
    <row r="55" spans="2:6" ht="13.8">
      <c r="B55" s="396">
        <v>47</v>
      </c>
      <c r="C55" s="397" t="s">
        <v>120</v>
      </c>
      <c r="D55" s="449"/>
      <c r="E55" s="458"/>
      <c r="F55" s="398" t="s">
        <v>64</v>
      </c>
    </row>
    <row r="56" spans="2:6" ht="13.8">
      <c r="B56" s="396">
        <v>48</v>
      </c>
      <c r="C56" s="397" t="s">
        <v>121</v>
      </c>
      <c r="D56" s="449"/>
      <c r="E56" s="458"/>
      <c r="F56" s="398" t="s">
        <v>64</v>
      </c>
    </row>
    <row r="57" spans="2:6" ht="13.8">
      <c r="B57" s="396">
        <v>49</v>
      </c>
      <c r="C57" s="397" t="s">
        <v>122</v>
      </c>
      <c r="D57" s="452"/>
      <c r="E57" s="459"/>
      <c r="F57" s="398" t="s">
        <v>64</v>
      </c>
    </row>
    <row r="58" spans="2:6" ht="13.8">
      <c r="B58" s="396">
        <v>50</v>
      </c>
      <c r="C58" s="397" t="s">
        <v>123</v>
      </c>
      <c r="D58" s="451" t="s">
        <v>124</v>
      </c>
      <c r="E58" s="457" t="s">
        <v>106</v>
      </c>
      <c r="F58" s="398" t="s">
        <v>64</v>
      </c>
    </row>
    <row r="59" spans="2:6" ht="13.8">
      <c r="B59" s="396">
        <v>51</v>
      </c>
      <c r="C59" s="397" t="s">
        <v>125</v>
      </c>
      <c r="D59" s="449"/>
      <c r="E59" s="458"/>
      <c r="F59" s="398" t="s">
        <v>64</v>
      </c>
    </row>
    <row r="60" spans="2:6" ht="13.8">
      <c r="B60" s="396">
        <v>52</v>
      </c>
      <c r="C60" s="397" t="s">
        <v>126</v>
      </c>
      <c r="D60" s="449"/>
      <c r="E60" s="458"/>
      <c r="F60" s="398" t="s">
        <v>64</v>
      </c>
    </row>
    <row r="61" spans="2:6" ht="13.8">
      <c r="B61" s="396">
        <v>53</v>
      </c>
      <c r="C61" s="397" t="s">
        <v>127</v>
      </c>
      <c r="D61" s="449"/>
      <c r="E61" s="458"/>
      <c r="F61" s="398" t="s">
        <v>64</v>
      </c>
    </row>
    <row r="62" spans="2:6" ht="13.8">
      <c r="B62" s="396">
        <v>54</v>
      </c>
      <c r="C62" s="397" t="s">
        <v>128</v>
      </c>
      <c r="D62" s="452"/>
      <c r="E62" s="459"/>
      <c r="F62" s="398" t="s">
        <v>64</v>
      </c>
    </row>
    <row r="63" spans="2:6" ht="13.8">
      <c r="B63" s="396">
        <v>55</v>
      </c>
      <c r="C63" s="397" t="s">
        <v>129</v>
      </c>
      <c r="D63" s="451" t="s">
        <v>130</v>
      </c>
      <c r="E63" s="457" t="s">
        <v>106</v>
      </c>
      <c r="F63" s="398" t="s">
        <v>64</v>
      </c>
    </row>
    <row r="64" spans="2:6" ht="13.8">
      <c r="B64" s="396">
        <v>56</v>
      </c>
      <c r="C64" s="397" t="s">
        <v>131</v>
      </c>
      <c r="D64" s="449"/>
      <c r="E64" s="458"/>
      <c r="F64" s="398" t="s">
        <v>64</v>
      </c>
    </row>
    <row r="65" spans="2:6" ht="13.8">
      <c r="B65" s="396">
        <v>57</v>
      </c>
      <c r="C65" s="397" t="s">
        <v>132</v>
      </c>
      <c r="D65" s="449"/>
      <c r="E65" s="458"/>
      <c r="F65" s="398" t="s">
        <v>64</v>
      </c>
    </row>
    <row r="66" spans="2:6" ht="13.8">
      <c r="B66" s="396">
        <v>58</v>
      </c>
      <c r="C66" s="397" t="s">
        <v>133</v>
      </c>
      <c r="D66" s="449"/>
      <c r="E66" s="458"/>
      <c r="F66" s="398" t="s">
        <v>64</v>
      </c>
    </row>
    <row r="67" spans="2:6" ht="13.8">
      <c r="B67" s="396">
        <v>59</v>
      </c>
      <c r="C67" s="397" t="s">
        <v>134</v>
      </c>
      <c r="D67" s="452"/>
      <c r="E67" s="459"/>
      <c r="F67" s="398" t="s">
        <v>64</v>
      </c>
    </row>
    <row r="68" spans="2:6" ht="13.8">
      <c r="B68" s="396">
        <v>60</v>
      </c>
      <c r="C68" s="397" t="s">
        <v>135</v>
      </c>
      <c r="D68" s="451" t="s">
        <v>136</v>
      </c>
      <c r="E68" s="457" t="s">
        <v>106</v>
      </c>
      <c r="F68" s="398" t="s">
        <v>64</v>
      </c>
    </row>
    <row r="69" spans="2:6" ht="13.8">
      <c r="B69" s="396">
        <v>61</v>
      </c>
      <c r="C69" s="397" t="s">
        <v>137</v>
      </c>
      <c r="D69" s="449"/>
      <c r="E69" s="458"/>
      <c r="F69" s="398" t="s">
        <v>64</v>
      </c>
    </row>
    <row r="70" spans="2:6" ht="13.8">
      <c r="B70" s="396">
        <v>62</v>
      </c>
      <c r="C70" s="397" t="s">
        <v>138</v>
      </c>
      <c r="D70" s="449"/>
      <c r="E70" s="458"/>
      <c r="F70" s="398" t="s">
        <v>64</v>
      </c>
    </row>
    <row r="71" spans="2:6" ht="27.6">
      <c r="B71" s="396">
        <v>63</v>
      </c>
      <c r="C71" s="397" t="s">
        <v>139</v>
      </c>
      <c r="D71" s="449"/>
      <c r="E71" s="458"/>
      <c r="F71" s="398" t="s">
        <v>64</v>
      </c>
    </row>
    <row r="72" spans="2:6" ht="13.8">
      <c r="B72" s="396">
        <v>64</v>
      </c>
      <c r="C72" s="397" t="s">
        <v>140</v>
      </c>
      <c r="D72" s="452"/>
      <c r="E72" s="459"/>
      <c r="F72" s="398" t="s">
        <v>64</v>
      </c>
    </row>
    <row r="73" spans="2:6" ht="13.8">
      <c r="B73" s="396">
        <v>65</v>
      </c>
      <c r="C73" s="397" t="s">
        <v>141</v>
      </c>
      <c r="D73" s="448" t="s">
        <v>142</v>
      </c>
      <c r="E73" s="457" t="s">
        <v>85</v>
      </c>
      <c r="F73" s="398" t="s">
        <v>64</v>
      </c>
    </row>
    <row r="74" spans="2:6" ht="13.8">
      <c r="B74" s="396">
        <v>66</v>
      </c>
      <c r="C74" s="397" t="s">
        <v>143</v>
      </c>
      <c r="D74" s="452"/>
      <c r="E74" s="459"/>
      <c r="F74" s="398" t="s">
        <v>64</v>
      </c>
    </row>
    <row r="75" spans="2:6" ht="13.8">
      <c r="B75" s="396">
        <v>67</v>
      </c>
      <c r="C75" s="397" t="s">
        <v>144</v>
      </c>
      <c r="D75" s="451" t="s">
        <v>145</v>
      </c>
      <c r="E75" s="403" t="s">
        <v>146</v>
      </c>
      <c r="F75" s="398" t="s">
        <v>64</v>
      </c>
    </row>
    <row r="76" spans="2:6" ht="13.8">
      <c r="B76" s="399">
        <v>68</v>
      </c>
      <c r="C76" s="397" t="s">
        <v>147</v>
      </c>
      <c r="D76" s="449"/>
      <c r="E76" s="403" t="s">
        <v>148</v>
      </c>
      <c r="F76" s="398" t="s">
        <v>64</v>
      </c>
    </row>
    <row r="77" spans="2:6" ht="13.8">
      <c r="B77" s="399">
        <v>69</v>
      </c>
      <c r="C77" s="397" t="s">
        <v>149</v>
      </c>
      <c r="D77" s="449"/>
      <c r="E77" s="403" t="s">
        <v>148</v>
      </c>
      <c r="F77" s="398" t="s">
        <v>64</v>
      </c>
    </row>
    <row r="78" spans="2:6" ht="13.8">
      <c r="B78" s="399">
        <v>70</v>
      </c>
      <c r="C78" s="397" t="s">
        <v>150</v>
      </c>
      <c r="D78" s="449"/>
      <c r="E78" s="403" t="s">
        <v>146</v>
      </c>
      <c r="F78" s="398" t="s">
        <v>64</v>
      </c>
    </row>
    <row r="79" spans="2:6" ht="13.8">
      <c r="B79" s="399">
        <v>71</v>
      </c>
      <c r="C79" s="397" t="s">
        <v>151</v>
      </c>
      <c r="D79" s="452"/>
      <c r="E79" s="403" t="s">
        <v>146</v>
      </c>
      <c r="F79" s="398" t="s">
        <v>64</v>
      </c>
    </row>
    <row r="80" spans="2:6" ht="13.8">
      <c r="B80" s="399">
        <v>72</v>
      </c>
      <c r="C80" s="397" t="s">
        <v>152</v>
      </c>
      <c r="D80" s="448" t="s">
        <v>153</v>
      </c>
      <c r="E80" s="457" t="s">
        <v>148</v>
      </c>
      <c r="F80" s="398" t="s">
        <v>64</v>
      </c>
    </row>
    <row r="81" spans="2:7" ht="13.8">
      <c r="B81" s="399">
        <v>73</v>
      </c>
      <c r="C81" s="397" t="s">
        <v>154</v>
      </c>
      <c r="D81" s="449"/>
      <c r="E81" s="458"/>
      <c r="F81" s="398" t="s">
        <v>64</v>
      </c>
    </row>
    <row r="82" spans="2:7" ht="13.8">
      <c r="B82" s="399">
        <v>74</v>
      </c>
      <c r="C82" s="397" t="s">
        <v>143</v>
      </c>
      <c r="D82" s="449"/>
      <c r="E82" s="458"/>
      <c r="F82" s="398" t="s">
        <v>64</v>
      </c>
    </row>
    <row r="83" spans="2:7" ht="13.8">
      <c r="B83" s="400">
        <v>75</v>
      </c>
      <c r="C83" s="401" t="s">
        <v>155</v>
      </c>
      <c r="D83" s="450"/>
      <c r="E83" s="462"/>
      <c r="F83" s="402" t="s">
        <v>64</v>
      </c>
      <c r="G83" s="326"/>
    </row>
    <row r="84" spans="2:7" ht="15" customHeight="1">
      <c r="E84" s="326"/>
    </row>
  </sheetData>
  <mergeCells count="41">
    <mergeCell ref="E73:E74"/>
    <mergeCell ref="E80:E83"/>
    <mergeCell ref="E48:E52"/>
    <mergeCell ref="E53:E57"/>
    <mergeCell ref="E58:E62"/>
    <mergeCell ref="E63:E67"/>
    <mergeCell ref="E68:E72"/>
    <mergeCell ref="E29:E33"/>
    <mergeCell ref="E34:E37"/>
    <mergeCell ref="E38:E40"/>
    <mergeCell ref="E41:E45"/>
    <mergeCell ref="E46:E47"/>
    <mergeCell ref="E9:E11"/>
    <mergeCell ref="E12:E13"/>
    <mergeCell ref="E14:E18"/>
    <mergeCell ref="E19:E23"/>
    <mergeCell ref="E24:E28"/>
    <mergeCell ref="B3:C3"/>
    <mergeCell ref="D3:F3"/>
    <mergeCell ref="B4:C4"/>
    <mergeCell ref="D4:F4"/>
    <mergeCell ref="B5:C5"/>
    <mergeCell ref="D5:F5"/>
    <mergeCell ref="D9:D11"/>
    <mergeCell ref="D12:D13"/>
    <mergeCell ref="D14:D18"/>
    <mergeCell ref="D19:D23"/>
    <mergeCell ref="D24:D28"/>
    <mergeCell ref="D29:D33"/>
    <mergeCell ref="D34:D37"/>
    <mergeCell ref="D38:D40"/>
    <mergeCell ref="D73:D74"/>
    <mergeCell ref="D75:D79"/>
    <mergeCell ref="D80:D83"/>
    <mergeCell ref="D41:D45"/>
    <mergeCell ref="D46:D47"/>
    <mergeCell ref="D48:D52"/>
    <mergeCell ref="D53:D57"/>
    <mergeCell ref="D58:D62"/>
    <mergeCell ref="D63:D67"/>
    <mergeCell ref="D68:D72"/>
  </mergeCells>
  <hyperlinks>
    <hyperlink ref="D5" r:id="rId1"/>
    <hyperlink ref="D9" location="'Authentication and Authorizatio'!A1" display="Authentication and Authorization System Test"/>
    <hyperlink ref="D12" location="'Configurations System Test'!A1" display="Configurations System Test"/>
    <hyperlink ref="D14" location="'Manage Kitchen Center System Te'!A1" display="Manage Kitchen Center System Test"/>
    <hyperlink ref="D19" location="'Manage Brands System Test'!A1" display="Manage Brands System Test"/>
    <hyperlink ref="D24" location="'Manage Cashiers System Test'!A1" display="Manage Cashiers System Test"/>
    <hyperlink ref="D29" location="'Manage Banking Accounts System '!A1" display="Manage Banking Accounts System Test"/>
    <hyperlink ref="D34" location="'Manage Partners System Test'!A1" display="Manage Partners System Test"/>
    <hyperlink ref="D38" location="'Manage Stores of MBKC Admin Sys'!A1" display="Manage Stores of MBKC Admin System Test"/>
    <hyperlink ref="D41" location="'Manage Stores of Brand System T'!A1" display="Manage Stores of Brand System Test"/>
    <hyperlink ref="D46" location="'Manage Stores of Kitchen Center'!A1" display="Manage Stores of Kitchen Center System Test"/>
    <hyperlink ref="D48" location="'Manage Normal Categories of Bra'!A1" display="Manage Normal Categories of Brand System Test"/>
    <hyperlink ref="D53" location="'Manage Extra Categories of Bran'!A1" display="Manage Extra Categories of Brand System Test"/>
    <hyperlink ref="D58" location="'Manage Products of Brand System'!A1" display="Manage Products of Brand System Test"/>
    <hyperlink ref="D63" location="'Manage Store Partners of Brand '!A1" display="Manage Store Partners of Brand System Test"/>
    <hyperlink ref="D68" location="'Manage Partner Products of Bran'!A1" display="Manage Partner Products of Brand System Test"/>
    <hyperlink ref="D73" location="'Manage Orders System Test'!A1" display="Manage Orders System Test"/>
    <hyperlink ref="D75" location="'Manage Wallet System Test'!A1" display="Manage Wallet System Test"/>
    <hyperlink ref="D80" location="'Transfer Money System Test'!A1" display="Transfer Money System Test"/>
  </hyperlinks>
  <pageMargins left="0" right="0" top="0" bottom="0" header="0" footer="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T28"/>
  <sheetViews>
    <sheetView topLeftCell="D14" workbookViewId="0">
      <selection activeCell="M26" sqref="M26"/>
    </sheetView>
  </sheetViews>
  <sheetFormatPr defaultColWidth="12.6640625" defaultRowHeight="15" customHeight="1"/>
  <cols>
    <col min="1" max="1" width="3.77734375" style="331" customWidth="1"/>
    <col min="2" max="2" width="17.21875" style="331" customWidth="1"/>
    <col min="3" max="3" width="31.44140625" style="331" customWidth="1"/>
    <col min="4" max="4" width="37.44140625" style="331" customWidth="1"/>
    <col min="5" max="5" width="40.6640625" style="331" customWidth="1"/>
    <col min="6" max="6" width="44" style="331" customWidth="1"/>
    <col min="7" max="14" width="12.6640625" style="331"/>
    <col min="15" max="15" width="41.44140625" style="331" customWidth="1"/>
    <col min="16" max="16" width="44.109375" style="331" customWidth="1"/>
    <col min="17" max="16384" width="12.6640625" style="331"/>
  </cols>
  <sheetData>
    <row r="2" spans="2:20" ht="13.8">
      <c r="B2" s="327" t="s">
        <v>235</v>
      </c>
      <c r="C2" s="511" t="s">
        <v>2231</v>
      </c>
      <c r="D2" s="512"/>
      <c r="E2" s="512"/>
      <c r="F2" s="513"/>
      <c r="G2" s="328"/>
      <c r="H2" s="328"/>
      <c r="I2" s="329"/>
      <c r="J2" s="330"/>
      <c r="K2" s="328"/>
      <c r="L2" s="329"/>
      <c r="M2" s="330"/>
      <c r="N2" s="328"/>
      <c r="O2" s="329"/>
      <c r="P2" s="329"/>
      <c r="S2" s="329" t="s">
        <v>212</v>
      </c>
      <c r="T2" s="329" t="s">
        <v>236</v>
      </c>
    </row>
    <row r="3" spans="2:20" ht="27.6">
      <c r="B3" s="332" t="s">
        <v>237</v>
      </c>
      <c r="C3" s="511" t="s">
        <v>64</v>
      </c>
      <c r="D3" s="512"/>
      <c r="E3" s="512"/>
      <c r="F3" s="513"/>
      <c r="G3" s="328"/>
      <c r="H3" s="328"/>
      <c r="I3" s="329"/>
      <c r="J3" s="330"/>
      <c r="K3" s="328"/>
      <c r="L3" s="329"/>
      <c r="M3" s="330"/>
      <c r="N3" s="328"/>
      <c r="O3" s="329"/>
      <c r="P3" s="329"/>
      <c r="S3" s="329" t="s">
        <v>213</v>
      </c>
      <c r="T3" s="329" t="s">
        <v>238</v>
      </c>
    </row>
    <row r="4" spans="2:20" ht="13.8">
      <c r="B4" s="332" t="s">
        <v>239</v>
      </c>
      <c r="C4" s="511">
        <f>SUM(C6:F6)</f>
        <v>13</v>
      </c>
      <c r="D4" s="512"/>
      <c r="E4" s="512"/>
      <c r="F4" s="513"/>
      <c r="G4" s="328"/>
      <c r="H4" s="328"/>
      <c r="I4" s="329"/>
      <c r="J4" s="330"/>
      <c r="K4" s="328"/>
      <c r="L4" s="329"/>
      <c r="M4" s="330"/>
      <c r="N4" s="328"/>
      <c r="O4" s="329"/>
      <c r="P4" s="329"/>
      <c r="S4" s="329" t="s">
        <v>214</v>
      </c>
      <c r="T4" s="329" t="s">
        <v>240</v>
      </c>
    </row>
    <row r="5" spans="2:20" ht="13.8">
      <c r="B5" s="333" t="s">
        <v>241</v>
      </c>
      <c r="C5" s="334" t="s">
        <v>212</v>
      </c>
      <c r="D5" s="334" t="s">
        <v>213</v>
      </c>
      <c r="E5" s="334" t="s">
        <v>214</v>
      </c>
      <c r="F5" s="334" t="s">
        <v>215</v>
      </c>
      <c r="G5" s="335"/>
      <c r="H5" s="335"/>
      <c r="I5" s="336"/>
      <c r="J5" s="335"/>
      <c r="K5" s="335"/>
      <c r="L5" s="336"/>
      <c r="M5" s="335"/>
      <c r="N5" s="335"/>
      <c r="O5" s="336"/>
      <c r="P5" s="336"/>
      <c r="S5" s="329" t="s">
        <v>215</v>
      </c>
      <c r="T5" s="329" t="s">
        <v>242</v>
      </c>
    </row>
    <row r="6" spans="2:20" ht="13.8">
      <c r="B6" s="333" t="s">
        <v>222</v>
      </c>
      <c r="C6" s="337">
        <f t="shared" ref="C6:F6" si="0">COUNTIF($G10:$G1004,C5)</f>
        <v>12</v>
      </c>
      <c r="D6" s="337">
        <f t="shared" si="0"/>
        <v>1</v>
      </c>
      <c r="E6" s="337">
        <f t="shared" si="0"/>
        <v>0</v>
      </c>
      <c r="F6" s="338">
        <f t="shared" si="0"/>
        <v>0</v>
      </c>
      <c r="G6" s="336"/>
      <c r="H6" s="336"/>
      <c r="I6" s="336"/>
      <c r="J6" s="336"/>
      <c r="K6" s="336"/>
      <c r="L6" s="336"/>
      <c r="M6" s="336"/>
      <c r="N6" s="336"/>
      <c r="O6" s="336"/>
      <c r="P6" s="336"/>
      <c r="T6" s="329" t="s">
        <v>243</v>
      </c>
    </row>
    <row r="7" spans="2:20" ht="13.8">
      <c r="B7" s="333" t="s">
        <v>221</v>
      </c>
      <c r="C7" s="337">
        <f t="shared" ref="C7:F7" si="1">COUNTIF($J10:$J1004,C5)</f>
        <v>13</v>
      </c>
      <c r="D7" s="337">
        <f t="shared" si="1"/>
        <v>0</v>
      </c>
      <c r="E7" s="339">
        <f t="shared" si="1"/>
        <v>0</v>
      </c>
      <c r="F7" s="340">
        <f t="shared" si="1"/>
        <v>0</v>
      </c>
      <c r="G7" s="336"/>
      <c r="H7" s="336"/>
      <c r="I7" s="336"/>
      <c r="J7" s="336"/>
      <c r="K7" s="336"/>
      <c r="L7" s="336"/>
      <c r="M7" s="336"/>
      <c r="N7" s="336"/>
      <c r="O7" s="336"/>
      <c r="P7" s="336"/>
      <c r="T7" s="329" t="s">
        <v>215</v>
      </c>
    </row>
    <row r="8" spans="2:20" ht="13.8">
      <c r="B8" s="333" t="s">
        <v>210</v>
      </c>
      <c r="C8" s="337">
        <f t="shared" ref="C8:F8" si="2">COUNTIF($M10:$M1004,C5)</f>
        <v>13</v>
      </c>
      <c r="D8" s="337">
        <f t="shared" si="2"/>
        <v>0</v>
      </c>
      <c r="E8" s="337">
        <f t="shared" si="2"/>
        <v>0</v>
      </c>
      <c r="F8" s="337">
        <f t="shared" si="2"/>
        <v>0</v>
      </c>
      <c r="G8" s="336"/>
      <c r="H8" s="336"/>
      <c r="I8" s="336"/>
      <c r="J8" s="336"/>
      <c r="K8" s="336"/>
      <c r="L8" s="336"/>
      <c r="M8" s="336"/>
      <c r="N8" s="336"/>
      <c r="O8" s="336"/>
      <c r="P8" s="336"/>
    </row>
    <row r="9" spans="2:20" ht="13.8">
      <c r="B9" s="336"/>
      <c r="C9" s="336"/>
      <c r="D9" s="336"/>
      <c r="E9" s="336"/>
      <c r="F9" s="336"/>
      <c r="G9" s="336"/>
      <c r="H9" s="336"/>
      <c r="I9" s="336"/>
      <c r="J9" s="336"/>
      <c r="K9" s="336"/>
      <c r="L9" s="336"/>
      <c r="M9" s="336"/>
      <c r="N9" s="336"/>
      <c r="O9" s="336"/>
      <c r="P9" s="336"/>
    </row>
    <row r="10" spans="2:20" ht="13.8">
      <c r="B10" s="341" t="s">
        <v>244</v>
      </c>
      <c r="C10" s="342" t="s">
        <v>245</v>
      </c>
      <c r="D10" s="342" t="s">
        <v>246</v>
      </c>
      <c r="E10" s="342" t="s">
        <v>247</v>
      </c>
      <c r="F10" s="342" t="s">
        <v>248</v>
      </c>
      <c r="G10" s="342" t="s">
        <v>222</v>
      </c>
      <c r="H10" s="342" t="s">
        <v>249</v>
      </c>
      <c r="I10" s="342" t="s">
        <v>250</v>
      </c>
      <c r="J10" s="342" t="s">
        <v>221</v>
      </c>
      <c r="K10" s="342" t="s">
        <v>249</v>
      </c>
      <c r="L10" s="342" t="s">
        <v>250</v>
      </c>
      <c r="M10" s="342" t="s">
        <v>210</v>
      </c>
      <c r="N10" s="342" t="s">
        <v>249</v>
      </c>
      <c r="O10" s="342" t="s">
        <v>250</v>
      </c>
      <c r="P10" s="342" t="s">
        <v>251</v>
      </c>
    </row>
    <row r="11" spans="2:20" ht="13.8">
      <c r="B11" s="343" t="s">
        <v>61</v>
      </c>
      <c r="C11" s="343"/>
      <c r="D11" s="344"/>
      <c r="E11" s="344"/>
      <c r="F11" s="344"/>
      <c r="G11" s="344"/>
      <c r="H11" s="344"/>
      <c r="I11" s="344"/>
      <c r="J11" s="344"/>
      <c r="K11" s="344"/>
      <c r="L11" s="344"/>
      <c r="M11" s="344"/>
      <c r="N11" s="344"/>
      <c r="O11" s="344"/>
      <c r="P11" s="345"/>
    </row>
    <row r="12" spans="2:20" ht="78.75" customHeight="1">
      <c r="B12" s="346" t="s">
        <v>252</v>
      </c>
      <c r="C12" s="309" t="s">
        <v>2232</v>
      </c>
      <c r="D12" s="309" t="s">
        <v>2233</v>
      </c>
      <c r="E12" s="310" t="s">
        <v>2234</v>
      </c>
      <c r="F12" s="310" t="s">
        <v>2235</v>
      </c>
      <c r="G12" s="118" t="s">
        <v>212</v>
      </c>
      <c r="H12" s="347" t="s">
        <v>49</v>
      </c>
      <c r="I12" s="309" t="s">
        <v>240</v>
      </c>
      <c r="J12" s="118" t="s">
        <v>212</v>
      </c>
      <c r="K12" s="348">
        <v>44938</v>
      </c>
      <c r="L12" s="119" t="s">
        <v>238</v>
      </c>
      <c r="M12" s="296" t="s">
        <v>212</v>
      </c>
      <c r="N12" s="297">
        <v>45265</v>
      </c>
      <c r="O12" s="296" t="s">
        <v>236</v>
      </c>
      <c r="P12" s="309"/>
    </row>
    <row r="13" spans="2:20" ht="85.5" customHeight="1">
      <c r="B13" s="346" t="s">
        <v>257</v>
      </c>
      <c r="C13" s="309" t="s">
        <v>2236</v>
      </c>
      <c r="D13" s="309" t="s">
        <v>2237</v>
      </c>
      <c r="E13" s="310" t="s">
        <v>2238</v>
      </c>
      <c r="F13" s="310"/>
      <c r="G13" s="118" t="s">
        <v>212</v>
      </c>
      <c r="H13" s="347" t="s">
        <v>49</v>
      </c>
      <c r="I13" s="309" t="s">
        <v>240</v>
      </c>
      <c r="J13" s="118" t="s">
        <v>212</v>
      </c>
      <c r="K13" s="348">
        <v>44938</v>
      </c>
      <c r="L13" s="119" t="s">
        <v>238</v>
      </c>
      <c r="M13" s="296" t="s">
        <v>212</v>
      </c>
      <c r="N13" s="297">
        <v>45265</v>
      </c>
      <c r="O13" s="296" t="s">
        <v>236</v>
      </c>
      <c r="P13" s="309"/>
    </row>
    <row r="14" spans="2:20" ht="78.75" customHeight="1">
      <c r="B14" s="346" t="s">
        <v>262</v>
      </c>
      <c r="C14" s="309" t="s">
        <v>2239</v>
      </c>
      <c r="D14" s="309" t="s">
        <v>2240</v>
      </c>
      <c r="E14" s="310" t="s">
        <v>2241</v>
      </c>
      <c r="F14" s="310"/>
      <c r="G14" s="118" t="s">
        <v>212</v>
      </c>
      <c r="H14" s="347" t="s">
        <v>49</v>
      </c>
      <c r="I14" s="309" t="s">
        <v>240</v>
      </c>
      <c r="J14" s="118" t="s">
        <v>212</v>
      </c>
      <c r="K14" s="348">
        <v>44938</v>
      </c>
      <c r="L14" s="119" t="s">
        <v>238</v>
      </c>
      <c r="M14" s="296" t="s">
        <v>212</v>
      </c>
      <c r="N14" s="297">
        <v>45265</v>
      </c>
      <c r="O14" s="296" t="s">
        <v>236</v>
      </c>
      <c r="P14" s="309"/>
    </row>
    <row r="15" spans="2:20" ht="49.5" customHeight="1">
      <c r="B15" s="346" t="s">
        <v>267</v>
      </c>
      <c r="C15" s="309" t="s">
        <v>2242</v>
      </c>
      <c r="D15" s="309" t="s">
        <v>2243</v>
      </c>
      <c r="E15" s="310" t="s">
        <v>2244</v>
      </c>
      <c r="F15" s="310"/>
      <c r="G15" s="118" t="s">
        <v>212</v>
      </c>
      <c r="H15" s="347" t="s">
        <v>49</v>
      </c>
      <c r="I15" s="309" t="s">
        <v>240</v>
      </c>
      <c r="J15" s="118" t="s">
        <v>212</v>
      </c>
      <c r="K15" s="348">
        <v>44938</v>
      </c>
      <c r="L15" s="119" t="s">
        <v>238</v>
      </c>
      <c r="M15" s="296" t="s">
        <v>212</v>
      </c>
      <c r="N15" s="297">
        <v>45265</v>
      </c>
      <c r="O15" s="296" t="s">
        <v>236</v>
      </c>
      <c r="P15" s="309"/>
    </row>
    <row r="16" spans="2:20" ht="13.8">
      <c r="B16" s="343" t="s">
        <v>65</v>
      </c>
      <c r="C16" s="343"/>
      <c r="D16" s="344"/>
      <c r="E16" s="344"/>
      <c r="F16" s="344"/>
      <c r="G16" s="344"/>
      <c r="H16" s="344"/>
      <c r="I16" s="344"/>
      <c r="J16" s="344"/>
      <c r="K16" s="344"/>
      <c r="L16" s="344"/>
      <c r="M16" s="344"/>
      <c r="N16" s="345"/>
      <c r="O16" s="349"/>
      <c r="P16" s="350"/>
    </row>
    <row r="17" spans="2:16" ht="55.2">
      <c r="B17" s="346" t="s">
        <v>272</v>
      </c>
      <c r="C17" s="309" t="s">
        <v>2245</v>
      </c>
      <c r="D17" s="309" t="s">
        <v>2246</v>
      </c>
      <c r="E17" s="310" t="s">
        <v>2247</v>
      </c>
      <c r="F17" s="310"/>
      <c r="G17" s="118" t="s">
        <v>212</v>
      </c>
      <c r="H17" s="347" t="s">
        <v>49</v>
      </c>
      <c r="I17" s="309" t="s">
        <v>240</v>
      </c>
      <c r="J17" s="118" t="s">
        <v>212</v>
      </c>
      <c r="K17" s="348">
        <v>44938</v>
      </c>
      <c r="L17" s="119" t="s">
        <v>238</v>
      </c>
      <c r="M17" s="296" t="s">
        <v>212</v>
      </c>
      <c r="N17" s="297">
        <v>45265</v>
      </c>
      <c r="O17" s="296" t="s">
        <v>236</v>
      </c>
      <c r="P17" s="309"/>
    </row>
    <row r="18" spans="2:16" ht="13.8">
      <c r="B18" s="343" t="s">
        <v>191</v>
      </c>
      <c r="C18" s="343"/>
      <c r="D18" s="344"/>
      <c r="E18" s="344"/>
      <c r="F18" s="344"/>
      <c r="G18" s="344"/>
      <c r="H18" s="344"/>
      <c r="I18" s="344"/>
      <c r="J18" s="344"/>
      <c r="K18" s="344"/>
      <c r="L18" s="344"/>
      <c r="M18" s="344"/>
      <c r="N18" s="345"/>
      <c r="O18" s="351"/>
      <c r="P18" s="351"/>
    </row>
    <row r="19" spans="2:16" ht="69">
      <c r="B19" s="346" t="s">
        <v>276</v>
      </c>
      <c r="C19" s="309" t="s">
        <v>2248</v>
      </c>
      <c r="D19" s="309" t="s">
        <v>2249</v>
      </c>
      <c r="E19" s="310" t="s">
        <v>2250</v>
      </c>
      <c r="F19" s="310"/>
      <c r="G19" s="118" t="s">
        <v>213</v>
      </c>
      <c r="H19" s="347" t="s">
        <v>49</v>
      </c>
      <c r="I19" s="309" t="s">
        <v>240</v>
      </c>
      <c r="J19" s="118" t="s">
        <v>212</v>
      </c>
      <c r="K19" s="348">
        <v>44938</v>
      </c>
      <c r="L19" s="119" t="s">
        <v>238</v>
      </c>
      <c r="M19" s="296" t="s">
        <v>212</v>
      </c>
      <c r="N19" s="297">
        <v>45265</v>
      </c>
      <c r="O19" s="296" t="s">
        <v>236</v>
      </c>
      <c r="P19" s="309" t="s">
        <v>2251</v>
      </c>
    </row>
    <row r="20" spans="2:16" ht="55.2">
      <c r="B20" s="346" t="s">
        <v>280</v>
      </c>
      <c r="C20" s="309" t="s">
        <v>2252</v>
      </c>
      <c r="D20" s="309" t="s">
        <v>2253</v>
      </c>
      <c r="E20" s="310" t="s">
        <v>2254</v>
      </c>
      <c r="F20" s="310"/>
      <c r="G20" s="118" t="s">
        <v>212</v>
      </c>
      <c r="H20" s="347" t="s">
        <v>49</v>
      </c>
      <c r="I20" s="309" t="s">
        <v>240</v>
      </c>
      <c r="J20" s="118" t="s">
        <v>212</v>
      </c>
      <c r="K20" s="348">
        <v>44938</v>
      </c>
      <c r="L20" s="119" t="s">
        <v>238</v>
      </c>
      <c r="M20" s="296" t="s">
        <v>212</v>
      </c>
      <c r="N20" s="297">
        <v>45265</v>
      </c>
      <c r="O20" s="296" t="s">
        <v>236</v>
      </c>
      <c r="P20" s="309"/>
    </row>
    <row r="21" spans="2:16" ht="45.75" customHeight="1">
      <c r="B21" s="346" t="s">
        <v>285</v>
      </c>
      <c r="C21" s="309" t="s">
        <v>2255</v>
      </c>
      <c r="D21" s="309" t="s">
        <v>2256</v>
      </c>
      <c r="E21" s="310" t="s">
        <v>2257</v>
      </c>
      <c r="F21" s="310"/>
      <c r="G21" s="118" t="s">
        <v>212</v>
      </c>
      <c r="H21" s="347" t="s">
        <v>49</v>
      </c>
      <c r="I21" s="309" t="s">
        <v>240</v>
      </c>
      <c r="J21" s="118" t="s">
        <v>212</v>
      </c>
      <c r="K21" s="348">
        <v>44938</v>
      </c>
      <c r="L21" s="119" t="s">
        <v>238</v>
      </c>
      <c r="M21" s="296" t="s">
        <v>212</v>
      </c>
      <c r="N21" s="297">
        <v>45265</v>
      </c>
      <c r="O21" s="296" t="s">
        <v>236</v>
      </c>
      <c r="P21" s="309"/>
    </row>
    <row r="22" spans="2:16" ht="13.8">
      <c r="B22" s="343" t="s">
        <v>192</v>
      </c>
      <c r="C22" s="343"/>
      <c r="D22" s="344"/>
      <c r="E22" s="344"/>
      <c r="F22" s="344"/>
      <c r="G22" s="344"/>
      <c r="H22" s="344"/>
      <c r="I22" s="344"/>
      <c r="J22" s="344"/>
      <c r="K22" s="344"/>
      <c r="L22" s="344"/>
      <c r="M22" s="344"/>
      <c r="N22" s="345"/>
      <c r="O22" s="351"/>
      <c r="P22" s="351"/>
    </row>
    <row r="23" spans="2:16" ht="51" customHeight="1">
      <c r="B23" s="346" t="s">
        <v>289</v>
      </c>
      <c r="C23" s="309" t="s">
        <v>2258</v>
      </c>
      <c r="D23" s="309" t="s">
        <v>2259</v>
      </c>
      <c r="E23" s="310" t="s">
        <v>2260</v>
      </c>
      <c r="F23" s="310" t="s">
        <v>2261</v>
      </c>
      <c r="G23" s="118" t="s">
        <v>212</v>
      </c>
      <c r="H23" s="347" t="s">
        <v>49</v>
      </c>
      <c r="I23" s="309" t="s">
        <v>240</v>
      </c>
      <c r="J23" s="118" t="s">
        <v>212</v>
      </c>
      <c r="K23" s="348">
        <v>44938</v>
      </c>
      <c r="L23" s="119" t="s">
        <v>238</v>
      </c>
      <c r="M23" s="296" t="s">
        <v>212</v>
      </c>
      <c r="N23" s="297">
        <v>45265</v>
      </c>
      <c r="O23" s="296" t="s">
        <v>236</v>
      </c>
      <c r="P23" s="309"/>
    </row>
    <row r="24" spans="2:16" ht="50.25" customHeight="1">
      <c r="B24" s="346" t="s">
        <v>293</v>
      </c>
      <c r="C24" s="309" t="s">
        <v>2262</v>
      </c>
      <c r="D24" s="309" t="s">
        <v>2263</v>
      </c>
      <c r="E24" s="310" t="s">
        <v>2264</v>
      </c>
      <c r="F24" s="310"/>
      <c r="G24" s="118" t="s">
        <v>212</v>
      </c>
      <c r="H24" s="347" t="s">
        <v>49</v>
      </c>
      <c r="I24" s="309" t="s">
        <v>240</v>
      </c>
      <c r="J24" s="118" t="s">
        <v>212</v>
      </c>
      <c r="K24" s="348">
        <v>44938</v>
      </c>
      <c r="L24" s="119" t="s">
        <v>238</v>
      </c>
      <c r="M24" s="296" t="s">
        <v>212</v>
      </c>
      <c r="N24" s="297">
        <v>45265</v>
      </c>
      <c r="O24" s="296" t="s">
        <v>236</v>
      </c>
      <c r="P24" s="309"/>
    </row>
    <row r="25" spans="2:16" ht="27.6">
      <c r="B25" s="352" t="s">
        <v>193</v>
      </c>
      <c r="C25" s="353"/>
      <c r="D25" s="353"/>
      <c r="E25" s="354"/>
      <c r="F25" s="354"/>
      <c r="G25" s="353"/>
      <c r="H25" s="353"/>
      <c r="I25" s="353"/>
      <c r="J25" s="353"/>
      <c r="K25" s="353"/>
      <c r="L25" s="353"/>
      <c r="M25" s="353"/>
      <c r="N25" s="353"/>
      <c r="O25" s="351"/>
      <c r="P25" s="351"/>
    </row>
    <row r="26" spans="2:16" ht="80.25" customHeight="1">
      <c r="B26" s="346" t="s">
        <v>296</v>
      </c>
      <c r="C26" s="309" t="s">
        <v>2265</v>
      </c>
      <c r="D26" s="309" t="s">
        <v>2266</v>
      </c>
      <c r="E26" s="310" t="s">
        <v>2267</v>
      </c>
      <c r="F26" s="310" t="s">
        <v>2268</v>
      </c>
      <c r="G26" s="118" t="s">
        <v>212</v>
      </c>
      <c r="H26" s="347" t="s">
        <v>49</v>
      </c>
      <c r="I26" s="309" t="s">
        <v>240</v>
      </c>
      <c r="J26" s="118" t="s">
        <v>212</v>
      </c>
      <c r="K26" s="348">
        <v>44938</v>
      </c>
      <c r="L26" s="119" t="s">
        <v>238</v>
      </c>
      <c r="M26" s="296" t="s">
        <v>212</v>
      </c>
      <c r="N26" s="297">
        <v>45265</v>
      </c>
      <c r="O26" s="296" t="s">
        <v>236</v>
      </c>
      <c r="P26" s="309"/>
    </row>
    <row r="27" spans="2:16" ht="69">
      <c r="B27" s="346" t="s">
        <v>301</v>
      </c>
      <c r="C27" s="309" t="s">
        <v>2269</v>
      </c>
      <c r="D27" s="309" t="s">
        <v>2270</v>
      </c>
      <c r="E27" s="310" t="s">
        <v>2271</v>
      </c>
      <c r="F27" s="310"/>
      <c r="G27" s="118" t="s">
        <v>212</v>
      </c>
      <c r="H27" s="347" t="s">
        <v>49</v>
      </c>
      <c r="I27" s="309" t="s">
        <v>240</v>
      </c>
      <c r="J27" s="118" t="s">
        <v>212</v>
      </c>
      <c r="K27" s="348">
        <v>44938</v>
      </c>
      <c r="L27" s="119" t="s">
        <v>238</v>
      </c>
      <c r="M27" s="296" t="s">
        <v>212</v>
      </c>
      <c r="N27" s="297">
        <v>45265</v>
      </c>
      <c r="O27" s="296" t="s">
        <v>236</v>
      </c>
      <c r="P27" s="309"/>
    </row>
    <row r="28" spans="2:16" ht="69">
      <c r="B28" s="346" t="s">
        <v>305</v>
      </c>
      <c r="C28" s="309" t="s">
        <v>2272</v>
      </c>
      <c r="D28" s="309" t="s">
        <v>2273</v>
      </c>
      <c r="E28" s="310" t="s">
        <v>2274</v>
      </c>
      <c r="F28" s="310"/>
      <c r="G28" s="118" t="s">
        <v>212</v>
      </c>
      <c r="H28" s="347" t="s">
        <v>49</v>
      </c>
      <c r="I28" s="309" t="s">
        <v>240</v>
      </c>
      <c r="J28" s="118" t="s">
        <v>212</v>
      </c>
      <c r="K28" s="348">
        <v>44938</v>
      </c>
      <c r="L28" s="119" t="s">
        <v>238</v>
      </c>
      <c r="M28" s="296" t="s">
        <v>212</v>
      </c>
      <c r="N28" s="297">
        <v>45265</v>
      </c>
      <c r="O28" s="296" t="s">
        <v>236</v>
      </c>
      <c r="P28" s="309"/>
    </row>
  </sheetData>
  <mergeCells count="3">
    <mergeCell ref="C2:F2"/>
    <mergeCell ref="C3:F3"/>
    <mergeCell ref="C4:F4"/>
  </mergeCells>
  <dataValidations count="2">
    <dataValidation type="list" allowBlank="1" showErrorMessage="1" sqref="L12:L15 L17 L19:L21 L23:L24 L26:L28">
      <formula1>$T$2:$T$7</formula1>
    </dataValidation>
    <dataValidation type="list" allowBlank="1" showErrorMessage="1" sqref="G12:G15 J12:J15 G17 J17 G19:G21 J19:J21 G23:G24 J23:J24 G26:G28 J26:J28">
      <formula1>$S$2:$S$5</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M12:M15 O12:O15 M17 O17 M19:M21 O19:O21 M23:M24 O23:O24 M26:M28 O26:O28</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T13"/>
  <sheetViews>
    <sheetView topLeftCell="D1" workbookViewId="0">
      <selection activeCell="J13" sqref="J13"/>
    </sheetView>
  </sheetViews>
  <sheetFormatPr defaultColWidth="12.6640625" defaultRowHeight="15" customHeight="1"/>
  <cols>
    <col min="1" max="1" width="9.77734375" customWidth="1"/>
    <col min="2" max="2" width="24.33203125" customWidth="1"/>
    <col min="3" max="3" width="48" customWidth="1"/>
    <col min="4" max="4" width="47" customWidth="1"/>
    <col min="5" max="5" width="43.33203125" customWidth="1"/>
  </cols>
  <sheetData>
    <row r="2" spans="2:20" ht="13.8">
      <c r="B2" s="110" t="s">
        <v>235</v>
      </c>
      <c r="C2" s="486" t="s">
        <v>229</v>
      </c>
      <c r="D2" s="431"/>
      <c r="E2" s="431"/>
      <c r="F2" s="432"/>
      <c r="G2" s="79"/>
      <c r="H2" s="111"/>
      <c r="I2" s="5"/>
      <c r="J2" s="79"/>
      <c r="K2" s="111"/>
      <c r="L2" s="5"/>
      <c r="M2" s="79"/>
      <c r="N2" s="111"/>
      <c r="O2" s="5"/>
      <c r="P2" s="5"/>
      <c r="Q2" s="122"/>
      <c r="S2" s="5" t="s">
        <v>212</v>
      </c>
      <c r="T2" s="5" t="s">
        <v>236</v>
      </c>
    </row>
    <row r="3" spans="2:20" ht="13.8">
      <c r="B3" s="112" t="s">
        <v>237</v>
      </c>
      <c r="C3" s="486" t="s">
        <v>64</v>
      </c>
      <c r="D3" s="431"/>
      <c r="E3" s="431"/>
      <c r="F3" s="432"/>
      <c r="G3" s="79"/>
      <c r="H3" s="111"/>
      <c r="I3" s="5"/>
      <c r="J3" s="79"/>
      <c r="K3" s="111"/>
      <c r="L3" s="5"/>
      <c r="M3" s="79"/>
      <c r="N3" s="111"/>
      <c r="O3" s="5"/>
      <c r="P3" s="5"/>
      <c r="Q3" s="122"/>
      <c r="S3" s="5" t="s">
        <v>213</v>
      </c>
      <c r="T3" s="5" t="s">
        <v>238</v>
      </c>
    </row>
    <row r="4" spans="2:20" ht="13.8">
      <c r="B4" s="112" t="s">
        <v>239</v>
      </c>
      <c r="C4" s="486">
        <f>SUM(C6:F6)</f>
        <v>2</v>
      </c>
      <c r="D4" s="431"/>
      <c r="E4" s="431"/>
      <c r="F4" s="432"/>
      <c r="G4" s="79"/>
      <c r="H4" s="111"/>
      <c r="I4" s="5"/>
      <c r="J4" s="79"/>
      <c r="K4" s="111"/>
      <c r="L4" s="5"/>
      <c r="M4" s="79"/>
      <c r="N4" s="111"/>
      <c r="O4" s="5"/>
      <c r="P4" s="5"/>
      <c r="Q4" s="122"/>
      <c r="S4" s="5" t="s">
        <v>214</v>
      </c>
      <c r="T4" s="5" t="s">
        <v>240</v>
      </c>
    </row>
    <row r="5" spans="2:20" ht="13.8">
      <c r="B5" s="113" t="s">
        <v>241</v>
      </c>
      <c r="C5" s="234" t="s">
        <v>212</v>
      </c>
      <c r="D5" s="234" t="s">
        <v>213</v>
      </c>
      <c r="E5" s="234" t="s">
        <v>214</v>
      </c>
      <c r="F5" s="234" t="s">
        <v>215</v>
      </c>
      <c r="G5" s="51"/>
      <c r="H5" s="51"/>
      <c r="I5" s="81"/>
      <c r="J5" s="51"/>
      <c r="K5" s="51"/>
      <c r="L5" s="81"/>
      <c r="M5" s="51"/>
      <c r="N5" s="51"/>
      <c r="O5" s="81"/>
      <c r="P5" s="81"/>
      <c r="Q5" s="123"/>
      <c r="S5" s="5" t="s">
        <v>215</v>
      </c>
      <c r="T5" s="5" t="s">
        <v>242</v>
      </c>
    </row>
    <row r="6" spans="2:20" ht="13.8">
      <c r="B6" s="113" t="s">
        <v>222</v>
      </c>
      <c r="C6" s="235">
        <f t="shared" ref="C6:F6" si="0">COUNTIF($G10:$G1004,C5)</f>
        <v>2</v>
      </c>
      <c r="D6" s="235">
        <f t="shared" si="0"/>
        <v>0</v>
      </c>
      <c r="E6" s="235">
        <f t="shared" si="0"/>
        <v>0</v>
      </c>
      <c r="F6" s="114">
        <f t="shared" si="0"/>
        <v>0</v>
      </c>
      <c r="G6" s="81"/>
      <c r="H6" s="81"/>
      <c r="I6" s="81"/>
      <c r="J6" s="81"/>
      <c r="K6" s="81"/>
      <c r="L6" s="81"/>
      <c r="M6" s="81"/>
      <c r="N6" s="81"/>
      <c r="O6" s="81"/>
      <c r="P6" s="81"/>
      <c r="Q6" s="123"/>
      <c r="S6" s="5"/>
      <c r="T6" s="5" t="s">
        <v>243</v>
      </c>
    </row>
    <row r="7" spans="2:20" ht="13.8">
      <c r="B7" s="113" t="s">
        <v>221</v>
      </c>
      <c r="C7" s="235">
        <f t="shared" ref="C7:F7" si="1">COUNTIF($J10:$J1004,C5)</f>
        <v>2</v>
      </c>
      <c r="D7" s="235">
        <f t="shared" si="1"/>
        <v>0</v>
      </c>
      <c r="E7" s="236">
        <f t="shared" si="1"/>
        <v>0</v>
      </c>
      <c r="F7" s="115">
        <f t="shared" si="1"/>
        <v>0</v>
      </c>
      <c r="G7" s="81"/>
      <c r="H7" s="81"/>
      <c r="I7" s="81"/>
      <c r="J7" s="81"/>
      <c r="K7" s="81"/>
      <c r="L7" s="81"/>
      <c r="M7" s="81"/>
      <c r="N7" s="81"/>
      <c r="O7" s="81"/>
      <c r="P7" s="81"/>
      <c r="Q7" s="123"/>
      <c r="S7" s="5"/>
      <c r="T7" s="5" t="s">
        <v>215</v>
      </c>
    </row>
    <row r="8" spans="2:20" ht="13.8">
      <c r="B8" s="113" t="s">
        <v>210</v>
      </c>
      <c r="C8" s="235">
        <f t="shared" ref="C8:F8" si="2">COUNTIF($M10:$M1004,C5)</f>
        <v>2</v>
      </c>
      <c r="D8" s="235">
        <f t="shared" si="2"/>
        <v>0</v>
      </c>
      <c r="E8" s="235">
        <f t="shared" si="2"/>
        <v>0</v>
      </c>
      <c r="F8" s="235">
        <f t="shared" si="2"/>
        <v>0</v>
      </c>
      <c r="G8" s="81"/>
      <c r="H8" s="81"/>
      <c r="I8" s="81"/>
      <c r="J8" s="81"/>
      <c r="K8" s="81"/>
      <c r="L8" s="81"/>
      <c r="M8" s="81"/>
      <c r="N8" s="81"/>
      <c r="O8" s="81"/>
      <c r="P8" s="81"/>
      <c r="Q8" s="123"/>
      <c r="R8" s="5"/>
      <c r="S8" s="5"/>
    </row>
    <row r="9" spans="2:20" ht="13.8">
      <c r="B9" s="81"/>
      <c r="C9" s="81"/>
      <c r="D9" s="81"/>
      <c r="E9" s="81"/>
      <c r="F9" s="81"/>
      <c r="G9" s="81"/>
      <c r="H9" s="81"/>
      <c r="I9" s="81"/>
      <c r="J9" s="81"/>
      <c r="K9" s="81"/>
      <c r="L9" s="81"/>
      <c r="M9" s="81"/>
      <c r="N9" s="81"/>
      <c r="O9" s="81"/>
      <c r="P9" s="81"/>
      <c r="Q9" s="123"/>
      <c r="R9" s="5"/>
      <c r="S9" s="5"/>
    </row>
    <row r="10" spans="2:20" ht="13.8">
      <c r="B10" s="116" t="s">
        <v>244</v>
      </c>
      <c r="C10" s="237" t="s">
        <v>245</v>
      </c>
      <c r="D10" s="237" t="s">
        <v>246</v>
      </c>
      <c r="E10" s="237" t="s">
        <v>247</v>
      </c>
      <c r="F10" s="237" t="s">
        <v>248</v>
      </c>
      <c r="G10" s="237" t="s">
        <v>222</v>
      </c>
      <c r="H10" s="237" t="s">
        <v>249</v>
      </c>
      <c r="I10" s="237" t="s">
        <v>250</v>
      </c>
      <c r="J10" s="237" t="s">
        <v>221</v>
      </c>
      <c r="K10" s="237" t="s">
        <v>249</v>
      </c>
      <c r="L10" s="237" t="s">
        <v>250</v>
      </c>
      <c r="M10" s="237" t="s">
        <v>210</v>
      </c>
      <c r="N10" s="237" t="s">
        <v>249</v>
      </c>
      <c r="O10" s="237" t="s">
        <v>250</v>
      </c>
      <c r="P10" s="237" t="s">
        <v>251</v>
      </c>
      <c r="Q10" s="124"/>
      <c r="R10" s="5"/>
      <c r="S10" s="5"/>
    </row>
    <row r="11" spans="2:20" ht="13.8">
      <c r="B11" s="514" t="s">
        <v>2275</v>
      </c>
      <c r="C11" s="442"/>
      <c r="D11" s="239"/>
      <c r="E11" s="239"/>
      <c r="F11" s="239"/>
      <c r="G11" s="239"/>
      <c r="H11" s="239"/>
      <c r="I11" s="239"/>
      <c r="J11" s="239"/>
      <c r="K11" s="239"/>
      <c r="L11" s="239"/>
      <c r="M11" s="239"/>
      <c r="N11" s="239"/>
      <c r="O11" s="239"/>
      <c r="P11" s="240"/>
      <c r="Q11" s="49"/>
      <c r="R11" s="5"/>
      <c r="S11" s="5"/>
    </row>
    <row r="12" spans="2:20" ht="27.6">
      <c r="B12" s="246" t="s">
        <v>2276</v>
      </c>
      <c r="C12" s="246" t="s">
        <v>2277</v>
      </c>
      <c r="D12" s="378" t="s">
        <v>2278</v>
      </c>
      <c r="E12" s="346" t="s">
        <v>2279</v>
      </c>
      <c r="F12" s="242"/>
      <c r="G12" s="118" t="s">
        <v>212</v>
      </c>
      <c r="H12" s="243" t="s">
        <v>49</v>
      </c>
      <c r="I12" s="241" t="s">
        <v>240</v>
      </c>
      <c r="J12" s="118" t="s">
        <v>212</v>
      </c>
      <c r="K12" s="244">
        <v>44938</v>
      </c>
      <c r="L12" s="119" t="s">
        <v>238</v>
      </c>
      <c r="M12" s="296" t="s">
        <v>212</v>
      </c>
      <c r="N12" s="297">
        <v>45265</v>
      </c>
      <c r="O12" s="296" t="s">
        <v>236</v>
      </c>
      <c r="P12" s="241"/>
      <c r="Q12" s="125"/>
      <c r="R12" s="126"/>
      <c r="S12" s="126"/>
    </row>
    <row r="13" spans="2:20" ht="41.4">
      <c r="B13" s="117" t="s">
        <v>2280</v>
      </c>
      <c r="C13" s="241" t="s">
        <v>2281</v>
      </c>
      <c r="D13" s="309" t="s">
        <v>2282</v>
      </c>
      <c r="E13" s="241" t="s">
        <v>2283</v>
      </c>
      <c r="F13" s="242"/>
      <c r="G13" s="118" t="s">
        <v>212</v>
      </c>
      <c r="H13" s="243" t="s">
        <v>49</v>
      </c>
      <c r="I13" s="241" t="s">
        <v>240</v>
      </c>
      <c r="J13" s="118" t="s">
        <v>212</v>
      </c>
      <c r="K13" s="244">
        <v>44938</v>
      </c>
      <c r="L13" s="119" t="s">
        <v>238</v>
      </c>
      <c r="M13" s="296" t="s">
        <v>212</v>
      </c>
      <c r="N13" s="297">
        <v>45265</v>
      </c>
      <c r="O13" s="296" t="s">
        <v>236</v>
      </c>
      <c r="P13" s="241"/>
      <c r="Q13" s="125"/>
      <c r="R13" s="126"/>
      <c r="S13" s="126"/>
    </row>
  </sheetData>
  <mergeCells count="4">
    <mergeCell ref="C2:F2"/>
    <mergeCell ref="C3:F3"/>
    <mergeCell ref="C4:F4"/>
    <mergeCell ref="B11:C11"/>
  </mergeCells>
  <dataValidations count="2">
    <dataValidation type="list" allowBlank="1" showErrorMessage="1" sqref="L12:L13">
      <formula1>$T$2:$T$7</formula1>
    </dataValidation>
    <dataValidation type="list" allowBlank="1" showErrorMessage="1" sqref="G12:G13 J12:J13">
      <formula1>$S$2:$S$5</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M12:M13 O12:O13</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X20"/>
  <sheetViews>
    <sheetView topLeftCell="D1" workbookViewId="0">
      <selection activeCell="J17" sqref="J17:J20"/>
    </sheetView>
  </sheetViews>
  <sheetFormatPr defaultColWidth="12.6640625" defaultRowHeight="15" customHeight="1"/>
  <cols>
    <col min="2" max="2" width="27.88671875" customWidth="1"/>
    <col min="3" max="3" width="68.44140625" customWidth="1"/>
    <col min="4" max="4" width="91.77734375" customWidth="1"/>
    <col min="5" max="5" width="40.88671875" customWidth="1"/>
    <col min="6" max="6" width="46.77734375" customWidth="1"/>
  </cols>
  <sheetData>
    <row r="2" spans="2:24" ht="13.8">
      <c r="B2" s="110" t="s">
        <v>235</v>
      </c>
      <c r="C2" s="486" t="s">
        <v>230</v>
      </c>
      <c r="D2" s="431"/>
      <c r="E2" s="431"/>
      <c r="F2" s="432"/>
      <c r="G2" s="79"/>
      <c r="H2" s="111"/>
      <c r="I2" s="5"/>
      <c r="J2" s="79"/>
      <c r="K2" s="111"/>
      <c r="L2" s="5"/>
      <c r="M2" s="79"/>
      <c r="N2" s="111"/>
      <c r="O2" s="5"/>
      <c r="P2" s="5"/>
      <c r="Q2" s="122"/>
      <c r="R2" s="5"/>
      <c r="S2" s="5" t="s">
        <v>212</v>
      </c>
      <c r="T2" s="5" t="s">
        <v>236</v>
      </c>
      <c r="U2" s="5"/>
      <c r="V2" s="5"/>
      <c r="W2" s="5"/>
      <c r="X2" s="5"/>
    </row>
    <row r="3" spans="2:24" ht="13.8">
      <c r="B3" s="112" t="s">
        <v>237</v>
      </c>
      <c r="C3" s="486" t="s">
        <v>64</v>
      </c>
      <c r="D3" s="431"/>
      <c r="E3" s="431"/>
      <c r="F3" s="432"/>
      <c r="G3" s="79" t="s">
        <v>1512</v>
      </c>
      <c r="H3" s="111"/>
      <c r="I3" s="5"/>
      <c r="J3" s="79"/>
      <c r="K3" s="111"/>
      <c r="L3" s="5"/>
      <c r="M3" s="79"/>
      <c r="N3" s="111"/>
      <c r="O3" s="5"/>
      <c r="P3" s="5"/>
      <c r="Q3" s="122"/>
      <c r="R3" s="5"/>
      <c r="S3" s="5" t="s">
        <v>213</v>
      </c>
      <c r="T3" s="5" t="s">
        <v>238</v>
      </c>
      <c r="U3" s="5"/>
      <c r="V3" s="5"/>
      <c r="W3" s="5"/>
      <c r="X3" s="5"/>
    </row>
    <row r="4" spans="2:24" ht="13.8">
      <c r="B4" s="112" t="s">
        <v>239</v>
      </c>
      <c r="C4" s="486">
        <f>SUM(C6:F6)</f>
        <v>8</v>
      </c>
      <c r="D4" s="431"/>
      <c r="E4" s="431"/>
      <c r="F4" s="432"/>
      <c r="G4" s="79"/>
      <c r="H4" s="111"/>
      <c r="I4" s="5"/>
      <c r="J4" s="79"/>
      <c r="K4" s="111"/>
      <c r="L4" s="5"/>
      <c r="M4" s="79"/>
      <c r="N4" s="111"/>
      <c r="O4" s="5"/>
      <c r="P4" s="5"/>
      <c r="Q4" s="122"/>
      <c r="R4" s="5"/>
      <c r="S4" s="5" t="s">
        <v>214</v>
      </c>
      <c r="T4" s="5" t="s">
        <v>240</v>
      </c>
      <c r="U4" s="5"/>
      <c r="V4" s="5"/>
      <c r="W4" s="5"/>
      <c r="X4" s="5"/>
    </row>
    <row r="5" spans="2:24" ht="13.8">
      <c r="B5" s="113" t="s">
        <v>241</v>
      </c>
      <c r="C5" s="234" t="s">
        <v>212</v>
      </c>
      <c r="D5" s="234" t="s">
        <v>213</v>
      </c>
      <c r="E5" s="234" t="s">
        <v>214</v>
      </c>
      <c r="F5" s="234" t="s">
        <v>215</v>
      </c>
      <c r="G5" s="51"/>
      <c r="H5" s="51"/>
      <c r="I5" s="81"/>
      <c r="J5" s="51"/>
      <c r="K5" s="51"/>
      <c r="L5" s="81"/>
      <c r="M5" s="51"/>
      <c r="N5" s="51"/>
      <c r="O5" s="81"/>
      <c r="P5" s="81"/>
      <c r="Q5" s="123"/>
      <c r="R5" s="5"/>
      <c r="S5" s="5" t="s">
        <v>215</v>
      </c>
      <c r="T5" s="5" t="s">
        <v>242</v>
      </c>
      <c r="U5" s="5"/>
      <c r="V5" s="5"/>
      <c r="W5" s="5"/>
      <c r="X5" s="5"/>
    </row>
    <row r="6" spans="2:24" ht="13.8">
      <c r="B6" s="113" t="s">
        <v>222</v>
      </c>
      <c r="C6" s="235">
        <f t="shared" ref="C6:F6" si="0">COUNTIF($G10:$G1004,C5)</f>
        <v>8</v>
      </c>
      <c r="D6" s="235">
        <f t="shared" si="0"/>
        <v>0</v>
      </c>
      <c r="E6" s="235">
        <f t="shared" si="0"/>
        <v>0</v>
      </c>
      <c r="F6" s="114">
        <f t="shared" si="0"/>
        <v>0</v>
      </c>
      <c r="G6" s="81"/>
      <c r="H6" s="81"/>
      <c r="I6" s="81"/>
      <c r="J6" s="81"/>
      <c r="K6" s="81"/>
      <c r="L6" s="81"/>
      <c r="M6" s="81"/>
      <c r="N6" s="81"/>
      <c r="O6" s="81"/>
      <c r="P6" s="81"/>
      <c r="Q6" s="123"/>
      <c r="R6" s="5"/>
      <c r="S6" s="5"/>
      <c r="T6" s="5" t="s">
        <v>243</v>
      </c>
      <c r="U6" s="5"/>
      <c r="V6" s="5"/>
      <c r="W6" s="5"/>
      <c r="X6" s="5"/>
    </row>
    <row r="7" spans="2:24" ht="13.8">
      <c r="B7" s="113" t="s">
        <v>221</v>
      </c>
      <c r="C7" s="235">
        <f t="shared" ref="C7:F7" si="1">COUNTIF($J10:$J1004,C5)</f>
        <v>8</v>
      </c>
      <c r="D7" s="235">
        <f t="shared" si="1"/>
        <v>0</v>
      </c>
      <c r="E7" s="236">
        <f t="shared" si="1"/>
        <v>0</v>
      </c>
      <c r="F7" s="115">
        <f t="shared" si="1"/>
        <v>0</v>
      </c>
      <c r="G7" s="81"/>
      <c r="H7" s="81"/>
      <c r="I7" s="81"/>
      <c r="J7" s="81"/>
      <c r="K7" s="81"/>
      <c r="L7" s="81"/>
      <c r="M7" s="81"/>
      <c r="N7" s="81"/>
      <c r="O7" s="81"/>
      <c r="P7" s="81"/>
      <c r="Q7" s="123"/>
      <c r="R7" s="5"/>
      <c r="S7" s="5"/>
      <c r="T7" s="5" t="s">
        <v>215</v>
      </c>
      <c r="U7" s="5"/>
      <c r="V7" s="5"/>
      <c r="W7" s="5"/>
      <c r="X7" s="5"/>
    </row>
    <row r="8" spans="2:24" ht="13.8">
      <c r="B8" s="113" t="s">
        <v>210</v>
      </c>
      <c r="C8" s="235">
        <f t="shared" ref="C8:F8" si="2">COUNTIF($M10:$M1004,C5)</f>
        <v>8</v>
      </c>
      <c r="D8" s="235">
        <f t="shared" si="2"/>
        <v>0</v>
      </c>
      <c r="E8" s="235">
        <f t="shared" si="2"/>
        <v>0</v>
      </c>
      <c r="F8" s="235">
        <f t="shared" si="2"/>
        <v>0</v>
      </c>
      <c r="G8" s="81"/>
      <c r="H8" s="81"/>
      <c r="I8" s="81"/>
      <c r="J8" s="81"/>
      <c r="K8" s="81"/>
      <c r="L8" s="81"/>
      <c r="M8" s="81"/>
      <c r="N8" s="81"/>
      <c r="O8" s="81"/>
      <c r="P8" s="81"/>
      <c r="Q8" s="123"/>
      <c r="R8" s="5"/>
      <c r="S8" s="5"/>
      <c r="T8" s="5"/>
      <c r="U8" s="5"/>
      <c r="V8" s="5"/>
      <c r="W8" s="5"/>
      <c r="X8" s="5"/>
    </row>
    <row r="9" spans="2:24" ht="13.8">
      <c r="B9" s="81"/>
      <c r="C9" s="81"/>
      <c r="D9" s="81"/>
      <c r="E9" s="81"/>
      <c r="F9" s="81"/>
      <c r="G9" s="81"/>
      <c r="H9" s="81"/>
      <c r="I9" s="81"/>
      <c r="J9" s="81"/>
      <c r="K9" s="81"/>
      <c r="L9" s="81"/>
      <c r="M9" s="81"/>
      <c r="N9" s="81"/>
      <c r="O9" s="81"/>
      <c r="P9" s="81"/>
      <c r="Q9" s="123"/>
      <c r="R9" s="5"/>
      <c r="S9" s="5"/>
      <c r="T9" s="5"/>
      <c r="U9" s="5"/>
      <c r="V9" s="5"/>
      <c r="W9" s="5"/>
      <c r="X9" s="5"/>
    </row>
    <row r="10" spans="2:24" ht="13.8">
      <c r="B10" s="116" t="s">
        <v>244</v>
      </c>
      <c r="C10" s="237" t="s">
        <v>245</v>
      </c>
      <c r="D10" s="237" t="s">
        <v>246</v>
      </c>
      <c r="E10" s="237" t="s">
        <v>247</v>
      </c>
      <c r="F10" s="237" t="s">
        <v>248</v>
      </c>
      <c r="G10" s="237" t="s">
        <v>222</v>
      </c>
      <c r="H10" s="237" t="s">
        <v>249</v>
      </c>
      <c r="I10" s="237" t="s">
        <v>250</v>
      </c>
      <c r="J10" s="237" t="s">
        <v>221</v>
      </c>
      <c r="K10" s="237" t="s">
        <v>249</v>
      </c>
      <c r="L10" s="237" t="s">
        <v>250</v>
      </c>
      <c r="M10" s="237" t="s">
        <v>210</v>
      </c>
      <c r="N10" s="237" t="s">
        <v>249</v>
      </c>
      <c r="O10" s="237" t="s">
        <v>250</v>
      </c>
      <c r="P10" s="237" t="s">
        <v>251</v>
      </c>
      <c r="Q10" s="124"/>
      <c r="R10" s="5"/>
      <c r="S10" s="5"/>
      <c r="T10" s="5"/>
      <c r="U10" s="5"/>
      <c r="V10" s="5"/>
      <c r="W10" s="5"/>
      <c r="X10" s="5"/>
    </row>
    <row r="11" spans="2:24" ht="13.8">
      <c r="B11" s="238" t="s">
        <v>141</v>
      </c>
      <c r="C11" s="238"/>
      <c r="D11" s="239"/>
      <c r="E11" s="239"/>
      <c r="F11" s="239"/>
      <c r="G11" s="239"/>
      <c r="H11" s="239"/>
      <c r="I11" s="239"/>
      <c r="J11" s="239"/>
      <c r="K11" s="239"/>
      <c r="L11" s="239"/>
      <c r="M11" s="239"/>
      <c r="N11" s="239"/>
      <c r="O11" s="239"/>
      <c r="P11" s="240"/>
      <c r="Q11" s="49"/>
      <c r="R11" s="5"/>
      <c r="S11" s="5"/>
      <c r="T11" s="5"/>
      <c r="U11" s="5"/>
      <c r="V11" s="5"/>
      <c r="W11" s="5"/>
      <c r="X11" s="5"/>
    </row>
    <row r="12" spans="2:24" ht="13.8">
      <c r="B12" s="117" t="s">
        <v>1298</v>
      </c>
      <c r="C12" s="241" t="s">
        <v>1299</v>
      </c>
      <c r="D12" s="241" t="s">
        <v>2284</v>
      </c>
      <c r="E12" s="241" t="s">
        <v>2285</v>
      </c>
      <c r="F12" s="241"/>
      <c r="G12" s="118" t="s">
        <v>212</v>
      </c>
      <c r="H12" s="243" t="s">
        <v>49</v>
      </c>
      <c r="I12" s="119" t="s">
        <v>240</v>
      </c>
      <c r="J12" s="118" t="s">
        <v>212</v>
      </c>
      <c r="K12" s="244">
        <v>44938</v>
      </c>
      <c r="L12" s="119" t="s">
        <v>238</v>
      </c>
      <c r="M12" s="296" t="s">
        <v>212</v>
      </c>
      <c r="N12" s="297">
        <v>45265</v>
      </c>
      <c r="O12" s="296" t="s">
        <v>236</v>
      </c>
      <c r="P12" s="241"/>
      <c r="Q12" s="125"/>
      <c r="R12" s="126"/>
      <c r="S12" s="126"/>
      <c r="T12" s="126"/>
      <c r="U12" s="126"/>
      <c r="V12" s="126"/>
      <c r="W12" s="126"/>
      <c r="X12" s="126"/>
    </row>
    <row r="13" spans="2:24" ht="13.8">
      <c r="B13" s="117" t="s">
        <v>1302</v>
      </c>
      <c r="C13" s="241" t="s">
        <v>2286</v>
      </c>
      <c r="D13" s="241" t="s">
        <v>2287</v>
      </c>
      <c r="E13" s="241" t="s">
        <v>2288</v>
      </c>
      <c r="F13" s="241"/>
      <c r="G13" s="118" t="s">
        <v>212</v>
      </c>
      <c r="H13" s="243" t="s">
        <v>49</v>
      </c>
      <c r="I13" s="119" t="s">
        <v>240</v>
      </c>
      <c r="J13" s="118" t="s">
        <v>212</v>
      </c>
      <c r="K13" s="244">
        <v>44938</v>
      </c>
      <c r="L13" s="119" t="s">
        <v>238</v>
      </c>
      <c r="M13" s="296" t="s">
        <v>212</v>
      </c>
      <c r="N13" s="297">
        <v>45265</v>
      </c>
      <c r="O13" s="296" t="s">
        <v>236</v>
      </c>
      <c r="P13" s="241"/>
      <c r="Q13" s="125"/>
      <c r="R13" s="126"/>
      <c r="S13" s="126"/>
      <c r="T13" s="126"/>
      <c r="U13" s="126"/>
      <c r="V13" s="126"/>
      <c r="W13" s="126"/>
      <c r="X13" s="126"/>
    </row>
    <row r="14" spans="2:24" ht="13.8">
      <c r="B14" s="246" t="s">
        <v>1306</v>
      </c>
      <c r="C14" s="246" t="s">
        <v>2289</v>
      </c>
      <c r="D14" s="117" t="s">
        <v>2290</v>
      </c>
      <c r="E14" s="247" t="s">
        <v>2291</v>
      </c>
      <c r="F14" s="117"/>
      <c r="G14" s="118" t="s">
        <v>212</v>
      </c>
      <c r="H14" s="127" t="s">
        <v>49</v>
      </c>
      <c r="I14" s="119" t="s">
        <v>240</v>
      </c>
      <c r="J14" s="118" t="s">
        <v>212</v>
      </c>
      <c r="K14" s="248">
        <v>44938</v>
      </c>
      <c r="L14" s="119" t="s">
        <v>238</v>
      </c>
      <c r="M14" s="296" t="s">
        <v>212</v>
      </c>
      <c r="N14" s="297">
        <v>45265</v>
      </c>
      <c r="O14" s="296" t="s">
        <v>236</v>
      </c>
      <c r="P14" s="117"/>
      <c r="Q14" s="125"/>
      <c r="R14" s="126"/>
      <c r="S14" s="126"/>
      <c r="T14" s="126"/>
      <c r="U14" s="126"/>
      <c r="V14" s="126"/>
      <c r="W14" s="126"/>
      <c r="X14" s="126"/>
    </row>
    <row r="15" spans="2:24" ht="13.8">
      <c r="B15" s="246" t="s">
        <v>1310</v>
      </c>
      <c r="C15" s="246" t="s">
        <v>2292</v>
      </c>
      <c r="D15" s="117" t="s">
        <v>2293</v>
      </c>
      <c r="E15" s="247" t="s">
        <v>2294</v>
      </c>
      <c r="F15" s="117"/>
      <c r="G15" s="118" t="s">
        <v>212</v>
      </c>
      <c r="H15" s="127" t="s">
        <v>49</v>
      </c>
      <c r="I15" s="119" t="s">
        <v>240</v>
      </c>
      <c r="J15" s="118" t="s">
        <v>212</v>
      </c>
      <c r="K15" s="248">
        <v>44938</v>
      </c>
      <c r="L15" s="119" t="s">
        <v>238</v>
      </c>
      <c r="M15" s="296" t="s">
        <v>212</v>
      </c>
      <c r="N15" s="297">
        <v>45265</v>
      </c>
      <c r="O15" s="296" t="s">
        <v>236</v>
      </c>
      <c r="P15" s="117"/>
      <c r="Q15" s="125"/>
      <c r="R15" s="126"/>
      <c r="S15" s="126"/>
      <c r="T15" s="126"/>
      <c r="U15" s="126"/>
      <c r="V15" s="126"/>
      <c r="W15" s="126"/>
      <c r="X15" s="126"/>
    </row>
    <row r="16" spans="2:24" ht="13.8">
      <c r="B16" s="514" t="s">
        <v>143</v>
      </c>
      <c r="C16" s="442"/>
      <c r="D16" s="442"/>
      <c r="E16" s="442"/>
      <c r="F16" s="442"/>
      <c r="G16" s="442"/>
      <c r="H16" s="442"/>
      <c r="I16" s="442"/>
      <c r="J16" s="442"/>
      <c r="K16" s="442"/>
      <c r="L16" s="442"/>
      <c r="M16" s="442"/>
      <c r="N16" s="442"/>
      <c r="O16" s="442"/>
      <c r="P16" s="443"/>
      <c r="Q16" s="49"/>
      <c r="R16" s="5"/>
      <c r="S16" s="5"/>
      <c r="T16" s="5"/>
      <c r="U16" s="5"/>
      <c r="V16" s="5"/>
      <c r="W16" s="5"/>
      <c r="X16" s="5"/>
    </row>
    <row r="17" spans="2:24" ht="13.8">
      <c r="B17" s="117" t="s">
        <v>1314</v>
      </c>
      <c r="C17" s="241" t="s">
        <v>143</v>
      </c>
      <c r="D17" s="241" t="s">
        <v>2295</v>
      </c>
      <c r="E17" s="241" t="s">
        <v>2296</v>
      </c>
      <c r="F17" s="241" t="s">
        <v>1301</v>
      </c>
      <c r="G17" s="118" t="s">
        <v>212</v>
      </c>
      <c r="H17" s="243" t="s">
        <v>49</v>
      </c>
      <c r="I17" s="119" t="s">
        <v>240</v>
      </c>
      <c r="J17" s="118" t="s">
        <v>212</v>
      </c>
      <c r="K17" s="244">
        <v>44938</v>
      </c>
      <c r="L17" s="119" t="s">
        <v>238</v>
      </c>
      <c r="M17" s="296" t="s">
        <v>212</v>
      </c>
      <c r="N17" s="297">
        <v>45265</v>
      </c>
      <c r="O17" s="296" t="s">
        <v>236</v>
      </c>
      <c r="P17" s="241"/>
      <c r="Q17" s="125"/>
      <c r="R17" s="126"/>
      <c r="S17" s="126"/>
      <c r="T17" s="126"/>
      <c r="U17" s="126"/>
      <c r="V17" s="126"/>
      <c r="W17" s="126"/>
      <c r="X17" s="126"/>
    </row>
    <row r="18" spans="2:24" ht="13.8">
      <c r="B18" s="117" t="s">
        <v>1318</v>
      </c>
      <c r="C18" s="241" t="s">
        <v>2297</v>
      </c>
      <c r="D18" s="241" t="s">
        <v>2298</v>
      </c>
      <c r="E18" s="241" t="s">
        <v>2299</v>
      </c>
      <c r="F18" s="241" t="s">
        <v>2300</v>
      </c>
      <c r="G18" s="118" t="s">
        <v>212</v>
      </c>
      <c r="H18" s="243" t="s">
        <v>49</v>
      </c>
      <c r="I18" s="119" t="s">
        <v>240</v>
      </c>
      <c r="J18" s="118" t="s">
        <v>212</v>
      </c>
      <c r="K18" s="244">
        <v>44938</v>
      </c>
      <c r="L18" s="119" t="s">
        <v>238</v>
      </c>
      <c r="M18" s="296" t="s">
        <v>212</v>
      </c>
      <c r="N18" s="297">
        <v>45265</v>
      </c>
      <c r="O18" s="296" t="s">
        <v>236</v>
      </c>
      <c r="P18" s="241"/>
      <c r="Q18" s="125"/>
      <c r="R18" s="126"/>
      <c r="S18" s="126"/>
      <c r="T18" s="126"/>
      <c r="U18" s="126"/>
      <c r="V18" s="126"/>
      <c r="W18" s="126"/>
      <c r="X18" s="126"/>
    </row>
    <row r="19" spans="2:24" ht="13.8">
      <c r="B19" s="117" t="s">
        <v>1322</v>
      </c>
      <c r="C19" s="241" t="s">
        <v>2301</v>
      </c>
      <c r="D19" s="241" t="s">
        <v>2302</v>
      </c>
      <c r="E19" s="241" t="s">
        <v>2303</v>
      </c>
      <c r="F19" s="241" t="s">
        <v>2300</v>
      </c>
      <c r="G19" s="118" t="s">
        <v>212</v>
      </c>
      <c r="H19" s="243" t="s">
        <v>49</v>
      </c>
      <c r="I19" s="119" t="s">
        <v>240</v>
      </c>
      <c r="J19" s="118" t="s">
        <v>212</v>
      </c>
      <c r="K19" s="244">
        <v>44938</v>
      </c>
      <c r="L19" s="119" t="s">
        <v>238</v>
      </c>
      <c r="M19" s="296" t="s">
        <v>212</v>
      </c>
      <c r="N19" s="297">
        <v>45265</v>
      </c>
      <c r="O19" s="296" t="s">
        <v>236</v>
      </c>
      <c r="P19" s="241"/>
      <c r="Q19" s="125"/>
      <c r="R19" s="126"/>
      <c r="S19" s="126"/>
      <c r="T19" s="126"/>
      <c r="U19" s="126"/>
      <c r="V19" s="126"/>
      <c r="W19" s="126"/>
      <c r="X19" s="126"/>
    </row>
    <row r="20" spans="2:24" ht="13.8">
      <c r="B20" s="117" t="s">
        <v>1326</v>
      </c>
      <c r="C20" s="241" t="s">
        <v>2304</v>
      </c>
      <c r="D20" s="241" t="s">
        <v>2305</v>
      </c>
      <c r="E20" s="241" t="s">
        <v>2306</v>
      </c>
      <c r="F20" s="241" t="s">
        <v>2300</v>
      </c>
      <c r="G20" s="118" t="s">
        <v>212</v>
      </c>
      <c r="H20" s="243" t="s">
        <v>49</v>
      </c>
      <c r="I20" s="119" t="s">
        <v>240</v>
      </c>
      <c r="J20" s="118" t="s">
        <v>212</v>
      </c>
      <c r="K20" s="244">
        <v>44938</v>
      </c>
      <c r="L20" s="119" t="s">
        <v>238</v>
      </c>
      <c r="M20" s="296" t="s">
        <v>212</v>
      </c>
      <c r="N20" s="297">
        <v>45265</v>
      </c>
      <c r="O20" s="296" t="s">
        <v>236</v>
      </c>
      <c r="P20" s="241"/>
    </row>
  </sheetData>
  <mergeCells count="4">
    <mergeCell ref="C2:F2"/>
    <mergeCell ref="C3:F3"/>
    <mergeCell ref="C4:F4"/>
    <mergeCell ref="B16:P16"/>
  </mergeCells>
  <dataValidations count="2">
    <dataValidation type="list" allowBlank="1" showErrorMessage="1" sqref="I12:I15 L12:L15 I17:I20 L17:L20">
      <formula1>$T$2:$T$7</formula1>
    </dataValidation>
    <dataValidation type="list" allowBlank="1" showErrorMessage="1" sqref="G12:G15 J12:J15 G17:G20 J17:J20">
      <formula1>$S$2:$S$5</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M12:M15 O12:O15 M17:M20 O17:O20</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X21"/>
  <sheetViews>
    <sheetView topLeftCell="E1" workbookViewId="0">
      <selection activeCell="J21" sqref="J21"/>
    </sheetView>
  </sheetViews>
  <sheetFormatPr defaultColWidth="12.6640625" defaultRowHeight="15" customHeight="1"/>
  <cols>
    <col min="2" max="2" width="23.77734375" customWidth="1"/>
    <col min="4" max="4" width="50.6640625" customWidth="1"/>
    <col min="5" max="5" width="79.44140625" customWidth="1"/>
    <col min="6" max="6" width="42" customWidth="1"/>
  </cols>
  <sheetData>
    <row r="2" spans="2:24" ht="13.8">
      <c r="B2" s="110" t="s">
        <v>235</v>
      </c>
      <c r="C2" s="486" t="s">
        <v>231</v>
      </c>
      <c r="D2" s="431"/>
      <c r="E2" s="431"/>
      <c r="F2" s="432"/>
      <c r="G2" s="79"/>
      <c r="H2" s="111"/>
      <c r="I2" s="5"/>
      <c r="J2" s="79"/>
      <c r="K2" s="79"/>
      <c r="L2" s="5"/>
      <c r="M2" s="5"/>
      <c r="N2" s="5"/>
      <c r="O2" s="5"/>
      <c r="P2" s="5"/>
      <c r="W2" s="5" t="s">
        <v>212</v>
      </c>
      <c r="X2" s="5" t="s">
        <v>236</v>
      </c>
    </row>
    <row r="3" spans="2:24" ht="13.8">
      <c r="B3" s="112" t="s">
        <v>237</v>
      </c>
      <c r="C3" s="486" t="s">
        <v>64</v>
      </c>
      <c r="D3" s="431"/>
      <c r="E3" s="431"/>
      <c r="F3" s="432"/>
      <c r="G3" s="79"/>
      <c r="H3" s="111"/>
      <c r="I3" s="5"/>
      <c r="J3" s="79"/>
      <c r="K3" s="79"/>
      <c r="L3" s="5"/>
      <c r="M3" s="5"/>
      <c r="N3" s="5"/>
      <c r="O3" s="5"/>
      <c r="P3" s="5"/>
      <c r="W3" s="5" t="s">
        <v>213</v>
      </c>
      <c r="X3" s="5" t="s">
        <v>238</v>
      </c>
    </row>
    <row r="4" spans="2:24" ht="13.8">
      <c r="B4" s="112" t="s">
        <v>239</v>
      </c>
      <c r="C4" s="486">
        <f>SUM(C6:F6)</f>
        <v>9</v>
      </c>
      <c r="D4" s="431"/>
      <c r="E4" s="431"/>
      <c r="F4" s="432"/>
      <c r="G4" s="79"/>
      <c r="H4" s="111"/>
      <c r="I4" s="5"/>
      <c r="J4" s="79"/>
      <c r="K4" s="79"/>
      <c r="L4" s="5"/>
      <c r="M4" s="5"/>
      <c r="N4" s="5"/>
      <c r="O4" s="5"/>
      <c r="P4" s="5"/>
      <c r="W4" s="5" t="s">
        <v>214</v>
      </c>
      <c r="X4" s="5" t="s">
        <v>240</v>
      </c>
    </row>
    <row r="5" spans="2:24" ht="13.8">
      <c r="B5" s="113" t="s">
        <v>241</v>
      </c>
      <c r="C5" s="234" t="s">
        <v>212</v>
      </c>
      <c r="D5" s="234" t="s">
        <v>213</v>
      </c>
      <c r="E5" s="234" t="s">
        <v>214</v>
      </c>
      <c r="F5" s="234" t="s">
        <v>215</v>
      </c>
      <c r="G5" s="51"/>
      <c r="H5" s="51"/>
      <c r="I5" s="81"/>
      <c r="J5" s="51"/>
      <c r="K5" s="51"/>
      <c r="L5" s="81"/>
      <c r="M5" s="81"/>
      <c r="N5" s="81"/>
      <c r="O5" s="81"/>
      <c r="P5" s="81"/>
      <c r="W5" s="5" t="s">
        <v>215</v>
      </c>
      <c r="X5" s="5" t="s">
        <v>242</v>
      </c>
    </row>
    <row r="6" spans="2:24" ht="13.8">
      <c r="B6" s="113" t="s">
        <v>222</v>
      </c>
      <c r="C6" s="235">
        <f t="shared" ref="C6:F6" si="0">COUNTIF($G10:$G1004,C5)</f>
        <v>9</v>
      </c>
      <c r="D6" s="235">
        <f t="shared" si="0"/>
        <v>0</v>
      </c>
      <c r="E6" s="235">
        <f t="shared" si="0"/>
        <v>0</v>
      </c>
      <c r="F6" s="114">
        <f t="shared" si="0"/>
        <v>0</v>
      </c>
      <c r="G6" s="81"/>
      <c r="H6" s="81"/>
      <c r="I6" s="81"/>
      <c r="J6" s="81"/>
      <c r="K6" s="81"/>
      <c r="L6" s="81"/>
      <c r="M6" s="81"/>
      <c r="N6" s="81"/>
      <c r="O6" s="81"/>
      <c r="P6" s="81"/>
      <c r="W6" s="5"/>
      <c r="X6" s="5" t="s">
        <v>243</v>
      </c>
    </row>
    <row r="7" spans="2:24" ht="13.8">
      <c r="B7" s="113" t="s">
        <v>221</v>
      </c>
      <c r="C7" s="235">
        <f t="shared" ref="C7:F7" si="1">COUNTIF($J10:$J1004,C5)</f>
        <v>9</v>
      </c>
      <c r="D7" s="235">
        <f t="shared" si="1"/>
        <v>0</v>
      </c>
      <c r="E7" s="236">
        <f t="shared" si="1"/>
        <v>0</v>
      </c>
      <c r="F7" s="115">
        <f t="shared" si="1"/>
        <v>0</v>
      </c>
      <c r="G7" s="81"/>
      <c r="H7" s="81"/>
      <c r="I7" s="81"/>
      <c r="J7" s="81"/>
      <c r="K7" s="81"/>
      <c r="L7" s="81"/>
      <c r="M7" s="81"/>
      <c r="N7" s="81"/>
      <c r="O7" s="81"/>
      <c r="P7" s="81"/>
      <c r="W7" s="5"/>
      <c r="X7" s="5" t="s">
        <v>215</v>
      </c>
    </row>
    <row r="8" spans="2:24" ht="13.8">
      <c r="B8" s="113" t="s">
        <v>210</v>
      </c>
      <c r="C8" s="235">
        <f t="shared" ref="C8:F8" si="2">COUNTIF($Q10:$Q1004,C5)</f>
        <v>0</v>
      </c>
      <c r="D8" s="235">
        <f t="shared" si="2"/>
        <v>0</v>
      </c>
      <c r="E8" s="235">
        <f t="shared" si="2"/>
        <v>0</v>
      </c>
      <c r="F8" s="235">
        <f t="shared" si="2"/>
        <v>0</v>
      </c>
      <c r="G8" s="81"/>
      <c r="H8" s="81"/>
      <c r="I8" s="81"/>
      <c r="J8" s="81"/>
      <c r="K8" s="81"/>
      <c r="L8" s="81"/>
      <c r="M8" s="81"/>
      <c r="N8" s="81"/>
      <c r="O8" s="81"/>
      <c r="P8" s="81"/>
    </row>
    <row r="9" spans="2:24" ht="13.8">
      <c r="B9" s="81"/>
      <c r="C9" s="81"/>
      <c r="D9" s="81"/>
      <c r="E9" s="81"/>
      <c r="F9" s="81"/>
      <c r="G9" s="81"/>
      <c r="H9" s="81"/>
      <c r="I9" s="81"/>
      <c r="J9" s="81"/>
      <c r="K9" s="81"/>
      <c r="L9" s="81"/>
      <c r="M9" s="81"/>
      <c r="N9" s="81"/>
      <c r="O9" s="81"/>
      <c r="P9" s="81"/>
    </row>
    <row r="10" spans="2:24" ht="13.8">
      <c r="B10" s="116" t="s">
        <v>244</v>
      </c>
      <c r="C10" s="237" t="s">
        <v>245</v>
      </c>
      <c r="D10" s="237" t="s">
        <v>246</v>
      </c>
      <c r="E10" s="237" t="s">
        <v>247</v>
      </c>
      <c r="F10" s="237" t="s">
        <v>248</v>
      </c>
      <c r="G10" s="237" t="s">
        <v>222</v>
      </c>
      <c r="H10" s="237" t="s">
        <v>249</v>
      </c>
      <c r="I10" s="237" t="s">
        <v>250</v>
      </c>
      <c r="J10" s="237" t="s">
        <v>221</v>
      </c>
      <c r="K10" s="237" t="s">
        <v>249</v>
      </c>
      <c r="L10" s="237" t="s">
        <v>250</v>
      </c>
      <c r="M10" s="237" t="s">
        <v>210</v>
      </c>
      <c r="N10" s="237" t="s">
        <v>249</v>
      </c>
      <c r="O10" s="237" t="s">
        <v>250</v>
      </c>
      <c r="P10" s="237" t="s">
        <v>251</v>
      </c>
    </row>
    <row r="11" spans="2:24" ht="13.8">
      <c r="B11" s="514" t="s">
        <v>197</v>
      </c>
      <c r="C11" s="442"/>
      <c r="D11" s="239"/>
      <c r="E11" s="239"/>
      <c r="F11" s="239"/>
      <c r="G11" s="239"/>
      <c r="H11" s="239"/>
      <c r="I11" s="239"/>
      <c r="J11" s="239"/>
      <c r="K11" s="239"/>
      <c r="L11" s="239"/>
      <c r="M11" s="239"/>
      <c r="N11" s="239"/>
      <c r="O11" s="239"/>
      <c r="P11" s="240"/>
    </row>
    <row r="12" spans="2:24" ht="13.8">
      <c r="B12" s="117" t="s">
        <v>2307</v>
      </c>
      <c r="C12" s="241" t="s">
        <v>111</v>
      </c>
      <c r="D12" s="241" t="s">
        <v>2308</v>
      </c>
      <c r="E12" s="241" t="s">
        <v>2309</v>
      </c>
      <c r="F12" s="242"/>
      <c r="G12" s="118" t="s">
        <v>212</v>
      </c>
      <c r="H12" s="243" t="s">
        <v>49</v>
      </c>
      <c r="I12" s="119" t="s">
        <v>240</v>
      </c>
      <c r="J12" s="118" t="s">
        <v>212</v>
      </c>
      <c r="K12" s="244">
        <v>44938</v>
      </c>
      <c r="L12" s="119" t="s">
        <v>238</v>
      </c>
      <c r="M12" s="296" t="s">
        <v>212</v>
      </c>
      <c r="N12" s="297">
        <v>45265</v>
      </c>
      <c r="O12" s="296" t="s">
        <v>236</v>
      </c>
      <c r="P12" s="241"/>
    </row>
    <row r="13" spans="2:24" ht="13.8">
      <c r="B13" s="117" t="s">
        <v>2310</v>
      </c>
      <c r="C13" s="241" t="s">
        <v>2311</v>
      </c>
      <c r="D13" s="241" t="s">
        <v>2312</v>
      </c>
      <c r="E13" s="241" t="s">
        <v>855</v>
      </c>
      <c r="F13" s="242"/>
      <c r="G13" s="118" t="s">
        <v>212</v>
      </c>
      <c r="H13" s="243" t="s">
        <v>49</v>
      </c>
      <c r="I13" s="119" t="s">
        <v>240</v>
      </c>
      <c r="J13" s="118" t="s">
        <v>212</v>
      </c>
      <c r="K13" s="244">
        <v>44938</v>
      </c>
      <c r="L13" s="119" t="s">
        <v>238</v>
      </c>
      <c r="M13" s="296" t="s">
        <v>212</v>
      </c>
      <c r="N13" s="297">
        <v>45265</v>
      </c>
      <c r="O13" s="296" t="s">
        <v>236</v>
      </c>
      <c r="P13" s="241"/>
    </row>
    <row r="14" spans="2:24" ht="13.8">
      <c r="B14" s="117" t="s">
        <v>2313</v>
      </c>
      <c r="C14" s="241" t="s">
        <v>2314</v>
      </c>
      <c r="D14" s="241" t="s">
        <v>2315</v>
      </c>
      <c r="E14" s="241" t="s">
        <v>949</v>
      </c>
      <c r="F14" s="242"/>
      <c r="G14" s="118" t="s">
        <v>212</v>
      </c>
      <c r="H14" s="243" t="s">
        <v>49</v>
      </c>
      <c r="I14" s="119" t="s">
        <v>240</v>
      </c>
      <c r="J14" s="118" t="s">
        <v>212</v>
      </c>
      <c r="K14" s="244">
        <v>44938</v>
      </c>
      <c r="L14" s="119" t="s">
        <v>238</v>
      </c>
      <c r="M14" s="296" t="s">
        <v>212</v>
      </c>
      <c r="N14" s="297">
        <v>45265</v>
      </c>
      <c r="O14" s="296" t="s">
        <v>236</v>
      </c>
      <c r="P14" s="241"/>
    </row>
    <row r="15" spans="2:24" ht="13.8">
      <c r="B15" s="117" t="s">
        <v>2316</v>
      </c>
      <c r="C15" s="241" t="s">
        <v>2317</v>
      </c>
      <c r="D15" s="241" t="s">
        <v>2318</v>
      </c>
      <c r="E15" s="241" t="s">
        <v>859</v>
      </c>
      <c r="F15" s="242"/>
      <c r="G15" s="118" t="s">
        <v>212</v>
      </c>
      <c r="H15" s="243" t="s">
        <v>49</v>
      </c>
      <c r="I15" s="119" t="s">
        <v>240</v>
      </c>
      <c r="J15" s="118" t="s">
        <v>212</v>
      </c>
      <c r="K15" s="244">
        <v>44938</v>
      </c>
      <c r="L15" s="119" t="s">
        <v>238</v>
      </c>
      <c r="M15" s="296" t="s">
        <v>212</v>
      </c>
      <c r="N15" s="297">
        <v>45265</v>
      </c>
      <c r="O15" s="296" t="s">
        <v>236</v>
      </c>
      <c r="P15" s="241"/>
    </row>
    <row r="16" spans="2:24" ht="13.8">
      <c r="B16" s="117" t="s">
        <v>2319</v>
      </c>
      <c r="C16" s="241" t="s">
        <v>2320</v>
      </c>
      <c r="D16" s="241" t="s">
        <v>2321</v>
      </c>
      <c r="E16" s="241" t="s">
        <v>953</v>
      </c>
      <c r="F16" s="242"/>
      <c r="G16" s="118" t="s">
        <v>212</v>
      </c>
      <c r="H16" s="243" t="s">
        <v>49</v>
      </c>
      <c r="I16" s="119" t="s">
        <v>240</v>
      </c>
      <c r="J16" s="118" t="s">
        <v>212</v>
      </c>
      <c r="K16" s="244">
        <v>44938</v>
      </c>
      <c r="L16" s="119" t="s">
        <v>238</v>
      </c>
      <c r="M16" s="296" t="s">
        <v>212</v>
      </c>
      <c r="N16" s="297">
        <v>45265</v>
      </c>
      <c r="O16" s="296" t="s">
        <v>236</v>
      </c>
      <c r="P16" s="241"/>
    </row>
    <row r="17" spans="2:16" ht="13.8">
      <c r="B17" s="117" t="s">
        <v>2322</v>
      </c>
      <c r="C17" s="241" t="s">
        <v>862</v>
      </c>
      <c r="D17" s="241" t="s">
        <v>2323</v>
      </c>
      <c r="E17" s="241" t="s">
        <v>864</v>
      </c>
      <c r="F17" s="242"/>
      <c r="G17" s="118" t="s">
        <v>212</v>
      </c>
      <c r="H17" s="243" t="s">
        <v>49</v>
      </c>
      <c r="I17" s="119" t="s">
        <v>240</v>
      </c>
      <c r="J17" s="118" t="s">
        <v>212</v>
      </c>
      <c r="K17" s="244">
        <v>44938</v>
      </c>
      <c r="L17" s="119" t="s">
        <v>238</v>
      </c>
      <c r="M17" s="296" t="s">
        <v>212</v>
      </c>
      <c r="N17" s="297">
        <v>45265</v>
      </c>
      <c r="O17" s="296" t="s">
        <v>236</v>
      </c>
      <c r="P17" s="241"/>
    </row>
    <row r="18" spans="2:16" ht="13.8">
      <c r="B18" s="117" t="s">
        <v>2324</v>
      </c>
      <c r="C18" s="241" t="s">
        <v>956</v>
      </c>
      <c r="D18" s="241" t="s">
        <v>2323</v>
      </c>
      <c r="E18" s="241" t="s">
        <v>958</v>
      </c>
      <c r="F18" s="242"/>
      <c r="G18" s="118" t="s">
        <v>212</v>
      </c>
      <c r="H18" s="243" t="s">
        <v>49</v>
      </c>
      <c r="I18" s="119" t="s">
        <v>240</v>
      </c>
      <c r="J18" s="118" t="s">
        <v>212</v>
      </c>
      <c r="K18" s="244">
        <v>44938</v>
      </c>
      <c r="L18" s="119" t="s">
        <v>238</v>
      </c>
      <c r="M18" s="296" t="s">
        <v>212</v>
      </c>
      <c r="N18" s="297">
        <v>45265</v>
      </c>
      <c r="O18" s="296" t="s">
        <v>236</v>
      </c>
      <c r="P18" s="241"/>
    </row>
    <row r="19" spans="2:16" ht="13.8">
      <c r="B19" s="514" t="s">
        <v>2325</v>
      </c>
      <c r="C19" s="442"/>
      <c r="D19" s="239"/>
      <c r="E19" s="239"/>
      <c r="F19" s="239"/>
      <c r="G19" s="239"/>
      <c r="H19" s="239"/>
      <c r="I19" s="239"/>
      <c r="J19" s="239"/>
      <c r="K19" s="239"/>
      <c r="L19" s="239"/>
      <c r="M19" s="239"/>
      <c r="N19" s="239"/>
      <c r="O19" s="239"/>
      <c r="P19" s="240"/>
    </row>
    <row r="20" spans="2:16" ht="13.8">
      <c r="B20" s="117" t="s">
        <v>2326</v>
      </c>
      <c r="C20" s="241" t="s">
        <v>113</v>
      </c>
      <c r="D20" s="241" t="s">
        <v>2327</v>
      </c>
      <c r="E20" s="241" t="s">
        <v>2328</v>
      </c>
      <c r="F20" s="241" t="s">
        <v>851</v>
      </c>
      <c r="G20" s="118" t="s">
        <v>212</v>
      </c>
      <c r="H20" s="243" t="s">
        <v>49</v>
      </c>
      <c r="I20" s="119" t="s">
        <v>240</v>
      </c>
      <c r="J20" s="118" t="s">
        <v>212</v>
      </c>
      <c r="K20" s="244">
        <v>44938</v>
      </c>
      <c r="L20" s="119" t="s">
        <v>238</v>
      </c>
      <c r="M20" s="296" t="s">
        <v>212</v>
      </c>
      <c r="N20" s="297">
        <v>45265</v>
      </c>
      <c r="O20" s="296" t="s">
        <v>236</v>
      </c>
      <c r="P20" s="241"/>
    </row>
    <row r="21" spans="2:16" ht="13.8">
      <c r="B21" s="117" t="s">
        <v>2329</v>
      </c>
      <c r="C21" s="241" t="s">
        <v>119</v>
      </c>
      <c r="D21" s="241" t="s">
        <v>2330</v>
      </c>
      <c r="E21" s="241" t="s">
        <v>2331</v>
      </c>
      <c r="F21" s="241" t="s">
        <v>945</v>
      </c>
      <c r="G21" s="118" t="s">
        <v>212</v>
      </c>
      <c r="H21" s="243" t="s">
        <v>49</v>
      </c>
      <c r="I21" s="119" t="s">
        <v>240</v>
      </c>
      <c r="J21" s="118" t="s">
        <v>212</v>
      </c>
      <c r="K21" s="244">
        <v>44938</v>
      </c>
      <c r="L21" s="119" t="s">
        <v>238</v>
      </c>
      <c r="M21" s="296" t="s">
        <v>212</v>
      </c>
      <c r="N21" s="297">
        <v>45265</v>
      </c>
      <c r="O21" s="296" t="s">
        <v>236</v>
      </c>
      <c r="P21" s="241"/>
    </row>
  </sheetData>
  <mergeCells count="5">
    <mergeCell ref="C2:F2"/>
    <mergeCell ref="C3:F3"/>
    <mergeCell ref="C4:F4"/>
    <mergeCell ref="B11:C11"/>
    <mergeCell ref="B19:C19"/>
  </mergeCells>
  <dataValidations count="2">
    <dataValidation type="list" allowBlank="1" showErrorMessage="1" sqref="G12:G18 J20:J21 G20:G21 J12:J18">
      <formula1>$W$2:$W$5</formula1>
    </dataValidation>
    <dataValidation type="list" allowBlank="1" showErrorMessage="1" sqref="I12:I18 I20:I21">
      <formula1>$X$2:$X$7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M12:M18 O12:O18 M20:M21 O20:O21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X17"/>
  <sheetViews>
    <sheetView workbookViewId="0">
      <selection activeCell="J17" sqref="J17"/>
    </sheetView>
  </sheetViews>
  <sheetFormatPr defaultColWidth="12.6640625" defaultRowHeight="15" customHeight="1"/>
  <cols>
    <col min="2" max="2" width="21" customWidth="1"/>
    <col min="6" max="6" width="27.77734375" customWidth="1"/>
    <col min="8" max="8" width="19.77734375" customWidth="1"/>
    <col min="10" max="10" width="20.44140625" customWidth="1"/>
  </cols>
  <sheetData>
    <row r="2" spans="2:24" ht="13.8">
      <c r="B2" s="110" t="s">
        <v>235</v>
      </c>
      <c r="C2" s="486" t="s">
        <v>232</v>
      </c>
      <c r="D2" s="431"/>
      <c r="E2" s="431"/>
      <c r="F2" s="432"/>
      <c r="G2" s="79"/>
      <c r="H2" s="111"/>
      <c r="I2" s="5"/>
      <c r="J2" s="79"/>
      <c r="K2" s="79"/>
      <c r="L2" s="79"/>
      <c r="M2" s="79"/>
      <c r="N2" s="79"/>
      <c r="O2" s="79"/>
      <c r="P2" s="5"/>
      <c r="W2" s="5" t="s">
        <v>212</v>
      </c>
      <c r="X2" s="5" t="s">
        <v>236</v>
      </c>
    </row>
    <row r="3" spans="2:24" ht="13.8">
      <c r="B3" s="112" t="s">
        <v>237</v>
      </c>
      <c r="C3" s="486" t="s">
        <v>64</v>
      </c>
      <c r="D3" s="431"/>
      <c r="E3" s="431"/>
      <c r="F3" s="432"/>
      <c r="G3" s="79"/>
      <c r="H3" s="111"/>
      <c r="I3" s="5"/>
      <c r="J3" s="79"/>
      <c r="K3" s="79"/>
      <c r="L3" s="79"/>
      <c r="M3" s="79"/>
      <c r="N3" s="79"/>
      <c r="O3" s="79"/>
      <c r="P3" s="5"/>
      <c r="W3" s="5" t="s">
        <v>213</v>
      </c>
      <c r="X3" s="5" t="s">
        <v>238</v>
      </c>
    </row>
    <row r="4" spans="2:24" ht="13.8">
      <c r="B4" s="112" t="s">
        <v>239</v>
      </c>
      <c r="C4" s="486">
        <f>SUM(C6:F6)</f>
        <v>5</v>
      </c>
      <c r="D4" s="431"/>
      <c r="E4" s="431"/>
      <c r="F4" s="432"/>
      <c r="G4" s="79"/>
      <c r="H4" s="111"/>
      <c r="I4" s="5"/>
      <c r="J4" s="79"/>
      <c r="K4" s="79"/>
      <c r="L4" s="79"/>
      <c r="M4" s="79"/>
      <c r="N4" s="79"/>
      <c r="O4" s="79"/>
      <c r="P4" s="5"/>
      <c r="W4" s="5" t="s">
        <v>214</v>
      </c>
      <c r="X4" s="5" t="s">
        <v>240</v>
      </c>
    </row>
    <row r="5" spans="2:24" ht="13.8">
      <c r="B5" s="113" t="s">
        <v>241</v>
      </c>
      <c r="C5" s="234" t="s">
        <v>212</v>
      </c>
      <c r="D5" s="234" t="s">
        <v>213</v>
      </c>
      <c r="E5" s="234" t="s">
        <v>214</v>
      </c>
      <c r="F5" s="234" t="s">
        <v>215</v>
      </c>
      <c r="G5" s="51"/>
      <c r="H5" s="51"/>
      <c r="I5" s="81"/>
      <c r="J5" s="51"/>
      <c r="K5" s="51"/>
      <c r="L5" s="51"/>
      <c r="M5" s="51"/>
      <c r="N5" s="51"/>
      <c r="O5" s="51"/>
      <c r="P5" s="81"/>
      <c r="W5" s="5" t="s">
        <v>215</v>
      </c>
      <c r="X5" s="5" t="s">
        <v>242</v>
      </c>
    </row>
    <row r="6" spans="2:24" ht="13.8">
      <c r="B6" s="113" t="s">
        <v>222</v>
      </c>
      <c r="C6" s="235">
        <f t="shared" ref="C6:F6" si="0">COUNTIF($G10:$G1004,C5)</f>
        <v>5</v>
      </c>
      <c r="D6" s="235">
        <f t="shared" si="0"/>
        <v>0</v>
      </c>
      <c r="E6" s="235">
        <f t="shared" si="0"/>
        <v>0</v>
      </c>
      <c r="F6" s="114">
        <f t="shared" si="0"/>
        <v>0</v>
      </c>
      <c r="G6" s="81"/>
      <c r="H6" s="81"/>
      <c r="I6" s="81"/>
      <c r="J6" s="81"/>
      <c r="K6" s="81"/>
      <c r="L6" s="81"/>
      <c r="M6" s="81"/>
      <c r="N6" s="81"/>
      <c r="O6" s="81"/>
      <c r="P6" s="81"/>
      <c r="W6" s="5"/>
      <c r="X6" s="5" t="s">
        <v>243</v>
      </c>
    </row>
    <row r="7" spans="2:24" ht="13.8">
      <c r="B7" s="113" t="s">
        <v>221</v>
      </c>
      <c r="C7" s="235">
        <f t="shared" ref="C7:F7" si="1">COUNTIF($J10:$J1004,C5)</f>
        <v>5</v>
      </c>
      <c r="D7" s="235">
        <f t="shared" si="1"/>
        <v>0</v>
      </c>
      <c r="E7" s="236">
        <f t="shared" si="1"/>
        <v>0</v>
      </c>
      <c r="F7" s="115">
        <f t="shared" si="1"/>
        <v>0</v>
      </c>
      <c r="G7" s="81"/>
      <c r="H7" s="81"/>
      <c r="I7" s="81"/>
      <c r="J7" s="81"/>
      <c r="K7" s="81"/>
      <c r="L7" s="81"/>
      <c r="M7" s="81"/>
      <c r="N7" s="81"/>
      <c r="O7" s="81"/>
      <c r="P7" s="81"/>
      <c r="W7" s="5"/>
      <c r="X7" s="5" t="s">
        <v>215</v>
      </c>
    </row>
    <row r="8" spans="2:24" ht="13.8">
      <c r="B8" s="113" t="s">
        <v>210</v>
      </c>
      <c r="C8" s="235">
        <f t="shared" ref="C8:F8" si="2">COUNTIF($U10:$U1004,C5)</f>
        <v>0</v>
      </c>
      <c r="D8" s="235">
        <f t="shared" si="2"/>
        <v>0</v>
      </c>
      <c r="E8" s="235">
        <f t="shared" si="2"/>
        <v>0</v>
      </c>
      <c r="F8" s="235">
        <f t="shared" si="2"/>
        <v>0</v>
      </c>
      <c r="G8" s="81"/>
      <c r="H8" s="81"/>
      <c r="I8" s="81"/>
      <c r="J8" s="81"/>
      <c r="K8" s="81"/>
      <c r="L8" s="81"/>
      <c r="M8" s="81"/>
      <c r="N8" s="81"/>
      <c r="O8" s="81"/>
      <c r="P8" s="81"/>
    </row>
    <row r="9" spans="2:24" ht="13.8">
      <c r="B9" s="81"/>
      <c r="C9" s="81"/>
      <c r="D9" s="81"/>
      <c r="E9" s="81"/>
      <c r="F9" s="81"/>
      <c r="G9" s="81"/>
      <c r="H9" s="81"/>
      <c r="I9" s="81"/>
      <c r="J9" s="81"/>
      <c r="K9" s="81"/>
      <c r="L9" s="81"/>
      <c r="M9" s="81"/>
      <c r="N9" s="81"/>
      <c r="O9" s="81"/>
      <c r="P9" s="81"/>
    </row>
    <row r="10" spans="2:24" ht="13.8">
      <c r="B10" s="116" t="s">
        <v>244</v>
      </c>
      <c r="C10" s="237" t="s">
        <v>245</v>
      </c>
      <c r="D10" s="237" t="s">
        <v>246</v>
      </c>
      <c r="E10" s="237" t="s">
        <v>247</v>
      </c>
      <c r="F10" s="237" t="s">
        <v>248</v>
      </c>
      <c r="G10" s="237" t="s">
        <v>222</v>
      </c>
      <c r="H10" s="237" t="s">
        <v>249</v>
      </c>
      <c r="I10" s="237" t="s">
        <v>250</v>
      </c>
      <c r="J10" s="237" t="s">
        <v>221</v>
      </c>
      <c r="K10" s="237" t="s">
        <v>249</v>
      </c>
      <c r="L10" s="237" t="s">
        <v>250</v>
      </c>
      <c r="M10" s="237" t="s">
        <v>210</v>
      </c>
      <c r="N10" s="237" t="s">
        <v>249</v>
      </c>
      <c r="O10" s="237" t="s">
        <v>250</v>
      </c>
      <c r="P10" s="237" t="s">
        <v>251</v>
      </c>
    </row>
    <row r="11" spans="2:24" ht="13.8">
      <c r="B11" s="514" t="s">
        <v>123</v>
      </c>
      <c r="C11" s="442"/>
      <c r="D11" s="239"/>
      <c r="E11" s="239"/>
      <c r="F11" s="239"/>
      <c r="G11" s="239"/>
      <c r="H11" s="239"/>
      <c r="I11" s="239"/>
      <c r="J11" s="239"/>
      <c r="K11" s="239"/>
      <c r="L11" s="239"/>
      <c r="M11" s="239"/>
      <c r="N11" s="239"/>
      <c r="O11" s="239"/>
      <c r="P11" s="240"/>
    </row>
    <row r="12" spans="2:24" ht="13.8">
      <c r="B12" s="117" t="s">
        <v>2332</v>
      </c>
      <c r="C12" s="241" t="s">
        <v>123</v>
      </c>
      <c r="D12" s="241" t="s">
        <v>2333</v>
      </c>
      <c r="E12" s="241" t="s">
        <v>2334</v>
      </c>
      <c r="F12" s="242" t="s">
        <v>2335</v>
      </c>
      <c r="G12" s="118" t="s">
        <v>212</v>
      </c>
      <c r="H12" s="243" t="s">
        <v>49</v>
      </c>
      <c r="I12" s="119" t="s">
        <v>240</v>
      </c>
      <c r="J12" s="118" t="s">
        <v>212</v>
      </c>
      <c r="K12" s="244">
        <v>44938</v>
      </c>
      <c r="L12" s="119" t="s">
        <v>238</v>
      </c>
      <c r="M12" s="296" t="s">
        <v>212</v>
      </c>
      <c r="N12" s="297">
        <v>45265</v>
      </c>
      <c r="O12" s="296" t="s">
        <v>236</v>
      </c>
      <c r="P12" s="241"/>
    </row>
    <row r="13" spans="2:24" ht="13.8">
      <c r="B13" s="117" t="s">
        <v>2336</v>
      </c>
      <c r="C13" s="241" t="s">
        <v>1032</v>
      </c>
      <c r="D13" s="241" t="s">
        <v>2337</v>
      </c>
      <c r="E13" s="241" t="s">
        <v>2338</v>
      </c>
      <c r="F13" s="242" t="s">
        <v>2335</v>
      </c>
      <c r="G13" s="118" t="s">
        <v>212</v>
      </c>
      <c r="H13" s="243" t="s">
        <v>49</v>
      </c>
      <c r="I13" s="119" t="s">
        <v>240</v>
      </c>
      <c r="J13" s="118" t="s">
        <v>212</v>
      </c>
      <c r="K13" s="244">
        <v>44938</v>
      </c>
      <c r="L13" s="119" t="s">
        <v>238</v>
      </c>
      <c r="M13" s="296" t="s">
        <v>212</v>
      </c>
      <c r="N13" s="297">
        <v>45265</v>
      </c>
      <c r="O13" s="296" t="s">
        <v>236</v>
      </c>
      <c r="P13" s="241"/>
    </row>
    <row r="14" spans="2:24" ht="13.8">
      <c r="B14" s="117" t="s">
        <v>2339</v>
      </c>
      <c r="C14" s="241" t="s">
        <v>1036</v>
      </c>
      <c r="D14" s="241" t="s">
        <v>2340</v>
      </c>
      <c r="E14" s="241" t="s">
        <v>1038</v>
      </c>
      <c r="F14" s="242" t="s">
        <v>2335</v>
      </c>
      <c r="G14" s="118" t="s">
        <v>212</v>
      </c>
      <c r="H14" s="243" t="s">
        <v>49</v>
      </c>
      <c r="I14" s="119" t="s">
        <v>240</v>
      </c>
      <c r="J14" s="118" t="s">
        <v>212</v>
      </c>
      <c r="K14" s="244">
        <v>44938</v>
      </c>
      <c r="L14" s="119" t="s">
        <v>238</v>
      </c>
      <c r="M14" s="296" t="s">
        <v>212</v>
      </c>
      <c r="N14" s="297">
        <v>45265</v>
      </c>
      <c r="O14" s="296" t="s">
        <v>236</v>
      </c>
      <c r="P14" s="241"/>
    </row>
    <row r="15" spans="2:24" ht="13.8">
      <c r="B15" s="117" t="s">
        <v>2341</v>
      </c>
      <c r="C15" s="241" t="s">
        <v>1040</v>
      </c>
      <c r="D15" s="241" t="s">
        <v>2342</v>
      </c>
      <c r="E15" s="241" t="s">
        <v>2343</v>
      </c>
      <c r="F15" s="242" t="s">
        <v>2335</v>
      </c>
      <c r="G15" s="118" t="s">
        <v>212</v>
      </c>
      <c r="H15" s="243" t="s">
        <v>49</v>
      </c>
      <c r="I15" s="119" t="s">
        <v>240</v>
      </c>
      <c r="J15" s="118" t="s">
        <v>212</v>
      </c>
      <c r="K15" s="244">
        <v>44938</v>
      </c>
      <c r="L15" s="119" t="s">
        <v>238</v>
      </c>
      <c r="M15" s="296" t="s">
        <v>212</v>
      </c>
      <c r="N15" s="297">
        <v>45265</v>
      </c>
      <c r="O15" s="296" t="s">
        <v>236</v>
      </c>
      <c r="P15" s="241"/>
    </row>
    <row r="16" spans="2:24" ht="13.8">
      <c r="B16" s="514" t="s">
        <v>125</v>
      </c>
      <c r="C16" s="442"/>
      <c r="D16" s="239"/>
      <c r="E16" s="239"/>
      <c r="F16" s="239"/>
      <c r="G16" s="239"/>
      <c r="H16" s="239"/>
      <c r="I16" s="239"/>
      <c r="J16" s="239"/>
      <c r="K16" s="239"/>
      <c r="L16" s="239"/>
      <c r="M16" s="239"/>
      <c r="N16" s="239"/>
      <c r="O16" s="239"/>
      <c r="P16" s="240"/>
    </row>
    <row r="17" spans="2:16" ht="13.8">
      <c r="B17" s="117" t="s">
        <v>2344</v>
      </c>
      <c r="C17" s="241" t="s">
        <v>125</v>
      </c>
      <c r="D17" s="241" t="s">
        <v>2345</v>
      </c>
      <c r="E17" s="241" t="s">
        <v>2346</v>
      </c>
      <c r="F17" s="241" t="s">
        <v>1030</v>
      </c>
      <c r="G17" s="118" t="s">
        <v>212</v>
      </c>
      <c r="H17" s="243" t="s">
        <v>49</v>
      </c>
      <c r="I17" s="119" t="s">
        <v>240</v>
      </c>
      <c r="J17" s="118" t="s">
        <v>212</v>
      </c>
      <c r="K17" s="244">
        <v>44938</v>
      </c>
      <c r="L17" s="119" t="s">
        <v>238</v>
      </c>
      <c r="M17" s="296" t="s">
        <v>212</v>
      </c>
      <c r="N17" s="297">
        <v>45265</v>
      </c>
      <c r="O17" s="296" t="s">
        <v>236</v>
      </c>
      <c r="P17" s="241"/>
    </row>
  </sheetData>
  <mergeCells count="5">
    <mergeCell ref="C2:F2"/>
    <mergeCell ref="C3:F3"/>
    <mergeCell ref="C4:F4"/>
    <mergeCell ref="B11:C11"/>
    <mergeCell ref="B16:C16"/>
  </mergeCells>
  <dataValidations count="2">
    <dataValidation type="list" allowBlank="1" showErrorMessage="1" sqref="G12:G15 J17 G17 J12:J15">
      <formula1>$W$2:$W$5</formula1>
    </dataValidation>
    <dataValidation type="list" allowBlank="1" showErrorMessage="1" sqref="I12:I15 L12:L15 I17 L17">
      <formula1>$X$2:$X$7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M12:M15 O12:O15 M17 O17</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X14"/>
  <sheetViews>
    <sheetView topLeftCell="D1" workbookViewId="0">
      <selection activeCell="I23" sqref="I23"/>
    </sheetView>
  </sheetViews>
  <sheetFormatPr defaultColWidth="12.6640625" defaultRowHeight="15" customHeight="1"/>
  <cols>
    <col min="2" max="2" width="25.109375" customWidth="1"/>
    <col min="3" max="3" width="18.33203125" customWidth="1"/>
    <col min="4" max="4" width="58.33203125" customWidth="1"/>
    <col min="6" max="6" width="46.109375" customWidth="1"/>
  </cols>
  <sheetData>
    <row r="2" spans="2:24" ht="13.8">
      <c r="B2" s="110" t="s">
        <v>235</v>
      </c>
      <c r="C2" s="486" t="s">
        <v>233</v>
      </c>
      <c r="D2" s="431"/>
      <c r="E2" s="431"/>
      <c r="F2" s="432"/>
      <c r="G2" s="79"/>
      <c r="H2" s="111"/>
      <c r="I2" s="5"/>
      <c r="J2" s="79"/>
      <c r="K2" s="79"/>
      <c r="L2" s="79"/>
      <c r="M2" s="79"/>
      <c r="N2" s="79"/>
      <c r="O2" s="79"/>
      <c r="P2" s="5"/>
      <c r="W2" s="5" t="s">
        <v>212</v>
      </c>
      <c r="X2" s="5" t="s">
        <v>236</v>
      </c>
    </row>
    <row r="3" spans="2:24" ht="13.8">
      <c r="B3" s="112" t="s">
        <v>237</v>
      </c>
      <c r="C3" s="486" t="s">
        <v>64</v>
      </c>
      <c r="D3" s="431"/>
      <c r="E3" s="431"/>
      <c r="F3" s="432"/>
      <c r="G3" s="79"/>
      <c r="H3" s="111"/>
      <c r="I3" s="5"/>
      <c r="J3" s="79"/>
      <c r="K3" s="79"/>
      <c r="L3" s="79"/>
      <c r="M3" s="79"/>
      <c r="N3" s="79"/>
      <c r="O3" s="79"/>
      <c r="P3" s="5"/>
      <c r="W3" s="5" t="s">
        <v>213</v>
      </c>
      <c r="X3" s="5" t="s">
        <v>238</v>
      </c>
    </row>
    <row r="4" spans="2:24" ht="13.8">
      <c r="B4" s="112" t="s">
        <v>239</v>
      </c>
      <c r="C4" s="486">
        <f>SUM(C6:F6)</f>
        <v>2</v>
      </c>
      <c r="D4" s="431"/>
      <c r="E4" s="431"/>
      <c r="F4" s="432"/>
      <c r="G4" s="79"/>
      <c r="H4" s="111"/>
      <c r="I4" s="5"/>
      <c r="J4" s="79"/>
      <c r="K4" s="79"/>
      <c r="L4" s="79"/>
      <c r="M4" s="79"/>
      <c r="N4" s="79"/>
      <c r="O4" s="79"/>
      <c r="P4" s="5"/>
      <c r="W4" s="5" t="s">
        <v>214</v>
      </c>
      <c r="X4" s="5" t="s">
        <v>240</v>
      </c>
    </row>
    <row r="5" spans="2:24" ht="13.8">
      <c r="B5" s="113" t="s">
        <v>241</v>
      </c>
      <c r="C5" s="234" t="s">
        <v>212</v>
      </c>
      <c r="D5" s="234" t="s">
        <v>213</v>
      </c>
      <c r="E5" s="234" t="s">
        <v>214</v>
      </c>
      <c r="F5" s="234" t="s">
        <v>215</v>
      </c>
      <c r="G5" s="51"/>
      <c r="H5" s="51"/>
      <c r="I5" s="81"/>
      <c r="J5" s="51"/>
      <c r="K5" s="51"/>
      <c r="L5" s="51"/>
      <c r="M5" s="51"/>
      <c r="N5" s="51"/>
      <c r="O5" s="51"/>
      <c r="P5" s="81"/>
      <c r="W5" s="5" t="s">
        <v>215</v>
      </c>
      <c r="X5" s="5" t="s">
        <v>242</v>
      </c>
    </row>
    <row r="6" spans="2:24" ht="13.8">
      <c r="B6" s="113" t="s">
        <v>222</v>
      </c>
      <c r="C6" s="235">
        <f t="shared" ref="C6:F6" si="0">COUNTIF($G10:$G1004,C5)</f>
        <v>2</v>
      </c>
      <c r="D6" s="235">
        <f t="shared" si="0"/>
        <v>0</v>
      </c>
      <c r="E6" s="235">
        <f t="shared" si="0"/>
        <v>0</v>
      </c>
      <c r="F6" s="114">
        <f t="shared" si="0"/>
        <v>0</v>
      </c>
      <c r="G6" s="81"/>
      <c r="H6" s="81"/>
      <c r="I6" s="81"/>
      <c r="J6" s="81"/>
      <c r="K6" s="81"/>
      <c r="L6" s="81"/>
      <c r="M6" s="81"/>
      <c r="N6" s="81"/>
      <c r="O6" s="81"/>
      <c r="P6" s="81"/>
      <c r="W6" s="5"/>
      <c r="X6" s="5" t="s">
        <v>243</v>
      </c>
    </row>
    <row r="7" spans="2:24" ht="13.8">
      <c r="B7" s="113" t="s">
        <v>221</v>
      </c>
      <c r="C7" s="235">
        <f t="shared" ref="C7:F7" si="1">COUNTIF($J10:$J1004,C5)</f>
        <v>2</v>
      </c>
      <c r="D7" s="235">
        <f t="shared" si="1"/>
        <v>0</v>
      </c>
      <c r="E7" s="236">
        <f t="shared" si="1"/>
        <v>0</v>
      </c>
      <c r="F7" s="115">
        <f t="shared" si="1"/>
        <v>0</v>
      </c>
      <c r="G7" s="81"/>
      <c r="H7" s="81"/>
      <c r="I7" s="81"/>
      <c r="J7" s="81"/>
      <c r="K7" s="81"/>
      <c r="L7" s="81"/>
      <c r="M7" s="81"/>
      <c r="N7" s="81"/>
      <c r="O7" s="81"/>
      <c r="P7" s="81"/>
      <c r="W7" s="5"/>
      <c r="X7" s="5" t="s">
        <v>215</v>
      </c>
    </row>
    <row r="8" spans="2:24" ht="13.8">
      <c r="B8" s="113" t="s">
        <v>210</v>
      </c>
      <c r="C8" s="235">
        <f t="shared" ref="C8:F8" si="2">COUNTIF($Y10:$Y1004,C5)</f>
        <v>0</v>
      </c>
      <c r="D8" s="235">
        <f t="shared" si="2"/>
        <v>0</v>
      </c>
      <c r="E8" s="235">
        <f t="shared" si="2"/>
        <v>0</v>
      </c>
      <c r="F8" s="235">
        <f t="shared" si="2"/>
        <v>0</v>
      </c>
      <c r="G8" s="81"/>
      <c r="H8" s="81"/>
      <c r="I8" s="81"/>
      <c r="J8" s="81"/>
      <c r="K8" s="81"/>
      <c r="L8" s="81"/>
      <c r="M8" s="81"/>
      <c r="N8" s="81"/>
      <c r="O8" s="81"/>
      <c r="P8" s="81"/>
    </row>
    <row r="9" spans="2:24" ht="13.8">
      <c r="B9" s="81"/>
      <c r="C9" s="81"/>
      <c r="D9" s="81"/>
      <c r="E9" s="81"/>
      <c r="F9" s="81"/>
      <c r="G9" s="81"/>
      <c r="H9" s="81"/>
      <c r="I9" s="81"/>
      <c r="J9" s="81"/>
      <c r="K9" s="81"/>
      <c r="L9" s="81"/>
      <c r="M9" s="81"/>
      <c r="N9" s="81"/>
      <c r="O9" s="81"/>
      <c r="P9" s="81"/>
    </row>
    <row r="10" spans="2:24" ht="13.8">
      <c r="B10" s="116" t="s">
        <v>244</v>
      </c>
      <c r="C10" s="237" t="s">
        <v>245</v>
      </c>
      <c r="D10" s="237" t="s">
        <v>246</v>
      </c>
      <c r="E10" s="237" t="s">
        <v>247</v>
      </c>
      <c r="F10" s="237" t="s">
        <v>248</v>
      </c>
      <c r="G10" s="237" t="s">
        <v>222</v>
      </c>
      <c r="H10" s="237" t="s">
        <v>249</v>
      </c>
      <c r="I10" s="237" t="s">
        <v>250</v>
      </c>
      <c r="J10" s="237" t="s">
        <v>221</v>
      </c>
      <c r="K10" s="237" t="s">
        <v>249</v>
      </c>
      <c r="L10" s="237" t="s">
        <v>2151</v>
      </c>
      <c r="M10" s="237" t="s">
        <v>210</v>
      </c>
      <c r="N10" s="237" t="s">
        <v>249</v>
      </c>
      <c r="O10" s="237" t="s">
        <v>250</v>
      </c>
      <c r="P10" s="237" t="s">
        <v>251</v>
      </c>
    </row>
    <row r="11" spans="2:24" ht="13.8">
      <c r="B11" s="514" t="s">
        <v>202</v>
      </c>
      <c r="C11" s="442"/>
      <c r="D11" s="239"/>
      <c r="E11" s="239"/>
      <c r="F11" s="239"/>
      <c r="G11" s="239"/>
      <c r="H11" s="239"/>
      <c r="I11" s="239"/>
      <c r="J11" s="239"/>
      <c r="K11" s="239"/>
      <c r="L11" s="239"/>
      <c r="M11" s="239"/>
      <c r="N11" s="239"/>
      <c r="O11" s="239"/>
      <c r="P11" s="240"/>
    </row>
    <row r="12" spans="2:24" ht="27.6">
      <c r="B12" s="128" t="s">
        <v>2347</v>
      </c>
      <c r="C12" s="204" t="s">
        <v>202</v>
      </c>
      <c r="D12" s="412" t="s">
        <v>2348</v>
      </c>
      <c r="E12" s="204" t="s">
        <v>2349</v>
      </c>
      <c r="F12" s="249"/>
      <c r="G12" s="118" t="s">
        <v>212</v>
      </c>
      <c r="H12" s="243" t="s">
        <v>49</v>
      </c>
      <c r="I12" s="119" t="s">
        <v>240</v>
      </c>
      <c r="J12" s="118" t="s">
        <v>212</v>
      </c>
      <c r="K12" s="244">
        <v>44938</v>
      </c>
      <c r="L12" s="119" t="s">
        <v>238</v>
      </c>
      <c r="M12" s="296" t="s">
        <v>212</v>
      </c>
      <c r="N12" s="297">
        <v>45265</v>
      </c>
      <c r="O12" s="296" t="s">
        <v>236</v>
      </c>
      <c r="P12" s="249"/>
    </row>
    <row r="13" spans="2:24" ht="13.8">
      <c r="B13" s="514" t="s">
        <v>2350</v>
      </c>
      <c r="C13" s="442"/>
      <c r="D13" s="239"/>
      <c r="E13" s="239"/>
      <c r="F13" s="239"/>
      <c r="G13" s="239"/>
      <c r="H13" s="239"/>
      <c r="I13" s="239"/>
      <c r="J13" s="239"/>
      <c r="K13" s="239"/>
      <c r="L13" s="239"/>
      <c r="M13" s="239"/>
      <c r="N13" s="239"/>
      <c r="O13" s="239"/>
      <c r="P13" s="240"/>
    </row>
    <row r="14" spans="2:24" ht="13.8">
      <c r="B14" s="128" t="s">
        <v>2351</v>
      </c>
      <c r="C14" s="204" t="s">
        <v>204</v>
      </c>
      <c r="D14" s="204" t="s">
        <v>2352</v>
      </c>
      <c r="E14" s="204" t="s">
        <v>2353</v>
      </c>
      <c r="F14" s="204" t="s">
        <v>2354</v>
      </c>
      <c r="G14" s="118" t="s">
        <v>212</v>
      </c>
      <c r="H14" s="243" t="s">
        <v>49</v>
      </c>
      <c r="I14" s="119" t="s">
        <v>240</v>
      </c>
      <c r="J14" s="118" t="s">
        <v>212</v>
      </c>
      <c r="K14" s="244">
        <v>44938</v>
      </c>
      <c r="L14" s="119" t="s">
        <v>238</v>
      </c>
      <c r="M14" s="296" t="s">
        <v>212</v>
      </c>
      <c r="N14" s="297">
        <v>45265</v>
      </c>
      <c r="O14" s="296" t="s">
        <v>236</v>
      </c>
      <c r="P14" s="249"/>
    </row>
  </sheetData>
  <mergeCells count="5">
    <mergeCell ref="C2:F2"/>
    <mergeCell ref="C3:F3"/>
    <mergeCell ref="C4:F4"/>
    <mergeCell ref="B11:C11"/>
    <mergeCell ref="B13:C13"/>
  </mergeCells>
  <dataValidations count="2">
    <dataValidation type="list" allowBlank="1" showErrorMessage="1" sqref="G12 J12 G14 J14">
      <formula1>$W$2:$W$5</formula1>
    </dataValidation>
    <dataValidation type="list" allowBlank="1" showErrorMessage="1" sqref="I12 L12 I14 L14">
      <formula1>$X$2:$X$7</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 O12 M14 O14</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T17"/>
  <sheetViews>
    <sheetView topLeftCell="C1" workbookViewId="0">
      <selection activeCell="J17" sqref="J17"/>
    </sheetView>
  </sheetViews>
  <sheetFormatPr defaultColWidth="12.6640625" defaultRowHeight="15" customHeight="1"/>
  <cols>
    <col min="1" max="1" width="5.6640625" customWidth="1"/>
    <col min="2" max="2" width="24" customWidth="1"/>
    <col min="3" max="3" width="57.109375" customWidth="1"/>
    <col min="5" max="5" width="38.33203125" customWidth="1"/>
    <col min="6" max="6" width="17.77734375" customWidth="1"/>
  </cols>
  <sheetData>
    <row r="2" spans="2:20" ht="13.8">
      <c r="B2" s="110" t="s">
        <v>235</v>
      </c>
      <c r="C2" s="486" t="s">
        <v>234</v>
      </c>
      <c r="D2" s="431"/>
      <c r="E2" s="431"/>
      <c r="F2" s="432"/>
      <c r="G2" s="79"/>
      <c r="H2" s="111"/>
      <c r="I2" s="5"/>
      <c r="J2" s="79"/>
      <c r="K2" s="111"/>
      <c r="L2" s="5"/>
      <c r="M2" s="79"/>
      <c r="N2" s="111"/>
      <c r="O2" s="5"/>
      <c r="P2" s="5"/>
      <c r="S2" s="5" t="s">
        <v>212</v>
      </c>
      <c r="T2" s="5" t="s">
        <v>236</v>
      </c>
    </row>
    <row r="3" spans="2:20" ht="13.8">
      <c r="B3" s="112" t="s">
        <v>237</v>
      </c>
      <c r="C3" s="486" t="s">
        <v>64</v>
      </c>
      <c r="D3" s="431"/>
      <c r="E3" s="431"/>
      <c r="F3" s="432"/>
      <c r="G3" s="79"/>
      <c r="H3" s="111"/>
      <c r="I3" s="5"/>
      <c r="J3" s="79"/>
      <c r="K3" s="111"/>
      <c r="L3" s="5"/>
      <c r="M3" s="79"/>
      <c r="N3" s="111"/>
      <c r="O3" s="5"/>
      <c r="P3" s="5"/>
      <c r="S3" s="5" t="s">
        <v>213</v>
      </c>
      <c r="T3" s="5" t="s">
        <v>238</v>
      </c>
    </row>
    <row r="4" spans="2:20" ht="13.8">
      <c r="B4" s="112" t="s">
        <v>239</v>
      </c>
      <c r="C4" s="486">
        <f>SUM(C6:F6)</f>
        <v>5</v>
      </c>
      <c r="D4" s="431"/>
      <c r="E4" s="431"/>
      <c r="F4" s="432"/>
      <c r="G4" s="79"/>
      <c r="H4" s="111"/>
      <c r="I4" s="5"/>
      <c r="J4" s="79"/>
      <c r="K4" s="111"/>
      <c r="L4" s="5"/>
      <c r="M4" s="79"/>
      <c r="N4" s="111"/>
      <c r="O4" s="5"/>
      <c r="P4" s="5"/>
      <c r="S4" s="5" t="s">
        <v>214</v>
      </c>
      <c r="T4" s="5" t="s">
        <v>240</v>
      </c>
    </row>
    <row r="5" spans="2:20" ht="13.8">
      <c r="B5" s="113" t="s">
        <v>241</v>
      </c>
      <c r="C5" s="234" t="s">
        <v>212</v>
      </c>
      <c r="D5" s="234" t="s">
        <v>213</v>
      </c>
      <c r="E5" s="234" t="s">
        <v>214</v>
      </c>
      <c r="F5" s="234" t="s">
        <v>215</v>
      </c>
      <c r="G5" s="51"/>
      <c r="H5" s="51"/>
      <c r="I5" s="81"/>
      <c r="J5" s="51"/>
      <c r="K5" s="51"/>
      <c r="L5" s="81"/>
      <c r="M5" s="51"/>
      <c r="N5" s="51"/>
      <c r="O5" s="81"/>
      <c r="P5" s="81"/>
      <c r="S5" s="5" t="s">
        <v>215</v>
      </c>
      <c r="T5" s="5" t="s">
        <v>242</v>
      </c>
    </row>
    <row r="6" spans="2:20" ht="13.8">
      <c r="B6" s="113" t="s">
        <v>222</v>
      </c>
      <c r="C6" s="235">
        <f t="shared" ref="C6:F6" si="0">COUNTIF($G10:$G1004,C5)</f>
        <v>5</v>
      </c>
      <c r="D6" s="235">
        <f t="shared" si="0"/>
        <v>0</v>
      </c>
      <c r="E6" s="235">
        <f t="shared" si="0"/>
        <v>0</v>
      </c>
      <c r="F6" s="114">
        <f t="shared" si="0"/>
        <v>0</v>
      </c>
      <c r="G6" s="81"/>
      <c r="H6" s="81"/>
      <c r="I6" s="81"/>
      <c r="J6" s="81"/>
      <c r="K6" s="81"/>
      <c r="L6" s="81"/>
      <c r="M6" s="81"/>
      <c r="N6" s="81"/>
      <c r="O6" s="81"/>
      <c r="P6" s="81"/>
      <c r="S6" s="5"/>
      <c r="T6" s="5" t="s">
        <v>243</v>
      </c>
    </row>
    <row r="7" spans="2:20" ht="13.8">
      <c r="B7" s="113" t="s">
        <v>221</v>
      </c>
      <c r="C7" s="235">
        <f t="shared" ref="C7:F7" si="1">COUNTIF($J10:$J1004,C5)</f>
        <v>5</v>
      </c>
      <c r="D7" s="235">
        <f t="shared" si="1"/>
        <v>0</v>
      </c>
      <c r="E7" s="236">
        <f t="shared" si="1"/>
        <v>0</v>
      </c>
      <c r="F7" s="115">
        <f t="shared" si="1"/>
        <v>0</v>
      </c>
      <c r="G7" s="81"/>
      <c r="H7" s="81"/>
      <c r="I7" s="81"/>
      <c r="J7" s="81"/>
      <c r="K7" s="81"/>
      <c r="L7" s="81"/>
      <c r="M7" s="81"/>
      <c r="N7" s="81"/>
      <c r="O7" s="81"/>
      <c r="P7" s="81"/>
      <c r="S7" s="5"/>
      <c r="T7" s="5" t="s">
        <v>215</v>
      </c>
    </row>
    <row r="8" spans="2:20" ht="13.8">
      <c r="B8" s="113" t="s">
        <v>210</v>
      </c>
      <c r="C8" s="235">
        <f t="shared" ref="C8:F8" si="2">COUNTIF($Y10:$Y1004,C5)</f>
        <v>0</v>
      </c>
      <c r="D8" s="235">
        <f t="shared" si="2"/>
        <v>0</v>
      </c>
      <c r="E8" s="235">
        <f t="shared" si="2"/>
        <v>0</v>
      </c>
      <c r="F8" s="235">
        <f t="shared" si="2"/>
        <v>0</v>
      </c>
      <c r="G8" s="81"/>
      <c r="H8" s="81"/>
      <c r="I8" s="81"/>
      <c r="J8" s="81"/>
      <c r="K8" s="81"/>
      <c r="L8" s="81"/>
      <c r="M8" s="81"/>
      <c r="N8" s="81"/>
      <c r="O8" s="81"/>
      <c r="P8" s="81"/>
    </row>
    <row r="9" spans="2:20" ht="13.8">
      <c r="B9" s="81"/>
      <c r="C9" s="81"/>
      <c r="D9" s="81"/>
      <c r="E9" s="81"/>
      <c r="F9" s="81"/>
      <c r="G9" s="81"/>
      <c r="H9" s="81"/>
      <c r="I9" s="81"/>
      <c r="J9" s="81"/>
      <c r="K9" s="81"/>
      <c r="L9" s="81"/>
      <c r="M9" s="81"/>
      <c r="N9" s="81"/>
      <c r="O9" s="81"/>
      <c r="P9" s="81"/>
    </row>
    <row r="10" spans="2:20" ht="13.8">
      <c r="B10" s="116" t="s">
        <v>244</v>
      </c>
      <c r="C10" s="237" t="s">
        <v>245</v>
      </c>
      <c r="D10" s="237" t="s">
        <v>246</v>
      </c>
      <c r="E10" s="237" t="s">
        <v>247</v>
      </c>
      <c r="F10" s="237" t="s">
        <v>248</v>
      </c>
      <c r="G10" s="237" t="s">
        <v>222</v>
      </c>
      <c r="H10" s="237" t="s">
        <v>249</v>
      </c>
      <c r="I10" s="237" t="s">
        <v>250</v>
      </c>
      <c r="J10" s="237" t="s">
        <v>221</v>
      </c>
      <c r="K10" s="237" t="s">
        <v>249</v>
      </c>
      <c r="L10" s="237" t="s">
        <v>250</v>
      </c>
      <c r="M10" s="237" t="s">
        <v>210</v>
      </c>
      <c r="N10" s="237" t="s">
        <v>249</v>
      </c>
      <c r="O10" s="237" t="s">
        <v>250</v>
      </c>
      <c r="P10" s="237" t="s">
        <v>251</v>
      </c>
    </row>
    <row r="11" spans="2:20" ht="13.8">
      <c r="B11" s="238" t="s">
        <v>205</v>
      </c>
      <c r="C11" s="238"/>
      <c r="D11" s="239"/>
      <c r="E11" s="239"/>
      <c r="F11" s="239"/>
      <c r="G11" s="239"/>
      <c r="H11" s="239"/>
      <c r="I11" s="239"/>
      <c r="J11" s="239"/>
      <c r="K11" s="239"/>
      <c r="L11" s="239"/>
      <c r="M11" s="239"/>
      <c r="N11" s="239"/>
      <c r="O11" s="239"/>
      <c r="P11" s="240"/>
    </row>
    <row r="12" spans="2:20" ht="13.8">
      <c r="B12" s="117" t="s">
        <v>2347</v>
      </c>
      <c r="C12" s="241" t="s">
        <v>205</v>
      </c>
      <c r="D12" s="241" t="s">
        <v>2355</v>
      </c>
      <c r="E12" s="241" t="s">
        <v>2356</v>
      </c>
      <c r="F12" s="241" t="s">
        <v>2354</v>
      </c>
      <c r="G12" s="118" t="s">
        <v>212</v>
      </c>
      <c r="H12" s="243" t="s">
        <v>49</v>
      </c>
      <c r="I12" s="119" t="s">
        <v>240</v>
      </c>
      <c r="J12" s="118" t="s">
        <v>212</v>
      </c>
      <c r="K12" s="244">
        <v>44938</v>
      </c>
      <c r="L12" s="119" t="s">
        <v>238</v>
      </c>
      <c r="M12" s="296" t="s">
        <v>212</v>
      </c>
      <c r="N12" s="297">
        <v>45265</v>
      </c>
      <c r="O12" s="296" t="s">
        <v>236</v>
      </c>
      <c r="P12" s="241"/>
    </row>
    <row r="13" spans="2:20" ht="13.8">
      <c r="B13" s="117" t="s">
        <v>2351</v>
      </c>
      <c r="C13" s="241" t="s">
        <v>2357</v>
      </c>
      <c r="D13" s="241" t="s">
        <v>2358</v>
      </c>
      <c r="E13" s="241" t="s">
        <v>2359</v>
      </c>
      <c r="F13" s="241" t="s">
        <v>2354</v>
      </c>
      <c r="G13" s="118" t="s">
        <v>212</v>
      </c>
      <c r="H13" s="243" t="s">
        <v>49</v>
      </c>
      <c r="I13" s="119" t="s">
        <v>240</v>
      </c>
      <c r="J13" s="118" t="s">
        <v>212</v>
      </c>
      <c r="K13" s="244">
        <v>44938</v>
      </c>
      <c r="L13" s="119" t="s">
        <v>238</v>
      </c>
      <c r="M13" s="296" t="s">
        <v>212</v>
      </c>
      <c r="N13" s="297">
        <v>45265</v>
      </c>
      <c r="O13" s="296" t="s">
        <v>236</v>
      </c>
      <c r="P13" s="241"/>
    </row>
    <row r="14" spans="2:20" ht="13.8">
      <c r="B14" s="117" t="s">
        <v>2360</v>
      </c>
      <c r="C14" s="241" t="s">
        <v>2361</v>
      </c>
      <c r="D14" s="241" t="s">
        <v>2362</v>
      </c>
      <c r="E14" s="241" t="s">
        <v>2363</v>
      </c>
      <c r="F14" s="241" t="s">
        <v>2354</v>
      </c>
      <c r="G14" s="118" t="s">
        <v>212</v>
      </c>
      <c r="H14" s="243" t="s">
        <v>49</v>
      </c>
      <c r="I14" s="119" t="s">
        <v>240</v>
      </c>
      <c r="J14" s="118" t="s">
        <v>212</v>
      </c>
      <c r="K14" s="244">
        <v>44938</v>
      </c>
      <c r="L14" s="119" t="s">
        <v>238</v>
      </c>
      <c r="M14" s="296" t="s">
        <v>212</v>
      </c>
      <c r="N14" s="297">
        <v>45265</v>
      </c>
      <c r="O14" s="296" t="s">
        <v>236</v>
      </c>
      <c r="P14" s="241"/>
    </row>
    <row r="15" spans="2:20" ht="13.8">
      <c r="B15" s="117" t="s">
        <v>2364</v>
      </c>
      <c r="C15" s="241" t="s">
        <v>2365</v>
      </c>
      <c r="D15" s="241" t="s">
        <v>2366</v>
      </c>
      <c r="E15" s="241" t="s">
        <v>2367</v>
      </c>
      <c r="F15" s="241" t="s">
        <v>2368</v>
      </c>
      <c r="G15" s="118" t="s">
        <v>212</v>
      </c>
      <c r="H15" s="243" t="s">
        <v>49</v>
      </c>
      <c r="I15" s="119" t="s">
        <v>240</v>
      </c>
      <c r="J15" s="118" t="s">
        <v>212</v>
      </c>
      <c r="K15" s="244">
        <v>44938</v>
      </c>
      <c r="L15" s="119" t="s">
        <v>238</v>
      </c>
      <c r="M15" s="296" t="s">
        <v>212</v>
      </c>
      <c r="N15" s="297">
        <v>45265</v>
      </c>
      <c r="O15" s="296" t="s">
        <v>236</v>
      </c>
      <c r="P15" s="241"/>
    </row>
    <row r="16" spans="2:20" ht="13.8">
      <c r="B16" s="121" t="s">
        <v>207</v>
      </c>
      <c r="C16" s="250"/>
      <c r="D16" s="250"/>
      <c r="E16" s="250"/>
      <c r="F16" s="250"/>
      <c r="G16" s="250"/>
      <c r="H16" s="250"/>
      <c r="I16" s="250"/>
      <c r="J16" s="250"/>
      <c r="K16" s="250"/>
      <c r="L16" s="250"/>
      <c r="M16" s="250"/>
      <c r="N16" s="250"/>
      <c r="O16" s="250"/>
      <c r="P16" s="250"/>
    </row>
    <row r="17" spans="2:16" ht="13.8">
      <c r="B17" s="117" t="s">
        <v>2369</v>
      </c>
      <c r="C17" s="241" t="s">
        <v>2370</v>
      </c>
      <c r="D17" s="241" t="s">
        <v>2371</v>
      </c>
      <c r="E17" s="241" t="s">
        <v>2372</v>
      </c>
      <c r="F17" s="241" t="s">
        <v>2368</v>
      </c>
      <c r="G17" s="118" t="s">
        <v>212</v>
      </c>
      <c r="H17" s="243" t="s">
        <v>49</v>
      </c>
      <c r="I17" s="119" t="s">
        <v>240</v>
      </c>
      <c r="J17" s="118" t="s">
        <v>212</v>
      </c>
      <c r="K17" s="244">
        <v>44938</v>
      </c>
      <c r="L17" s="119" t="s">
        <v>238</v>
      </c>
      <c r="M17" s="296" t="s">
        <v>212</v>
      </c>
      <c r="N17" s="297">
        <v>45265</v>
      </c>
      <c r="O17" s="296" t="s">
        <v>236</v>
      </c>
      <c r="P17" s="241"/>
    </row>
  </sheetData>
  <mergeCells count="3">
    <mergeCell ref="C2:F2"/>
    <mergeCell ref="C3:F3"/>
    <mergeCell ref="C4:F4"/>
  </mergeCells>
  <dataValidations count="2">
    <dataValidation type="list" allowBlank="1" showErrorMessage="1" sqref="I12:I15 L12:L15 I17 L17">
      <formula1>$T$2:$T$7</formula1>
    </dataValidation>
    <dataValidation type="list" allowBlank="1" showErrorMessage="1" sqref="G12:G15 J17 G17 J12:J15">
      <formula1>$S$2:$S$5</formula1>
    </dataValidation>
  </dataValidation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14:formula1>
            <xm:f>'Manage Store Partners of Brand '!#REF!</xm:f>
          </x14:formula1>
          <xm:sqref>M12:M15 O12:O15 M17 O17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6"/>
  <sheetViews>
    <sheetView topLeftCell="A50" workbookViewId="0">
      <selection activeCell="D77" sqref="D77"/>
    </sheetView>
  </sheetViews>
  <sheetFormatPr defaultColWidth="12.6640625" defaultRowHeight="15" customHeight="1"/>
  <cols>
    <col min="1" max="1" width="3.33203125" customWidth="1"/>
    <col min="2" max="2" width="11.77734375" customWidth="1"/>
    <col min="3" max="3" width="47.21875" customWidth="1"/>
    <col min="4" max="4" width="27.21875" customWidth="1"/>
    <col min="5" max="5" width="41" customWidth="1"/>
    <col min="6" max="6" width="30.6640625" customWidth="1"/>
    <col min="7" max="7" width="64.88671875" customWidth="1"/>
    <col min="8" max="26" width="9" customWidth="1"/>
  </cols>
  <sheetData>
    <row r="1" spans="1:26" ht="24" customHeight="1">
      <c r="A1" s="155"/>
      <c r="B1" s="205"/>
      <c r="C1" s="206"/>
      <c r="D1" s="207" t="s">
        <v>52</v>
      </c>
      <c r="E1" s="208"/>
      <c r="F1" s="206"/>
      <c r="G1" s="155"/>
      <c r="H1" s="155"/>
      <c r="I1" s="155"/>
      <c r="J1" s="155"/>
      <c r="K1" s="155"/>
      <c r="L1" s="155"/>
      <c r="M1" s="155"/>
      <c r="N1" s="155"/>
      <c r="O1" s="155"/>
      <c r="P1" s="155"/>
      <c r="Q1" s="155"/>
      <c r="R1" s="155"/>
      <c r="S1" s="155"/>
      <c r="T1" s="155"/>
      <c r="U1" s="155"/>
      <c r="V1" s="155"/>
      <c r="W1" s="155"/>
      <c r="X1" s="155"/>
      <c r="Y1" s="155"/>
      <c r="Z1" s="155"/>
    </row>
    <row r="2" spans="1:26" ht="13.5" customHeight="1">
      <c r="A2" s="155"/>
      <c r="B2" s="205"/>
      <c r="C2" s="206"/>
      <c r="D2" s="209"/>
      <c r="E2" s="209"/>
      <c r="F2" s="206"/>
      <c r="G2" s="155"/>
      <c r="H2" s="155"/>
      <c r="I2" s="155"/>
      <c r="J2" s="155"/>
      <c r="K2" s="155"/>
      <c r="L2" s="155"/>
      <c r="M2" s="155"/>
      <c r="N2" s="155"/>
      <c r="O2" s="155"/>
      <c r="P2" s="155"/>
      <c r="Q2" s="155"/>
      <c r="R2" s="155"/>
      <c r="S2" s="155"/>
      <c r="T2" s="155"/>
      <c r="U2" s="155"/>
      <c r="V2" s="155"/>
      <c r="W2" s="155"/>
      <c r="X2" s="155"/>
      <c r="Y2" s="155"/>
      <c r="Z2" s="155"/>
    </row>
    <row r="3" spans="1:26" ht="12.75" customHeight="1">
      <c r="A3" s="155"/>
      <c r="B3" s="463" t="s">
        <v>1</v>
      </c>
      <c r="C3" s="431"/>
      <c r="D3" s="464" t="str">
        <f>'Cover API Test'!C4</f>
        <v>Order Management System for Multi-Brand Kitchen Center</v>
      </c>
      <c r="E3" s="431"/>
      <c r="F3" s="432"/>
      <c r="G3" s="155"/>
      <c r="H3" s="155"/>
      <c r="I3" s="155"/>
      <c r="J3" s="155"/>
      <c r="K3" s="155"/>
      <c r="L3" s="155"/>
      <c r="M3" s="155"/>
      <c r="N3" s="155"/>
      <c r="O3" s="155"/>
      <c r="P3" s="155"/>
      <c r="Q3" s="155"/>
      <c r="R3" s="155"/>
      <c r="S3" s="155"/>
      <c r="T3" s="155"/>
      <c r="U3" s="155"/>
      <c r="V3" s="155"/>
      <c r="W3" s="155"/>
      <c r="X3" s="155"/>
      <c r="Y3" s="155"/>
      <c r="Z3" s="155"/>
    </row>
    <row r="4" spans="1:26" ht="12.75" customHeight="1">
      <c r="A4" s="155"/>
      <c r="B4" s="463" t="s">
        <v>5</v>
      </c>
      <c r="C4" s="431"/>
      <c r="D4" s="464" t="str">
        <f>'Cover API Test'!C5</f>
        <v>GFA23SE12</v>
      </c>
      <c r="E4" s="431"/>
      <c r="F4" s="432"/>
      <c r="G4" s="155"/>
      <c r="H4" s="155"/>
      <c r="I4" s="155"/>
      <c r="J4" s="155"/>
      <c r="K4" s="155"/>
      <c r="L4" s="155"/>
      <c r="M4" s="155"/>
      <c r="N4" s="155"/>
      <c r="O4" s="155"/>
      <c r="P4" s="155"/>
      <c r="Q4" s="155"/>
      <c r="R4" s="155"/>
      <c r="S4" s="155"/>
      <c r="T4" s="155"/>
      <c r="U4" s="155"/>
      <c r="V4" s="155"/>
      <c r="W4" s="155"/>
      <c r="X4" s="155"/>
      <c r="Y4" s="155"/>
      <c r="Z4" s="155"/>
    </row>
    <row r="5" spans="1:26" ht="87.75" customHeight="1">
      <c r="A5" s="210"/>
      <c r="B5" s="465" t="s">
        <v>54</v>
      </c>
      <c r="C5" s="432"/>
      <c r="D5" s="466" t="s">
        <v>156</v>
      </c>
      <c r="E5" s="431"/>
      <c r="F5" s="432"/>
      <c r="G5" s="210"/>
      <c r="H5" s="210"/>
      <c r="I5" s="210"/>
      <c r="J5" s="210"/>
      <c r="K5" s="210"/>
      <c r="L5" s="210"/>
      <c r="M5" s="210"/>
      <c r="N5" s="210"/>
      <c r="O5" s="210"/>
      <c r="P5" s="210"/>
      <c r="Q5" s="210"/>
      <c r="R5" s="210"/>
      <c r="S5" s="210"/>
      <c r="T5" s="210"/>
      <c r="U5" s="210"/>
      <c r="V5" s="210"/>
      <c r="W5" s="210"/>
      <c r="X5" s="210"/>
      <c r="Y5" s="210"/>
      <c r="Z5" s="210"/>
    </row>
    <row r="6" spans="1:26" ht="12.75" customHeight="1">
      <c r="A6" s="155"/>
      <c r="B6" s="211"/>
      <c r="D6" s="155"/>
      <c r="E6" s="155"/>
      <c r="F6" s="155"/>
      <c r="G6" s="155"/>
      <c r="H6" s="155"/>
      <c r="I6" s="155"/>
      <c r="J6" s="155"/>
      <c r="K6" s="155"/>
      <c r="L6" s="155"/>
      <c r="M6" s="155"/>
      <c r="N6" s="155"/>
      <c r="O6" s="155"/>
      <c r="P6" s="155"/>
      <c r="Q6" s="155"/>
      <c r="R6" s="155"/>
      <c r="S6" s="155"/>
      <c r="T6" s="155"/>
      <c r="U6" s="155"/>
      <c r="V6" s="155"/>
      <c r="W6" s="155"/>
      <c r="X6" s="155"/>
      <c r="Y6" s="155"/>
      <c r="Z6" s="155"/>
    </row>
    <row r="7" spans="1:26" ht="12.75" customHeight="1">
      <c r="A7" s="212"/>
      <c r="B7" s="213"/>
      <c r="C7" s="155"/>
      <c r="D7" s="214"/>
      <c r="E7" s="214"/>
      <c r="F7" s="214"/>
      <c r="G7" s="212"/>
      <c r="H7" s="212"/>
      <c r="I7" s="212"/>
      <c r="J7" s="212"/>
      <c r="K7" s="212"/>
      <c r="L7" s="212"/>
      <c r="M7" s="212"/>
      <c r="N7" s="212"/>
      <c r="O7" s="212"/>
      <c r="P7" s="212"/>
      <c r="Q7" s="212"/>
      <c r="R7" s="212"/>
      <c r="S7" s="212"/>
      <c r="T7" s="212"/>
      <c r="U7" s="212"/>
      <c r="V7" s="212"/>
      <c r="W7" s="212"/>
      <c r="X7" s="212"/>
      <c r="Y7" s="212"/>
      <c r="Z7" s="212"/>
    </row>
    <row r="8" spans="1:26" ht="21" customHeight="1">
      <c r="A8" s="215"/>
      <c r="B8" s="58" t="s">
        <v>56</v>
      </c>
      <c r="C8" s="59" t="s">
        <v>57</v>
      </c>
      <c r="D8" s="59" t="s">
        <v>58</v>
      </c>
      <c r="E8" s="60" t="s">
        <v>59</v>
      </c>
      <c r="F8" s="61" t="s">
        <v>60</v>
      </c>
      <c r="G8" s="215"/>
      <c r="H8" s="215"/>
      <c r="I8" s="215"/>
      <c r="J8" s="215"/>
      <c r="K8" s="215"/>
      <c r="L8" s="215"/>
      <c r="M8" s="215"/>
      <c r="N8" s="215"/>
      <c r="O8" s="215"/>
      <c r="P8" s="215"/>
      <c r="Q8" s="215"/>
      <c r="R8" s="215"/>
      <c r="S8" s="215"/>
      <c r="T8" s="215"/>
      <c r="U8" s="215"/>
      <c r="V8" s="215"/>
      <c r="W8" s="215"/>
      <c r="X8" s="215"/>
      <c r="Y8" s="215"/>
      <c r="Z8" s="215"/>
    </row>
    <row r="9" spans="1:26" ht="47.25" customHeight="1">
      <c r="A9" s="155"/>
      <c r="B9" s="62">
        <v>1</v>
      </c>
      <c r="C9" s="63" t="str">
        <f>'Authenticate API'!B12</f>
        <v>Login function with correct data</v>
      </c>
      <c r="D9" s="64" t="s">
        <v>157</v>
      </c>
      <c r="E9" s="413" t="s">
        <v>158</v>
      </c>
      <c r="F9" s="65" t="s">
        <v>64</v>
      </c>
      <c r="G9" s="214"/>
      <c r="H9" s="155"/>
      <c r="I9" s="155"/>
      <c r="J9" s="155"/>
      <c r="K9" s="155"/>
      <c r="L9" s="155"/>
      <c r="M9" s="155"/>
      <c r="N9" s="155"/>
      <c r="O9" s="155"/>
      <c r="P9" s="155"/>
      <c r="Q9" s="155"/>
      <c r="R9" s="155"/>
      <c r="S9" s="155"/>
      <c r="T9" s="155"/>
      <c r="U9" s="155"/>
      <c r="V9" s="155"/>
      <c r="W9" s="155"/>
      <c r="X9" s="155"/>
      <c r="Y9" s="155"/>
      <c r="Z9" s="155"/>
    </row>
    <row r="10" spans="1:26" ht="12.75" customHeight="1">
      <c r="A10" s="155"/>
      <c r="B10" s="66">
        <v>2</v>
      </c>
      <c r="C10" s="63" t="str">
        <f>'Manage Orders API'!B12</f>
        <v>Confirm orders to completed.</v>
      </c>
      <c r="D10" s="64" t="s">
        <v>159</v>
      </c>
      <c r="E10" s="67" t="s">
        <v>160</v>
      </c>
      <c r="F10" s="65" t="s">
        <v>64</v>
      </c>
      <c r="G10" s="214"/>
      <c r="H10" s="155"/>
      <c r="I10" s="155"/>
      <c r="J10" s="155"/>
      <c r="K10" s="155"/>
      <c r="L10" s="155"/>
      <c r="M10" s="155"/>
      <c r="N10" s="155"/>
      <c r="O10" s="155"/>
      <c r="P10" s="155"/>
      <c r="Q10" s="155"/>
      <c r="R10" s="155"/>
      <c r="S10" s="155"/>
      <c r="T10" s="155"/>
      <c r="U10" s="155"/>
      <c r="V10" s="155"/>
      <c r="W10" s="155"/>
      <c r="X10" s="155"/>
      <c r="Y10" s="155"/>
      <c r="Z10" s="155"/>
    </row>
    <row r="11" spans="1:26" ht="12.75" customHeight="1">
      <c r="A11" s="155"/>
      <c r="B11" s="62">
        <v>3</v>
      </c>
      <c r="C11" s="63" t="str">
        <f>'Manage Orders API'!B26</f>
        <v>Change order to ready</v>
      </c>
      <c r="D11" s="64" t="s">
        <v>159</v>
      </c>
      <c r="E11" s="67" t="s">
        <v>161</v>
      </c>
      <c r="F11" s="65" t="s">
        <v>64</v>
      </c>
      <c r="G11" s="214"/>
      <c r="H11" s="155"/>
      <c r="I11" s="155"/>
      <c r="J11" s="155"/>
      <c r="K11" s="155"/>
      <c r="L11" s="155"/>
      <c r="M11" s="155"/>
      <c r="N11" s="155"/>
      <c r="O11" s="155"/>
      <c r="P11" s="155"/>
      <c r="Q11" s="155"/>
      <c r="R11" s="155"/>
      <c r="S11" s="155"/>
      <c r="T11" s="155"/>
      <c r="U11" s="155"/>
      <c r="V11" s="155"/>
      <c r="W11" s="155"/>
      <c r="X11" s="155"/>
      <c r="Y11" s="155"/>
      <c r="Z11" s="155"/>
    </row>
    <row r="12" spans="1:26" ht="12.75" customHeight="1">
      <c r="A12" s="155"/>
      <c r="B12" s="66">
        <v>4</v>
      </c>
      <c r="C12" s="63" t="str">
        <f>'Manage Orders API'!B35</f>
        <v>Cancel order</v>
      </c>
      <c r="D12" s="64" t="s">
        <v>159</v>
      </c>
      <c r="E12" s="67" t="s">
        <v>161</v>
      </c>
      <c r="F12" s="65" t="s">
        <v>64</v>
      </c>
      <c r="G12" s="214"/>
      <c r="H12" s="155"/>
      <c r="I12" s="155"/>
      <c r="J12" s="155"/>
      <c r="K12" s="155"/>
      <c r="L12" s="155"/>
      <c r="M12" s="155"/>
      <c r="N12" s="155"/>
      <c r="O12" s="155"/>
      <c r="P12" s="155"/>
      <c r="Q12" s="155"/>
      <c r="R12" s="155"/>
      <c r="S12" s="155"/>
      <c r="T12" s="155"/>
      <c r="U12" s="155"/>
      <c r="V12" s="155"/>
      <c r="W12" s="155"/>
      <c r="X12" s="155"/>
      <c r="Y12" s="155"/>
      <c r="Z12" s="155"/>
    </row>
    <row r="13" spans="1:26" ht="12.75" customHeight="1">
      <c r="A13" s="155"/>
      <c r="B13" s="62">
        <v>5</v>
      </c>
      <c r="C13" s="63" t="str">
        <f>'Manage Orders API'!B51</f>
        <v>Change order to ready delivery</v>
      </c>
      <c r="D13" s="64" t="s">
        <v>159</v>
      </c>
      <c r="E13" s="67" t="s">
        <v>160</v>
      </c>
      <c r="F13" s="65" t="s">
        <v>64</v>
      </c>
      <c r="G13" s="214"/>
      <c r="H13" s="155"/>
      <c r="I13" s="155"/>
      <c r="J13" s="155"/>
      <c r="K13" s="155"/>
      <c r="L13" s="155"/>
      <c r="M13" s="155"/>
      <c r="N13" s="155"/>
      <c r="O13" s="155"/>
      <c r="P13" s="155"/>
      <c r="Q13" s="155"/>
      <c r="R13" s="155"/>
      <c r="S13" s="155"/>
      <c r="T13" s="155"/>
      <c r="U13" s="155"/>
      <c r="V13" s="155"/>
      <c r="W13" s="155"/>
      <c r="X13" s="155"/>
      <c r="Y13" s="155"/>
      <c r="Z13" s="155"/>
    </row>
    <row r="14" spans="1:26" ht="12.75" customHeight="1">
      <c r="A14" s="155"/>
      <c r="B14" s="68">
        <v>6</v>
      </c>
      <c r="C14" s="63" t="str">
        <f>'Manage Orders API'!B42</f>
        <v>Get all orders</v>
      </c>
      <c r="D14" s="64" t="s">
        <v>159</v>
      </c>
      <c r="E14" s="67" t="s">
        <v>162</v>
      </c>
      <c r="F14" s="65" t="s">
        <v>64</v>
      </c>
      <c r="G14" s="214"/>
      <c r="H14" s="155"/>
      <c r="I14" s="155"/>
      <c r="J14" s="155"/>
      <c r="K14" s="155"/>
      <c r="L14" s="155"/>
      <c r="M14" s="155"/>
      <c r="N14" s="155"/>
      <c r="O14" s="155"/>
      <c r="P14" s="155"/>
      <c r="Q14" s="155"/>
      <c r="R14" s="155"/>
      <c r="S14" s="155"/>
      <c r="T14" s="155"/>
      <c r="U14" s="155"/>
      <c r="V14" s="155"/>
      <c r="W14" s="155"/>
      <c r="X14" s="155"/>
      <c r="Y14" s="155"/>
      <c r="Z14" s="155"/>
    </row>
    <row r="15" spans="1:26" ht="12.75" customHeight="1">
      <c r="A15" s="155"/>
      <c r="B15" s="68">
        <v>7</v>
      </c>
      <c r="C15" s="63" t="str">
        <f>'Manage Orders API'!B46</f>
        <v>Get order</v>
      </c>
      <c r="D15" s="64" t="s">
        <v>159</v>
      </c>
      <c r="E15" s="67" t="s">
        <v>162</v>
      </c>
      <c r="F15" s="65" t="s">
        <v>64</v>
      </c>
      <c r="G15" s="214"/>
      <c r="H15" s="155"/>
      <c r="I15" s="155"/>
      <c r="J15" s="155"/>
      <c r="K15" s="155"/>
      <c r="L15" s="155"/>
      <c r="M15" s="155"/>
      <c r="N15" s="155"/>
      <c r="O15" s="155"/>
      <c r="P15" s="155"/>
      <c r="Q15" s="155"/>
      <c r="R15" s="155"/>
      <c r="S15" s="155"/>
      <c r="T15" s="155"/>
      <c r="U15" s="155"/>
      <c r="V15" s="155"/>
      <c r="W15" s="155"/>
      <c r="X15" s="155"/>
      <c r="Y15" s="155"/>
      <c r="Z15" s="155"/>
    </row>
    <row r="16" spans="1:26" ht="12.75" customHeight="1">
      <c r="A16" s="155"/>
      <c r="B16" s="68">
        <v>8</v>
      </c>
      <c r="C16" s="63" t="str">
        <f>'Manage Orders API'!B61</f>
        <v xml:space="preserve">Create order </v>
      </c>
      <c r="D16" s="64" t="s">
        <v>159</v>
      </c>
      <c r="E16" s="67"/>
      <c r="F16" s="65" t="s">
        <v>64</v>
      </c>
      <c r="G16" s="214"/>
      <c r="H16" s="155"/>
      <c r="I16" s="155"/>
      <c r="J16" s="155"/>
      <c r="K16" s="155"/>
      <c r="L16" s="155"/>
      <c r="M16" s="155"/>
      <c r="N16" s="155"/>
      <c r="O16" s="155"/>
      <c r="P16" s="155"/>
      <c r="Q16" s="155"/>
      <c r="R16" s="155"/>
      <c r="S16" s="155"/>
      <c r="T16" s="155"/>
      <c r="U16" s="155"/>
      <c r="V16" s="155"/>
      <c r="W16" s="155"/>
      <c r="X16" s="155"/>
      <c r="Y16" s="155"/>
      <c r="Z16" s="155"/>
    </row>
    <row r="17" spans="1:26" ht="12.75" customHeight="1">
      <c r="A17" s="155"/>
      <c r="B17" s="68">
        <v>9</v>
      </c>
      <c r="C17" s="63" t="str">
        <f>'Manage Orders API'!B73</f>
        <v>Update order</v>
      </c>
      <c r="D17" s="64" t="s">
        <v>159</v>
      </c>
      <c r="E17" s="67"/>
      <c r="F17" s="65" t="s">
        <v>64</v>
      </c>
      <c r="G17" s="214"/>
      <c r="H17" s="155"/>
      <c r="I17" s="155"/>
      <c r="J17" s="155"/>
      <c r="K17" s="155"/>
      <c r="L17" s="155"/>
      <c r="M17" s="155"/>
      <c r="N17" s="155"/>
      <c r="O17" s="155"/>
      <c r="P17" s="155"/>
      <c r="Q17" s="155"/>
      <c r="R17" s="155"/>
      <c r="S17" s="155"/>
      <c r="T17" s="155"/>
      <c r="U17" s="155"/>
      <c r="V17" s="155"/>
      <c r="W17" s="155"/>
      <c r="X17" s="155"/>
      <c r="Y17" s="155"/>
      <c r="Z17" s="155"/>
    </row>
    <row r="18" spans="1:26" ht="12.75" customHeight="1">
      <c r="A18" s="155"/>
      <c r="B18" s="66">
        <v>10</v>
      </c>
      <c r="C18" s="63" t="str">
        <f>'Manage Kitchen Center API'!B12</f>
        <v>View list kitchen center</v>
      </c>
      <c r="D18" s="64" t="s">
        <v>163</v>
      </c>
      <c r="E18" s="67" t="s">
        <v>164</v>
      </c>
      <c r="F18" s="65" t="s">
        <v>64</v>
      </c>
      <c r="G18" s="214"/>
      <c r="H18" s="155"/>
      <c r="I18" s="155"/>
      <c r="J18" s="155"/>
      <c r="K18" s="155"/>
      <c r="L18" s="155"/>
      <c r="M18" s="155"/>
      <c r="N18" s="155"/>
      <c r="O18" s="155"/>
      <c r="P18" s="155"/>
      <c r="Q18" s="155"/>
      <c r="R18" s="155"/>
      <c r="S18" s="155"/>
      <c r="T18" s="155"/>
      <c r="U18" s="155"/>
      <c r="V18" s="155"/>
      <c r="W18" s="155"/>
      <c r="X18" s="155"/>
      <c r="Y18" s="155"/>
      <c r="Z18" s="155"/>
    </row>
    <row r="19" spans="1:26" ht="12.75" customHeight="1">
      <c r="A19" s="155"/>
      <c r="B19" s="62">
        <v>11</v>
      </c>
      <c r="C19" s="63" t="str">
        <f>'Manage Kitchen Center API'!B14</f>
        <v>Create new kitchen center</v>
      </c>
      <c r="D19" s="64" t="s">
        <v>163</v>
      </c>
      <c r="E19" s="67" t="s">
        <v>69</v>
      </c>
      <c r="F19" s="65" t="s">
        <v>64</v>
      </c>
      <c r="G19" s="214"/>
      <c r="H19" s="155"/>
      <c r="I19" s="155"/>
      <c r="J19" s="155"/>
      <c r="K19" s="155"/>
      <c r="L19" s="155"/>
      <c r="M19" s="155"/>
      <c r="N19" s="155"/>
      <c r="O19" s="155"/>
      <c r="P19" s="155"/>
      <c r="Q19" s="155"/>
      <c r="R19" s="155"/>
      <c r="S19" s="155"/>
      <c r="T19" s="155"/>
      <c r="U19" s="155"/>
      <c r="V19" s="155"/>
      <c r="W19" s="155"/>
      <c r="X19" s="155"/>
      <c r="Y19" s="155"/>
      <c r="Z19" s="155"/>
    </row>
    <row r="20" spans="1:26" ht="12.75" customHeight="1">
      <c r="A20" s="155"/>
      <c r="B20" s="66">
        <v>12</v>
      </c>
      <c r="C20" s="63" t="str">
        <f>'Manage Kitchen Center API'!B17</f>
        <v xml:space="preserve">Update kitchen center </v>
      </c>
      <c r="D20" s="64" t="s">
        <v>163</v>
      </c>
      <c r="E20" s="67" t="s">
        <v>69</v>
      </c>
      <c r="F20" s="65" t="s">
        <v>64</v>
      </c>
      <c r="G20" s="214"/>
      <c r="H20" s="155"/>
      <c r="I20" s="155"/>
      <c r="J20" s="155"/>
      <c r="K20" s="155"/>
      <c r="L20" s="155"/>
      <c r="M20" s="155"/>
      <c r="N20" s="155"/>
      <c r="O20" s="155"/>
      <c r="P20" s="155"/>
      <c r="Q20" s="155"/>
      <c r="R20" s="155"/>
      <c r="S20" s="155"/>
      <c r="T20" s="155"/>
      <c r="U20" s="155"/>
      <c r="V20" s="155"/>
      <c r="W20" s="155"/>
      <c r="X20" s="155"/>
      <c r="Y20" s="155"/>
      <c r="Z20" s="155"/>
    </row>
    <row r="21" spans="1:26" ht="12.75" customHeight="1">
      <c r="A21" s="155"/>
      <c r="B21" s="62">
        <v>13</v>
      </c>
      <c r="C21" s="63" t="str">
        <f>'Manage Kitchen Center API'!B22</f>
        <v>Delete kitchen center</v>
      </c>
      <c r="D21" s="64" t="s">
        <v>163</v>
      </c>
      <c r="E21" s="67" t="s">
        <v>69</v>
      </c>
      <c r="F21" s="65" t="s">
        <v>64</v>
      </c>
      <c r="G21" s="214"/>
      <c r="H21" s="155"/>
      <c r="I21" s="155"/>
      <c r="J21" s="155"/>
      <c r="K21" s="155"/>
      <c r="L21" s="155"/>
      <c r="M21" s="155"/>
      <c r="N21" s="155"/>
      <c r="O21" s="155"/>
      <c r="P21" s="155"/>
      <c r="Q21" s="155"/>
      <c r="R21" s="155"/>
      <c r="S21" s="155"/>
      <c r="T21" s="155"/>
      <c r="U21" s="155"/>
      <c r="V21" s="155"/>
      <c r="W21" s="155"/>
      <c r="X21" s="155"/>
      <c r="Y21" s="155"/>
      <c r="Z21" s="155"/>
    </row>
    <row r="22" spans="1:26" ht="12.75" customHeight="1">
      <c r="A22" s="155"/>
      <c r="B22" s="66">
        <v>14</v>
      </c>
      <c r="C22" s="63" t="str">
        <f>'Manage Kitchen Center API'!B26</f>
        <v>Get kitchen center profile</v>
      </c>
      <c r="D22" s="64" t="s">
        <v>163</v>
      </c>
      <c r="E22" s="67" t="s">
        <v>165</v>
      </c>
      <c r="F22" s="65" t="s">
        <v>64</v>
      </c>
      <c r="G22" s="214"/>
      <c r="H22" s="155"/>
      <c r="I22" s="155"/>
      <c r="J22" s="155"/>
      <c r="K22" s="155"/>
      <c r="L22" s="155"/>
      <c r="M22" s="155"/>
      <c r="N22" s="155"/>
      <c r="O22" s="155"/>
      <c r="P22" s="155"/>
      <c r="Q22" s="155"/>
      <c r="R22" s="155"/>
      <c r="S22" s="155"/>
      <c r="T22" s="155"/>
      <c r="U22" s="155"/>
      <c r="V22" s="155"/>
      <c r="W22" s="155"/>
      <c r="X22" s="155"/>
      <c r="Y22" s="155"/>
      <c r="Z22" s="155"/>
    </row>
    <row r="23" spans="1:26" ht="12.75" customHeight="1">
      <c r="A23" s="155"/>
      <c r="B23" s="62">
        <v>15</v>
      </c>
      <c r="C23" s="63" t="str">
        <f>'Manage Kitchen Center API'!B28</f>
        <v>Update kitchen center status</v>
      </c>
      <c r="D23" s="64" t="s">
        <v>163</v>
      </c>
      <c r="E23" s="67" t="s">
        <v>69</v>
      </c>
      <c r="F23" s="65" t="s">
        <v>64</v>
      </c>
      <c r="G23" s="214"/>
      <c r="H23" s="155"/>
      <c r="I23" s="155"/>
      <c r="J23" s="155"/>
      <c r="K23" s="155"/>
      <c r="L23" s="155"/>
      <c r="M23" s="155"/>
      <c r="N23" s="155"/>
      <c r="O23" s="155"/>
      <c r="P23" s="155"/>
      <c r="Q23" s="155"/>
      <c r="R23" s="155"/>
      <c r="S23" s="155"/>
      <c r="T23" s="155"/>
      <c r="U23" s="155"/>
      <c r="V23" s="155"/>
      <c r="W23" s="155"/>
      <c r="X23" s="155"/>
      <c r="Y23" s="155"/>
      <c r="Z23" s="155"/>
    </row>
    <row r="24" spans="1:26" ht="12.75" customHeight="1">
      <c r="A24" s="155"/>
      <c r="B24" s="66">
        <v>16</v>
      </c>
      <c r="C24" s="63" t="str">
        <f>'Manage Kitchen Center API'!B32</f>
        <v>Get kitchen center by id.</v>
      </c>
      <c r="D24" s="64" t="s">
        <v>163</v>
      </c>
      <c r="E24" s="67" t="s">
        <v>69</v>
      </c>
      <c r="F24" s="65" t="s">
        <v>64</v>
      </c>
      <c r="G24" s="214"/>
      <c r="H24" s="155"/>
      <c r="I24" s="155"/>
      <c r="J24" s="155"/>
      <c r="K24" s="155"/>
      <c r="L24" s="155"/>
      <c r="M24" s="155"/>
      <c r="N24" s="155"/>
      <c r="O24" s="155"/>
      <c r="P24" s="155"/>
      <c r="Q24" s="155"/>
      <c r="R24" s="155"/>
      <c r="S24" s="155"/>
      <c r="T24" s="155"/>
      <c r="U24" s="155"/>
      <c r="V24" s="155"/>
      <c r="W24" s="155"/>
      <c r="X24" s="155"/>
      <c r="Y24" s="155"/>
      <c r="Z24" s="155"/>
    </row>
    <row r="25" spans="1:26" ht="12.75" customHeight="1">
      <c r="A25" s="155"/>
      <c r="B25" s="62">
        <v>17</v>
      </c>
      <c r="C25" s="63" t="str">
        <f>'Manage Categories API'!B12</f>
        <v>Get list categories</v>
      </c>
      <c r="D25" s="64" t="s">
        <v>166</v>
      </c>
      <c r="E25" s="67" t="s">
        <v>167</v>
      </c>
      <c r="F25" s="65" t="s">
        <v>64</v>
      </c>
      <c r="G25" s="214"/>
      <c r="H25" s="155"/>
      <c r="I25" s="155"/>
      <c r="J25" s="155"/>
      <c r="K25" s="155"/>
      <c r="L25" s="155"/>
      <c r="M25" s="155"/>
      <c r="N25" s="155"/>
      <c r="O25" s="155"/>
      <c r="P25" s="155"/>
      <c r="Q25" s="155"/>
      <c r="R25" s="155"/>
      <c r="S25" s="155"/>
      <c r="T25" s="155"/>
      <c r="U25" s="155"/>
      <c r="V25" s="155"/>
      <c r="W25" s="155"/>
      <c r="X25" s="155"/>
      <c r="Y25" s="155"/>
      <c r="Z25" s="155"/>
    </row>
    <row r="26" spans="1:26" ht="12.75" customHeight="1">
      <c r="A26" s="155"/>
      <c r="B26" s="66">
        <v>18</v>
      </c>
      <c r="C26" s="63" t="str">
        <f>'Manage Categories API'!B14</f>
        <v>Create new category</v>
      </c>
      <c r="D26" s="64" t="s">
        <v>166</v>
      </c>
      <c r="E26" s="67" t="s">
        <v>167</v>
      </c>
      <c r="F26" s="65" t="s">
        <v>64</v>
      </c>
      <c r="G26" s="214"/>
      <c r="H26" s="155"/>
      <c r="I26" s="155"/>
      <c r="J26" s="155"/>
      <c r="K26" s="155"/>
      <c r="L26" s="155"/>
      <c r="M26" s="155"/>
      <c r="N26" s="155"/>
      <c r="O26" s="155"/>
      <c r="P26" s="155"/>
      <c r="Q26" s="155"/>
      <c r="R26" s="155"/>
      <c r="S26" s="155"/>
      <c r="T26" s="155"/>
      <c r="U26" s="155"/>
      <c r="V26" s="155"/>
      <c r="W26" s="155"/>
      <c r="X26" s="155"/>
      <c r="Y26" s="155"/>
      <c r="Z26" s="155"/>
    </row>
    <row r="27" spans="1:26" ht="12.75" customHeight="1">
      <c r="A27" s="155"/>
      <c r="B27" s="62">
        <v>19</v>
      </c>
      <c r="C27" s="63" t="str">
        <f>'Manage Categories API'!B17</f>
        <v>Get category by id</v>
      </c>
      <c r="D27" s="64" t="s">
        <v>166</v>
      </c>
      <c r="E27" s="67" t="s">
        <v>167</v>
      </c>
      <c r="F27" s="65" t="s">
        <v>64</v>
      </c>
      <c r="G27" s="214"/>
      <c r="H27" s="155"/>
      <c r="I27" s="155"/>
      <c r="J27" s="155"/>
      <c r="K27" s="155"/>
      <c r="L27" s="155"/>
      <c r="M27" s="155"/>
      <c r="N27" s="155"/>
      <c r="O27" s="155"/>
      <c r="P27" s="155"/>
      <c r="Q27" s="155"/>
      <c r="R27" s="155"/>
      <c r="S27" s="155"/>
      <c r="T27" s="155"/>
      <c r="U27" s="155"/>
      <c r="V27" s="155"/>
      <c r="W27" s="155"/>
      <c r="X27" s="155"/>
      <c r="Y27" s="155"/>
      <c r="Z27" s="155"/>
    </row>
    <row r="28" spans="1:26" ht="12.75" customHeight="1">
      <c r="A28" s="155"/>
      <c r="B28" s="66">
        <v>20</v>
      </c>
      <c r="C28" s="63" t="str">
        <f>'Manage Categories API'!B22</f>
        <v>Update category</v>
      </c>
      <c r="D28" s="64" t="s">
        <v>166</v>
      </c>
      <c r="E28" s="67" t="s">
        <v>168</v>
      </c>
      <c r="F28" s="65" t="s">
        <v>64</v>
      </c>
      <c r="G28" s="214"/>
      <c r="H28" s="155"/>
      <c r="I28" s="155"/>
      <c r="J28" s="155"/>
      <c r="K28" s="155"/>
      <c r="L28" s="155"/>
      <c r="M28" s="155"/>
      <c r="N28" s="155"/>
      <c r="O28" s="155"/>
      <c r="P28" s="155"/>
      <c r="Q28" s="155"/>
      <c r="R28" s="155"/>
      <c r="S28" s="155"/>
      <c r="T28" s="155"/>
      <c r="U28" s="155"/>
      <c r="V28" s="155"/>
      <c r="W28" s="155"/>
      <c r="X28" s="155"/>
      <c r="Y28" s="155"/>
      <c r="Z28" s="155"/>
    </row>
    <row r="29" spans="1:26" ht="12.75" customHeight="1">
      <c r="A29" s="155"/>
      <c r="B29" s="62">
        <v>21</v>
      </c>
      <c r="C29" s="63" t="str">
        <f>'Manage Categories API'!B26</f>
        <v>Delete category</v>
      </c>
      <c r="D29" s="64" t="s">
        <v>166</v>
      </c>
      <c r="E29" s="67" t="s">
        <v>168</v>
      </c>
      <c r="F29" s="65" t="s">
        <v>64</v>
      </c>
      <c r="G29" s="214"/>
      <c r="H29" s="155"/>
      <c r="I29" s="155"/>
      <c r="J29" s="155"/>
      <c r="K29" s="155"/>
      <c r="L29" s="155"/>
      <c r="M29" s="155"/>
      <c r="N29" s="155"/>
      <c r="O29" s="155"/>
      <c r="P29" s="155"/>
      <c r="Q29" s="155"/>
      <c r="R29" s="155"/>
      <c r="S29" s="155"/>
      <c r="T29" s="155"/>
      <c r="U29" s="155"/>
      <c r="V29" s="155"/>
      <c r="W29" s="155"/>
      <c r="X29" s="155"/>
      <c r="Y29" s="155"/>
      <c r="Z29" s="155"/>
    </row>
    <row r="30" spans="1:26" ht="12.75" customHeight="1">
      <c r="A30" s="155"/>
      <c r="B30" s="66">
        <v>22</v>
      </c>
      <c r="C30" s="63" t="str">
        <f>'Manage Categories API'!B29</f>
        <v>Get extra categories by category id</v>
      </c>
      <c r="D30" s="64" t="s">
        <v>166</v>
      </c>
      <c r="E30" s="67" t="s">
        <v>168</v>
      </c>
      <c r="F30" s="65" t="s">
        <v>64</v>
      </c>
      <c r="G30" s="214"/>
      <c r="H30" s="155"/>
      <c r="I30" s="155"/>
      <c r="J30" s="155"/>
      <c r="K30" s="155"/>
      <c r="L30" s="155"/>
      <c r="M30" s="155"/>
      <c r="N30" s="155"/>
      <c r="O30" s="155"/>
      <c r="P30" s="155"/>
      <c r="Q30" s="155"/>
      <c r="R30" s="155"/>
      <c r="S30" s="155"/>
      <c r="T30" s="155"/>
      <c r="U30" s="155"/>
      <c r="V30" s="155"/>
      <c r="W30" s="155"/>
      <c r="X30" s="155"/>
      <c r="Y30" s="155"/>
      <c r="Z30" s="155"/>
    </row>
    <row r="31" spans="1:26" ht="12.75" customHeight="1">
      <c r="A31" s="155"/>
      <c r="B31" s="62">
        <v>23</v>
      </c>
      <c r="C31" s="63" t="str">
        <f>'Manage Categories API'!B33</f>
        <v>Add extra category to normal category</v>
      </c>
      <c r="D31" s="64" t="s">
        <v>166</v>
      </c>
      <c r="E31" s="67" t="s">
        <v>168</v>
      </c>
      <c r="F31" s="65" t="s">
        <v>64</v>
      </c>
      <c r="G31" s="214"/>
      <c r="H31" s="155"/>
      <c r="I31" s="155"/>
      <c r="J31" s="155"/>
      <c r="K31" s="155"/>
      <c r="L31" s="155"/>
      <c r="M31" s="155"/>
      <c r="N31" s="155"/>
      <c r="O31" s="155"/>
      <c r="P31" s="155"/>
      <c r="Q31" s="155"/>
      <c r="R31" s="155"/>
      <c r="S31" s="155"/>
      <c r="T31" s="155"/>
      <c r="U31" s="155"/>
      <c r="V31" s="155"/>
      <c r="W31" s="155"/>
      <c r="X31" s="155"/>
      <c r="Y31" s="155"/>
      <c r="Z31" s="155"/>
    </row>
    <row r="32" spans="1:26" ht="55.5" customHeight="1">
      <c r="A32" s="155"/>
      <c r="B32" s="66">
        <v>24</v>
      </c>
      <c r="C32" s="63" t="str">
        <f>'Manage Products API'!B12</f>
        <v>Get list product</v>
      </c>
      <c r="D32" s="64" t="s">
        <v>169</v>
      </c>
      <c r="E32" s="414" t="s">
        <v>170</v>
      </c>
      <c r="F32" s="65" t="s">
        <v>64</v>
      </c>
      <c r="G32" s="214"/>
      <c r="H32" s="155"/>
      <c r="I32" s="155"/>
      <c r="J32" s="155"/>
      <c r="K32" s="155"/>
      <c r="L32" s="155"/>
      <c r="M32" s="155"/>
      <c r="N32" s="155"/>
      <c r="O32" s="155"/>
      <c r="P32" s="155"/>
      <c r="Q32" s="155"/>
      <c r="R32" s="155"/>
      <c r="S32" s="155"/>
      <c r="T32" s="155"/>
      <c r="U32" s="155"/>
      <c r="V32" s="155"/>
      <c r="W32" s="155"/>
      <c r="X32" s="155"/>
      <c r="Y32" s="155"/>
      <c r="Z32" s="155"/>
    </row>
    <row r="33" spans="1:26" ht="12.75" customHeight="1">
      <c r="A33" s="155"/>
      <c r="B33" s="62">
        <v>25</v>
      </c>
      <c r="C33" s="63" t="str">
        <f>'Manage Products API'!B22</f>
        <v>Create new product</v>
      </c>
      <c r="D33" s="64" t="s">
        <v>169</v>
      </c>
      <c r="E33" s="67" t="s">
        <v>106</v>
      </c>
      <c r="F33" s="65" t="s">
        <v>64</v>
      </c>
      <c r="G33" s="214"/>
      <c r="H33" s="155"/>
      <c r="I33" s="155"/>
      <c r="J33" s="155"/>
      <c r="K33" s="155"/>
      <c r="L33" s="155"/>
      <c r="M33" s="155"/>
      <c r="N33" s="155"/>
      <c r="O33" s="155"/>
      <c r="P33" s="155"/>
      <c r="Q33" s="155"/>
      <c r="R33" s="155"/>
      <c r="S33" s="155"/>
      <c r="T33" s="155"/>
      <c r="U33" s="155"/>
      <c r="V33" s="155"/>
      <c r="W33" s="155"/>
      <c r="X33" s="155"/>
      <c r="Y33" s="155"/>
      <c r="Z33" s="155"/>
    </row>
    <row r="34" spans="1:26" ht="12.75" customHeight="1">
      <c r="A34" s="155"/>
      <c r="B34" s="66">
        <v>26</v>
      </c>
      <c r="C34" s="63" t="str">
        <f>'Manage Products API'!B32</f>
        <v>Get products with number product sold</v>
      </c>
      <c r="D34" s="64" t="s">
        <v>169</v>
      </c>
      <c r="E34" s="67" t="s">
        <v>106</v>
      </c>
      <c r="F34" s="65" t="s">
        <v>64</v>
      </c>
      <c r="G34" s="214"/>
      <c r="H34" s="155"/>
      <c r="I34" s="155"/>
      <c r="J34" s="155"/>
      <c r="K34" s="155"/>
      <c r="L34" s="155"/>
      <c r="M34" s="155"/>
      <c r="N34" s="155"/>
      <c r="O34" s="155"/>
      <c r="P34" s="155"/>
      <c r="Q34" s="155"/>
      <c r="R34" s="155"/>
      <c r="S34" s="155"/>
      <c r="T34" s="155"/>
      <c r="U34" s="155"/>
      <c r="V34" s="155"/>
      <c r="W34" s="155"/>
      <c r="X34" s="155"/>
      <c r="Y34" s="155"/>
      <c r="Z34" s="155"/>
    </row>
    <row r="35" spans="1:26" ht="51" customHeight="1">
      <c r="A35" s="155"/>
      <c r="B35" s="62">
        <v>27</v>
      </c>
      <c r="C35" s="63" t="str">
        <f>'Manage Products API'!B36</f>
        <v>Get product by id</v>
      </c>
      <c r="D35" s="64" t="s">
        <v>169</v>
      </c>
      <c r="E35" s="414" t="s">
        <v>170</v>
      </c>
      <c r="F35" s="65" t="s">
        <v>64</v>
      </c>
      <c r="G35" s="214"/>
      <c r="H35" s="155"/>
      <c r="I35" s="155"/>
      <c r="J35" s="155"/>
      <c r="K35" s="155"/>
      <c r="L35" s="155"/>
      <c r="M35" s="155"/>
      <c r="N35" s="155"/>
      <c r="O35" s="155"/>
      <c r="P35" s="155"/>
      <c r="Q35" s="155"/>
      <c r="R35" s="155"/>
      <c r="S35" s="155"/>
      <c r="T35" s="155"/>
      <c r="U35" s="155"/>
      <c r="V35" s="155"/>
      <c r="W35" s="155"/>
      <c r="X35" s="155"/>
      <c r="Y35" s="155"/>
      <c r="Z35" s="155"/>
    </row>
    <row r="36" spans="1:26" ht="12.75" customHeight="1">
      <c r="A36" s="155"/>
      <c r="B36" s="66">
        <v>28</v>
      </c>
      <c r="C36" s="63" t="str">
        <f>'Manage Products API'!B42</f>
        <v>Update product</v>
      </c>
      <c r="D36" s="64" t="s">
        <v>169</v>
      </c>
      <c r="E36" s="67" t="s">
        <v>106</v>
      </c>
      <c r="F36" s="65" t="s">
        <v>64</v>
      </c>
      <c r="G36" s="214"/>
      <c r="H36" s="155"/>
      <c r="I36" s="155"/>
      <c r="J36" s="155"/>
      <c r="K36" s="155"/>
      <c r="L36" s="155"/>
      <c r="M36" s="155"/>
      <c r="N36" s="155"/>
      <c r="O36" s="155"/>
      <c r="P36" s="155"/>
      <c r="Q36" s="155"/>
      <c r="R36" s="155"/>
      <c r="S36" s="155"/>
      <c r="T36" s="155"/>
      <c r="U36" s="155"/>
      <c r="V36" s="155"/>
      <c r="W36" s="155"/>
      <c r="X36" s="155"/>
      <c r="Y36" s="155"/>
      <c r="Z36" s="155"/>
    </row>
    <row r="37" spans="1:26" ht="12.75" customHeight="1">
      <c r="A37" s="155"/>
      <c r="B37" s="68">
        <v>29</v>
      </c>
      <c r="C37" s="63" t="str">
        <f>'Manage Products API'!B54</f>
        <v>Delete product</v>
      </c>
      <c r="D37" s="64" t="s">
        <v>169</v>
      </c>
      <c r="E37" s="67" t="s">
        <v>106</v>
      </c>
      <c r="F37" s="65" t="s">
        <v>64</v>
      </c>
      <c r="G37" s="214"/>
      <c r="H37" s="155"/>
      <c r="I37" s="155"/>
      <c r="J37" s="155"/>
      <c r="K37" s="155"/>
      <c r="L37" s="155"/>
      <c r="M37" s="155"/>
      <c r="N37" s="155"/>
      <c r="O37" s="155"/>
      <c r="P37" s="155"/>
      <c r="Q37" s="155"/>
      <c r="R37" s="155"/>
      <c r="S37" s="155"/>
      <c r="T37" s="155"/>
      <c r="U37" s="155"/>
      <c r="V37" s="155"/>
      <c r="W37" s="155"/>
      <c r="X37" s="155"/>
      <c r="Y37" s="155"/>
      <c r="Z37" s="155"/>
    </row>
    <row r="38" spans="1:26" ht="12.75" customHeight="1">
      <c r="A38" s="155"/>
      <c r="B38" s="68">
        <v>30</v>
      </c>
      <c r="C38" s="63" t="str">
        <f>'Manage Products API'!B58</f>
        <v>Update product status</v>
      </c>
      <c r="D38" s="64" t="s">
        <v>169</v>
      </c>
      <c r="E38" s="67" t="s">
        <v>106</v>
      </c>
      <c r="F38" s="65" t="s">
        <v>64</v>
      </c>
      <c r="G38" s="214"/>
      <c r="H38" s="155"/>
      <c r="I38" s="155"/>
      <c r="J38" s="155"/>
      <c r="K38" s="155"/>
      <c r="L38" s="155"/>
      <c r="M38" s="155"/>
      <c r="N38" s="155"/>
      <c r="O38" s="155"/>
      <c r="P38" s="155"/>
      <c r="Q38" s="155"/>
      <c r="R38" s="155"/>
      <c r="S38" s="155"/>
      <c r="T38" s="155"/>
      <c r="U38" s="155"/>
      <c r="V38" s="155"/>
      <c r="W38" s="155"/>
      <c r="X38" s="155"/>
      <c r="Y38" s="155"/>
      <c r="Z38" s="155"/>
    </row>
    <row r="39" spans="1:26" ht="45.75" customHeight="1">
      <c r="A39" s="155"/>
      <c r="B39" s="68">
        <v>31</v>
      </c>
      <c r="C39" s="63" t="str">
        <f>'Manage Stores API'!B12</f>
        <v>Get list stores</v>
      </c>
      <c r="D39" s="64" t="s">
        <v>171</v>
      </c>
      <c r="E39" s="414" t="s">
        <v>172</v>
      </c>
      <c r="F39" s="65" t="s">
        <v>64</v>
      </c>
      <c r="G39" s="214"/>
      <c r="H39" s="155"/>
      <c r="I39" s="155"/>
      <c r="J39" s="155"/>
      <c r="K39" s="155"/>
      <c r="L39" s="155"/>
      <c r="M39" s="155"/>
      <c r="N39" s="155"/>
      <c r="O39" s="155"/>
      <c r="P39" s="155"/>
      <c r="Q39" s="155"/>
      <c r="R39" s="155"/>
      <c r="S39" s="155"/>
      <c r="T39" s="155"/>
      <c r="U39" s="155"/>
      <c r="V39" s="155"/>
      <c r="W39" s="155"/>
      <c r="X39" s="155"/>
      <c r="Y39" s="155"/>
      <c r="Z39" s="155"/>
    </row>
    <row r="40" spans="1:26" ht="40.5" customHeight="1">
      <c r="A40" s="155"/>
      <c r="B40" s="68">
        <v>32</v>
      </c>
      <c r="C40" s="63" t="str">
        <f>'Manage Stores API'!B54</f>
        <v>Get store with active and inactive status</v>
      </c>
      <c r="D40" s="64" t="s">
        <v>171</v>
      </c>
      <c r="E40" s="414" t="s">
        <v>172</v>
      </c>
      <c r="F40" s="65" t="s">
        <v>64</v>
      </c>
      <c r="G40" s="214"/>
      <c r="H40" s="155"/>
      <c r="I40" s="155"/>
      <c r="J40" s="155"/>
      <c r="K40" s="155"/>
      <c r="L40" s="155"/>
      <c r="M40" s="155"/>
      <c r="N40" s="155"/>
      <c r="O40" s="155"/>
      <c r="P40" s="155"/>
      <c r="Q40" s="155"/>
      <c r="R40" s="155"/>
      <c r="S40" s="155"/>
      <c r="T40" s="155"/>
      <c r="U40" s="155"/>
      <c r="V40" s="155"/>
      <c r="W40" s="155"/>
      <c r="X40" s="155"/>
      <c r="Y40" s="155"/>
      <c r="Z40" s="155"/>
    </row>
    <row r="41" spans="1:26" ht="12.75" customHeight="1">
      <c r="A41" s="155"/>
      <c r="B41" s="68">
        <v>33</v>
      </c>
      <c r="C41" s="63" t="str">
        <f>'Manage Stores API'!B20</f>
        <v>Register store</v>
      </c>
      <c r="D41" s="64" t="s">
        <v>171</v>
      </c>
      <c r="E41" s="67" t="s">
        <v>106</v>
      </c>
      <c r="F41" s="65" t="s">
        <v>64</v>
      </c>
      <c r="G41" s="214"/>
      <c r="H41" s="155"/>
      <c r="I41" s="155"/>
      <c r="J41" s="155"/>
      <c r="K41" s="155"/>
      <c r="L41" s="155"/>
      <c r="M41" s="155"/>
      <c r="N41" s="155"/>
      <c r="O41" s="155"/>
      <c r="P41" s="155"/>
      <c r="Q41" s="155"/>
      <c r="R41" s="155"/>
      <c r="S41" s="155"/>
      <c r="T41" s="155"/>
      <c r="U41" s="155"/>
      <c r="V41" s="155"/>
      <c r="W41" s="155"/>
      <c r="X41" s="155"/>
      <c r="Y41" s="155"/>
      <c r="Z41" s="155"/>
    </row>
    <row r="42" spans="1:26" ht="30" customHeight="1">
      <c r="A42" s="155"/>
      <c r="B42" s="68">
        <v>34</v>
      </c>
      <c r="C42" s="63" t="str">
        <f>'Manage Stores API'!B26</f>
        <v>Get store by id</v>
      </c>
      <c r="D42" s="64" t="s">
        <v>171</v>
      </c>
      <c r="E42" s="414" t="s">
        <v>172</v>
      </c>
      <c r="F42" s="65" t="s">
        <v>64</v>
      </c>
      <c r="G42" s="214"/>
      <c r="H42" s="155"/>
      <c r="I42" s="155"/>
      <c r="J42" s="155"/>
      <c r="K42" s="155"/>
      <c r="L42" s="155"/>
      <c r="M42" s="155"/>
      <c r="N42" s="155"/>
      <c r="O42" s="155"/>
      <c r="P42" s="155"/>
      <c r="Q42" s="155"/>
      <c r="R42" s="155"/>
      <c r="S42" s="155"/>
      <c r="T42" s="155"/>
      <c r="U42" s="155"/>
      <c r="V42" s="155"/>
      <c r="W42" s="155"/>
      <c r="X42" s="155"/>
      <c r="Y42" s="155"/>
      <c r="Z42" s="155"/>
    </row>
    <row r="43" spans="1:26" ht="12.75" customHeight="1">
      <c r="A43" s="155"/>
      <c r="B43" s="68">
        <v>35</v>
      </c>
      <c r="C43" s="63" t="str">
        <f>'Manage Stores API'!B31</f>
        <v>Delete store</v>
      </c>
      <c r="D43" s="64" t="s">
        <v>171</v>
      </c>
      <c r="E43" s="67" t="s">
        <v>173</v>
      </c>
      <c r="F43" s="65" t="s">
        <v>64</v>
      </c>
      <c r="G43" s="214"/>
      <c r="H43" s="155"/>
      <c r="I43" s="155"/>
      <c r="J43" s="155"/>
      <c r="K43" s="155"/>
      <c r="L43" s="155"/>
      <c r="M43" s="155"/>
      <c r="N43" s="155"/>
      <c r="O43" s="155"/>
      <c r="P43" s="155"/>
      <c r="Q43" s="155"/>
      <c r="R43" s="155"/>
      <c r="S43" s="155"/>
      <c r="T43" s="155"/>
      <c r="U43" s="155"/>
      <c r="V43" s="155"/>
      <c r="W43" s="155"/>
      <c r="X43" s="155"/>
      <c r="Y43" s="155"/>
      <c r="Z43" s="155"/>
    </row>
    <row r="44" spans="1:26" ht="12.75" customHeight="1">
      <c r="A44" s="155"/>
      <c r="B44" s="68">
        <v>36</v>
      </c>
      <c r="C44" s="63" t="str">
        <f>'Manage Stores API'!B36</f>
        <v>Get store profile</v>
      </c>
      <c r="D44" s="64" t="s">
        <v>171</v>
      </c>
      <c r="E44" s="67" t="s">
        <v>174</v>
      </c>
      <c r="F44" s="65" t="s">
        <v>64</v>
      </c>
      <c r="G44" s="214"/>
      <c r="H44" s="155"/>
      <c r="I44" s="155"/>
      <c r="J44" s="155"/>
      <c r="K44" s="155"/>
      <c r="L44" s="155"/>
      <c r="M44" s="155"/>
      <c r="N44" s="155"/>
      <c r="O44" s="155"/>
      <c r="P44" s="155"/>
      <c r="Q44" s="155"/>
      <c r="R44" s="155"/>
      <c r="S44" s="155"/>
      <c r="T44" s="155"/>
      <c r="U44" s="155"/>
      <c r="V44" s="155"/>
      <c r="W44" s="155"/>
      <c r="X44" s="155"/>
      <c r="Y44" s="155"/>
      <c r="Z44" s="155"/>
    </row>
    <row r="45" spans="1:26" ht="12.75" customHeight="1">
      <c r="A45" s="155"/>
      <c r="B45" s="68">
        <v>37</v>
      </c>
      <c r="C45" s="63" t="str">
        <f>'Manage Stores API'!B38</f>
        <v>Update store status</v>
      </c>
      <c r="D45" s="64" t="s">
        <v>171</v>
      </c>
      <c r="E45" s="67" t="s">
        <v>175</v>
      </c>
      <c r="F45" s="65" t="s">
        <v>64</v>
      </c>
      <c r="G45" s="214"/>
      <c r="H45" s="155"/>
      <c r="I45" s="155"/>
      <c r="J45" s="155"/>
      <c r="K45" s="155"/>
      <c r="L45" s="155"/>
      <c r="M45" s="155"/>
      <c r="N45" s="155"/>
      <c r="O45" s="155"/>
      <c r="P45" s="155"/>
      <c r="Q45" s="155"/>
      <c r="R45" s="155"/>
      <c r="S45" s="155"/>
      <c r="T45" s="155"/>
      <c r="U45" s="155"/>
      <c r="V45" s="155"/>
      <c r="W45" s="155"/>
      <c r="X45" s="155"/>
      <c r="Y45" s="155"/>
      <c r="Z45" s="155"/>
    </row>
    <row r="46" spans="1:26" ht="12.75" customHeight="1">
      <c r="A46" s="155"/>
      <c r="B46" s="68">
        <v>38</v>
      </c>
      <c r="C46" s="63" t="str">
        <f>'Manage Stores API'!B43</f>
        <v>Confirm a store registration</v>
      </c>
      <c r="D46" s="64" t="s">
        <v>171</v>
      </c>
      <c r="E46" s="67" t="s">
        <v>173</v>
      </c>
      <c r="F46" s="65" t="s">
        <v>64</v>
      </c>
      <c r="G46" s="214"/>
      <c r="H46" s="155"/>
      <c r="I46" s="155"/>
      <c r="J46" s="155"/>
      <c r="K46" s="155"/>
      <c r="L46" s="155"/>
      <c r="M46" s="155"/>
      <c r="N46" s="155"/>
      <c r="O46" s="155"/>
      <c r="P46" s="155"/>
      <c r="Q46" s="155"/>
      <c r="R46" s="155"/>
      <c r="S46" s="155"/>
      <c r="T46" s="155"/>
      <c r="U46" s="155"/>
      <c r="V46" s="155"/>
      <c r="W46" s="155"/>
      <c r="X46" s="155"/>
      <c r="Y46" s="155"/>
      <c r="Z46" s="155"/>
    </row>
    <row r="47" spans="1:26" ht="12.75" customHeight="1">
      <c r="A47" s="155"/>
      <c r="B47" s="68">
        <v>39</v>
      </c>
      <c r="C47" s="63" t="str">
        <f>'Manage Stores API'!B48</f>
        <v xml:space="preserve">Update store </v>
      </c>
      <c r="D47" s="64" t="s">
        <v>171</v>
      </c>
      <c r="E47" s="67" t="s">
        <v>176</v>
      </c>
      <c r="F47" s="65" t="s">
        <v>64</v>
      </c>
      <c r="G47" s="214"/>
      <c r="H47" s="155"/>
      <c r="I47" s="155"/>
      <c r="J47" s="155"/>
      <c r="K47" s="155"/>
      <c r="L47" s="155"/>
      <c r="M47" s="155"/>
      <c r="N47" s="155"/>
      <c r="O47" s="155"/>
      <c r="P47" s="155"/>
      <c r="Q47" s="155"/>
      <c r="R47" s="155"/>
      <c r="S47" s="155"/>
      <c r="T47" s="155"/>
      <c r="U47" s="155"/>
      <c r="V47" s="155"/>
      <c r="W47" s="155"/>
      <c r="X47" s="155"/>
      <c r="Y47" s="155"/>
      <c r="Z47" s="155"/>
    </row>
    <row r="48" spans="1:26" ht="12.75" customHeight="1">
      <c r="A48" s="155"/>
      <c r="B48" s="68">
        <v>40</v>
      </c>
      <c r="C48" s="63" t="str">
        <f>'Manage Partners API'!B12</f>
        <v>Get list partners</v>
      </c>
      <c r="D48" s="64" t="s">
        <v>177</v>
      </c>
      <c r="E48" s="67" t="s">
        <v>176</v>
      </c>
      <c r="F48" s="65" t="s">
        <v>64</v>
      </c>
      <c r="G48" s="214"/>
      <c r="H48" s="155"/>
      <c r="I48" s="155"/>
      <c r="J48" s="155"/>
      <c r="K48" s="155"/>
      <c r="L48" s="155"/>
      <c r="M48" s="155"/>
      <c r="N48" s="155"/>
      <c r="O48" s="155"/>
      <c r="P48" s="155"/>
      <c r="Q48" s="155"/>
      <c r="R48" s="155"/>
      <c r="S48" s="155"/>
      <c r="T48" s="155"/>
      <c r="U48" s="155"/>
      <c r="V48" s="155"/>
      <c r="W48" s="155"/>
      <c r="X48" s="155"/>
      <c r="Y48" s="155"/>
      <c r="Z48" s="155"/>
    </row>
    <row r="49" spans="1:26" ht="12.75" customHeight="1">
      <c r="A49" s="155"/>
      <c r="B49" s="68">
        <v>41</v>
      </c>
      <c r="C49" s="63" t="str">
        <f>'Manage Partners API'!B14</f>
        <v>Get partner by id</v>
      </c>
      <c r="D49" s="64" t="s">
        <v>177</v>
      </c>
      <c r="E49" s="67" t="s">
        <v>173</v>
      </c>
      <c r="F49" s="65" t="s">
        <v>64</v>
      </c>
      <c r="G49" s="214"/>
      <c r="H49" s="155"/>
      <c r="I49" s="155"/>
      <c r="J49" s="155"/>
      <c r="K49" s="155"/>
      <c r="L49" s="155"/>
      <c r="M49" s="155"/>
      <c r="N49" s="155"/>
      <c r="O49" s="155"/>
      <c r="P49" s="155"/>
      <c r="Q49" s="155"/>
      <c r="R49" s="155"/>
      <c r="S49" s="155"/>
      <c r="T49" s="155"/>
      <c r="U49" s="155"/>
      <c r="V49" s="155"/>
      <c r="W49" s="155"/>
      <c r="X49" s="155"/>
      <c r="Y49" s="155"/>
      <c r="Z49" s="155"/>
    </row>
    <row r="50" spans="1:26" ht="12.75" customHeight="1">
      <c r="A50" s="155"/>
      <c r="B50" s="68">
        <v>42</v>
      </c>
      <c r="C50" s="63" t="str">
        <f>'Manage Partners API'!B18</f>
        <v>Update partner</v>
      </c>
      <c r="D50" s="64" t="s">
        <v>177</v>
      </c>
      <c r="E50" s="67" t="s">
        <v>173</v>
      </c>
      <c r="F50" s="65" t="s">
        <v>64</v>
      </c>
      <c r="G50" s="214"/>
      <c r="H50" s="155"/>
      <c r="I50" s="155"/>
      <c r="J50" s="155"/>
      <c r="K50" s="155"/>
      <c r="L50" s="155"/>
      <c r="M50" s="155"/>
      <c r="N50" s="155"/>
      <c r="O50" s="155"/>
      <c r="P50" s="155"/>
      <c r="Q50" s="155"/>
      <c r="R50" s="155"/>
      <c r="S50" s="155"/>
      <c r="T50" s="155"/>
      <c r="U50" s="155"/>
      <c r="V50" s="155"/>
      <c r="W50" s="155"/>
      <c r="X50" s="155"/>
      <c r="Y50" s="155"/>
      <c r="Z50" s="155"/>
    </row>
    <row r="51" spans="1:26" ht="12.75" customHeight="1">
      <c r="A51" s="155"/>
      <c r="B51" s="68">
        <v>43</v>
      </c>
      <c r="C51" s="63" t="str">
        <f>'Manage Partners API'!B24</f>
        <v>Delete partner</v>
      </c>
      <c r="D51" s="64" t="s">
        <v>177</v>
      </c>
      <c r="E51" s="67" t="s">
        <v>173</v>
      </c>
      <c r="F51" s="65" t="s">
        <v>64</v>
      </c>
      <c r="G51" s="214"/>
      <c r="H51" s="155"/>
      <c r="I51" s="155"/>
      <c r="J51" s="155"/>
      <c r="K51" s="155"/>
      <c r="L51" s="155"/>
      <c r="M51" s="155"/>
      <c r="N51" s="155"/>
      <c r="O51" s="155"/>
      <c r="P51" s="155"/>
      <c r="Q51" s="155"/>
      <c r="R51" s="155"/>
      <c r="S51" s="155"/>
      <c r="T51" s="155"/>
      <c r="U51" s="155"/>
      <c r="V51" s="155"/>
      <c r="W51" s="155"/>
      <c r="X51" s="155"/>
      <c r="Y51" s="155"/>
      <c r="Z51" s="155"/>
    </row>
    <row r="52" spans="1:26" ht="12.75" customHeight="1">
      <c r="A52" s="155"/>
      <c r="B52" s="68">
        <v>44</v>
      </c>
      <c r="C52" s="63" t="str">
        <f>'Manage Partners API'!B29</f>
        <v>Update partner status</v>
      </c>
      <c r="D52" s="64" t="s">
        <v>177</v>
      </c>
      <c r="E52" s="67" t="s">
        <v>173</v>
      </c>
      <c r="F52" s="65" t="s">
        <v>64</v>
      </c>
      <c r="G52" s="214"/>
      <c r="H52" s="155"/>
      <c r="I52" s="155"/>
      <c r="J52" s="155"/>
      <c r="K52" s="155"/>
      <c r="L52" s="155"/>
      <c r="M52" s="155"/>
      <c r="N52" s="155"/>
      <c r="O52" s="155"/>
      <c r="P52" s="155"/>
      <c r="Q52" s="155"/>
      <c r="R52" s="155"/>
      <c r="S52" s="155"/>
      <c r="T52" s="155"/>
      <c r="U52" s="155"/>
      <c r="V52" s="155"/>
      <c r="W52" s="155"/>
      <c r="X52" s="155"/>
      <c r="Y52" s="155"/>
      <c r="Z52" s="155"/>
    </row>
    <row r="53" spans="1:26" ht="12.75" customHeight="1">
      <c r="A53" s="155"/>
      <c r="B53" s="68">
        <v>45</v>
      </c>
      <c r="C53" s="63" t="str">
        <f>'Manage Partner Products API'!B12</f>
        <v>Get list partner product</v>
      </c>
      <c r="D53" s="64" t="s">
        <v>178</v>
      </c>
      <c r="E53" s="67" t="s">
        <v>106</v>
      </c>
      <c r="F53" s="65" t="s">
        <v>64</v>
      </c>
      <c r="G53" s="214"/>
      <c r="H53" s="155"/>
      <c r="I53" s="155"/>
      <c r="J53" s="155"/>
      <c r="K53" s="155"/>
      <c r="L53" s="155"/>
      <c r="M53" s="155"/>
      <c r="N53" s="155"/>
      <c r="O53" s="155"/>
      <c r="P53" s="155"/>
      <c r="Q53" s="155"/>
      <c r="R53" s="155"/>
      <c r="S53" s="155"/>
      <c r="T53" s="155"/>
      <c r="U53" s="155"/>
      <c r="V53" s="155"/>
      <c r="W53" s="155"/>
      <c r="X53" s="155"/>
      <c r="Y53" s="155"/>
      <c r="Z53" s="155"/>
    </row>
    <row r="54" spans="1:26" ht="12.75" customHeight="1">
      <c r="A54" s="155"/>
      <c r="B54" s="68">
        <v>46</v>
      </c>
      <c r="C54" s="63" t="str">
        <f>'Manage Partner Products API'!B14</f>
        <v>Create partner product</v>
      </c>
      <c r="D54" s="64" t="s">
        <v>178</v>
      </c>
      <c r="E54" s="67" t="s">
        <v>106</v>
      </c>
      <c r="F54" s="65" t="s">
        <v>64</v>
      </c>
      <c r="G54" s="214"/>
      <c r="H54" s="155"/>
      <c r="I54" s="155"/>
      <c r="J54" s="155"/>
      <c r="K54" s="155"/>
      <c r="L54" s="155"/>
      <c r="M54" s="155"/>
      <c r="N54" s="155"/>
      <c r="O54" s="155"/>
      <c r="P54" s="155"/>
      <c r="Q54" s="155"/>
      <c r="R54" s="155"/>
      <c r="S54" s="155"/>
      <c r="T54" s="155"/>
      <c r="U54" s="155"/>
      <c r="V54" s="155"/>
      <c r="W54" s="155"/>
      <c r="X54" s="155"/>
      <c r="Y54" s="155"/>
      <c r="Z54" s="155"/>
    </row>
    <row r="55" spans="1:26" ht="12.75" customHeight="1">
      <c r="A55" s="155"/>
      <c r="B55" s="68">
        <v>47</v>
      </c>
      <c r="C55" s="63" t="str">
        <f>'Manage Partner Products API'!B29</f>
        <v>Get partner product by id</v>
      </c>
      <c r="D55" s="64" t="s">
        <v>178</v>
      </c>
      <c r="E55" s="67"/>
      <c r="F55" s="65" t="s">
        <v>64</v>
      </c>
      <c r="G55" s="214"/>
      <c r="H55" s="155"/>
      <c r="I55" s="155"/>
      <c r="J55" s="155"/>
      <c r="K55" s="155"/>
      <c r="L55" s="155"/>
      <c r="M55" s="155"/>
      <c r="N55" s="155"/>
      <c r="O55" s="155"/>
      <c r="P55" s="155"/>
      <c r="Q55" s="155"/>
      <c r="R55" s="155"/>
      <c r="S55" s="155"/>
      <c r="T55" s="155"/>
      <c r="U55" s="155"/>
      <c r="V55" s="155"/>
      <c r="W55" s="155"/>
      <c r="X55" s="155"/>
      <c r="Y55" s="155"/>
      <c r="Z55" s="155"/>
    </row>
    <row r="56" spans="1:26" ht="12.75" customHeight="1">
      <c r="A56" s="155"/>
      <c r="B56" s="68">
        <v>48</v>
      </c>
      <c r="C56" s="63" t="str">
        <f>'Manage Partner Products API'!B39</f>
        <v>Update partner product</v>
      </c>
      <c r="D56" s="64" t="s">
        <v>178</v>
      </c>
      <c r="E56" s="67"/>
      <c r="F56" s="65" t="s">
        <v>64</v>
      </c>
      <c r="G56" s="214"/>
      <c r="H56" s="155"/>
      <c r="I56" s="155"/>
      <c r="J56" s="155"/>
      <c r="K56" s="155"/>
      <c r="L56" s="155"/>
      <c r="M56" s="155"/>
      <c r="N56" s="155"/>
      <c r="O56" s="155"/>
      <c r="P56" s="155"/>
      <c r="Q56" s="155"/>
      <c r="R56" s="155"/>
      <c r="S56" s="155"/>
      <c r="T56" s="155"/>
      <c r="U56" s="155"/>
      <c r="V56" s="155"/>
      <c r="W56" s="155"/>
      <c r="X56" s="155"/>
      <c r="Y56" s="155"/>
      <c r="Z56" s="155"/>
    </row>
    <row r="57" spans="1:26" ht="12.75" customHeight="1">
      <c r="A57" s="155"/>
      <c r="B57" s="68">
        <v>49</v>
      </c>
      <c r="C57" s="63">
        <f>'Manage Partner Products API'!B52</f>
        <v>0</v>
      </c>
      <c r="D57" s="64" t="s">
        <v>178</v>
      </c>
      <c r="E57" s="67"/>
      <c r="F57" s="65" t="s">
        <v>64</v>
      </c>
      <c r="G57" s="214"/>
      <c r="H57" s="155"/>
      <c r="I57" s="155"/>
      <c r="J57" s="155"/>
      <c r="K57" s="155"/>
      <c r="L57" s="155"/>
      <c r="M57" s="155"/>
      <c r="N57" s="155"/>
      <c r="O57" s="155"/>
      <c r="P57" s="155"/>
      <c r="Q57" s="155"/>
      <c r="R57" s="155"/>
      <c r="S57" s="155"/>
      <c r="T57" s="155"/>
      <c r="U57" s="155"/>
      <c r="V57" s="155"/>
      <c r="W57" s="155"/>
      <c r="X57" s="155"/>
      <c r="Y57" s="155"/>
      <c r="Z57" s="155"/>
    </row>
    <row r="58" spans="1:26" ht="12.75" customHeight="1">
      <c r="A58" s="155"/>
      <c r="B58" s="68">
        <v>50</v>
      </c>
      <c r="C58" s="63" t="str">
        <f>'Manage Partner Products API'!B62</f>
        <v>Update partner product status</v>
      </c>
      <c r="D58" s="64" t="s">
        <v>178</v>
      </c>
      <c r="E58" s="67"/>
      <c r="F58" s="65" t="s">
        <v>64</v>
      </c>
      <c r="G58" s="214"/>
      <c r="H58" s="155"/>
      <c r="I58" s="155"/>
      <c r="J58" s="155"/>
      <c r="K58" s="155"/>
      <c r="L58" s="155"/>
      <c r="M58" s="155"/>
      <c r="N58" s="155"/>
      <c r="O58" s="155"/>
      <c r="P58" s="155"/>
      <c r="Q58" s="155"/>
      <c r="R58" s="155"/>
      <c r="S58" s="155"/>
      <c r="T58" s="155"/>
      <c r="U58" s="155"/>
      <c r="V58" s="155"/>
      <c r="W58" s="155"/>
      <c r="X58" s="155"/>
      <c r="Y58" s="155"/>
      <c r="Z58" s="155"/>
    </row>
    <row r="59" spans="1:26" ht="12.75" customHeight="1">
      <c r="A59" s="155"/>
      <c r="B59" s="68">
        <v>51</v>
      </c>
      <c r="C59" s="63" t="str">
        <f>'Manage Store Partners API'!B12</f>
        <v>Create store partner</v>
      </c>
      <c r="D59" s="64" t="s">
        <v>179</v>
      </c>
      <c r="E59" s="67" t="s">
        <v>106</v>
      </c>
      <c r="F59" s="65" t="s">
        <v>64</v>
      </c>
      <c r="G59" s="214"/>
      <c r="H59" s="155"/>
      <c r="I59" s="155"/>
      <c r="J59" s="155"/>
      <c r="K59" s="155"/>
      <c r="L59" s="155"/>
      <c r="M59" s="155"/>
      <c r="N59" s="155"/>
      <c r="O59" s="155"/>
      <c r="P59" s="155"/>
      <c r="Q59" s="155"/>
      <c r="R59" s="155"/>
      <c r="S59" s="155"/>
      <c r="T59" s="155"/>
      <c r="U59" s="155"/>
      <c r="V59" s="155"/>
      <c r="W59" s="155"/>
      <c r="X59" s="155"/>
      <c r="Y59" s="155"/>
      <c r="Z59" s="155"/>
    </row>
    <row r="60" spans="1:26" ht="12.75" customHeight="1">
      <c r="A60" s="155"/>
      <c r="B60" s="68">
        <v>52</v>
      </c>
      <c r="C60" s="63" t="str">
        <f>'Manage Store Partners API'!B21</f>
        <v>Get all store partners</v>
      </c>
      <c r="D60" s="64" t="s">
        <v>179</v>
      </c>
      <c r="E60" s="67" t="s">
        <v>106</v>
      </c>
      <c r="F60" s="65" t="s">
        <v>64</v>
      </c>
      <c r="G60" s="214"/>
      <c r="H60" s="155"/>
      <c r="I60" s="155"/>
      <c r="J60" s="155"/>
      <c r="K60" s="155"/>
      <c r="L60" s="155"/>
      <c r="M60" s="155"/>
      <c r="N60" s="155"/>
      <c r="O60" s="155"/>
      <c r="P60" s="155"/>
      <c r="Q60" s="155"/>
      <c r="R60" s="155"/>
      <c r="S60" s="155"/>
      <c r="T60" s="155"/>
      <c r="U60" s="155"/>
      <c r="V60" s="155"/>
      <c r="W60" s="155"/>
      <c r="X60" s="155"/>
      <c r="Y60" s="155"/>
      <c r="Z60" s="155"/>
    </row>
    <row r="61" spans="1:26" ht="12.75" customHeight="1">
      <c r="A61" s="155"/>
      <c r="B61" s="68">
        <v>53</v>
      </c>
      <c r="C61" s="63" t="str">
        <f>'Manage Store Partners API'!B23</f>
        <v>Get store partner</v>
      </c>
      <c r="D61" s="64" t="s">
        <v>179</v>
      </c>
      <c r="E61" s="67" t="s">
        <v>106</v>
      </c>
      <c r="F61" s="65" t="s">
        <v>64</v>
      </c>
      <c r="G61" s="214"/>
      <c r="H61" s="155"/>
      <c r="I61" s="155"/>
      <c r="J61" s="155"/>
      <c r="K61" s="155"/>
      <c r="L61" s="155"/>
      <c r="M61" s="155"/>
      <c r="N61" s="155"/>
      <c r="O61" s="155"/>
      <c r="P61" s="155"/>
      <c r="Q61" s="155"/>
      <c r="R61" s="155"/>
      <c r="S61" s="155"/>
      <c r="T61" s="155"/>
      <c r="U61" s="155"/>
      <c r="V61" s="155"/>
      <c r="W61" s="155"/>
      <c r="X61" s="155"/>
      <c r="Y61" s="155"/>
      <c r="Z61" s="155"/>
    </row>
    <row r="62" spans="1:26" ht="12.75" customHeight="1">
      <c r="A62" s="155"/>
      <c r="B62" s="68">
        <v>54</v>
      </c>
      <c r="C62" s="63" t="str">
        <f>'Manage Store Partners API'!B29</f>
        <v>Update store partner</v>
      </c>
      <c r="D62" s="64" t="s">
        <v>179</v>
      </c>
      <c r="E62" s="67" t="s">
        <v>106</v>
      </c>
      <c r="F62" s="65" t="s">
        <v>64</v>
      </c>
      <c r="G62" s="214"/>
      <c r="H62" s="155"/>
      <c r="I62" s="155"/>
      <c r="J62" s="155"/>
      <c r="K62" s="155"/>
      <c r="L62" s="155"/>
      <c r="M62" s="155"/>
      <c r="N62" s="155"/>
      <c r="O62" s="155"/>
      <c r="P62" s="155"/>
      <c r="Q62" s="155"/>
      <c r="R62" s="155"/>
      <c r="S62" s="155"/>
      <c r="T62" s="155"/>
      <c r="U62" s="155"/>
      <c r="V62" s="155"/>
      <c r="W62" s="155"/>
      <c r="X62" s="155"/>
      <c r="Y62" s="155"/>
      <c r="Z62" s="155"/>
    </row>
    <row r="63" spans="1:26" ht="12.75" customHeight="1">
      <c r="A63" s="155"/>
      <c r="B63" s="68">
        <v>55</v>
      </c>
      <c r="C63" s="63" t="str">
        <f>'Manage Store Partners API'!B36</f>
        <v>Update store partner status</v>
      </c>
      <c r="D63" s="64" t="s">
        <v>179</v>
      </c>
      <c r="E63" s="67" t="s">
        <v>106</v>
      </c>
      <c r="F63" s="65" t="s">
        <v>64</v>
      </c>
      <c r="G63" s="214"/>
      <c r="H63" s="155"/>
      <c r="I63" s="155"/>
      <c r="J63" s="155"/>
      <c r="K63" s="155"/>
      <c r="L63" s="155"/>
      <c r="M63" s="155"/>
      <c r="N63" s="155"/>
      <c r="O63" s="155"/>
      <c r="P63" s="155"/>
      <c r="Q63" s="155"/>
      <c r="R63" s="155"/>
      <c r="S63" s="155"/>
      <c r="T63" s="155"/>
      <c r="U63" s="155"/>
      <c r="V63" s="155"/>
      <c r="W63" s="155"/>
      <c r="X63" s="155"/>
      <c r="Y63" s="155"/>
      <c r="Z63" s="155"/>
    </row>
    <row r="64" spans="1:26" ht="12.75" customHeight="1">
      <c r="A64" s="155"/>
      <c r="B64" s="68">
        <v>56</v>
      </c>
      <c r="C64" s="63" t="str">
        <f>'Manage Store Partners API'!B43</f>
        <v>Delete store partner</v>
      </c>
      <c r="D64" s="64" t="s">
        <v>179</v>
      </c>
      <c r="E64" s="67" t="s">
        <v>106</v>
      </c>
      <c r="F64" s="65" t="s">
        <v>64</v>
      </c>
      <c r="G64" s="214"/>
      <c r="H64" s="155"/>
      <c r="I64" s="155"/>
      <c r="J64" s="155"/>
      <c r="K64" s="155"/>
      <c r="L64" s="155"/>
      <c r="M64" s="155"/>
      <c r="N64" s="155"/>
      <c r="O64" s="155"/>
      <c r="P64" s="155"/>
      <c r="Q64" s="155"/>
      <c r="R64" s="155"/>
      <c r="S64" s="155"/>
      <c r="T64" s="155"/>
      <c r="U64" s="155"/>
      <c r="V64" s="155"/>
      <c r="W64" s="155"/>
      <c r="X64" s="155"/>
      <c r="Y64" s="155"/>
      <c r="Z64" s="155"/>
    </row>
    <row r="65" spans="1:26" ht="12.75" customHeight="1">
      <c r="A65" s="155"/>
      <c r="B65" s="68">
        <v>57</v>
      </c>
      <c r="C65" s="63" t="str">
        <f>'Manage Brands API'!B12</f>
        <v>Create new brand</v>
      </c>
      <c r="D65" s="64" t="s">
        <v>180</v>
      </c>
      <c r="E65" s="67" t="s">
        <v>181</v>
      </c>
      <c r="F65" s="65" t="s">
        <v>64</v>
      </c>
      <c r="G65" s="214"/>
      <c r="H65" s="155"/>
      <c r="I65" s="155"/>
      <c r="J65" s="155"/>
      <c r="K65" s="155"/>
      <c r="L65" s="155"/>
      <c r="M65" s="155"/>
      <c r="N65" s="155"/>
      <c r="O65" s="155"/>
      <c r="P65" s="155"/>
      <c r="Q65" s="155"/>
      <c r="R65" s="155"/>
      <c r="S65" s="155"/>
      <c r="T65" s="155"/>
      <c r="U65" s="155"/>
      <c r="V65" s="155"/>
      <c r="W65" s="155"/>
      <c r="X65" s="155"/>
      <c r="Y65" s="155"/>
      <c r="Z65" s="155"/>
    </row>
    <row r="66" spans="1:26" ht="12.75" customHeight="1">
      <c r="A66" s="155"/>
      <c r="B66" s="68">
        <v>58</v>
      </c>
      <c r="C66" s="63" t="str">
        <f>'Manage Brands API'!B15</f>
        <v>Get list brands</v>
      </c>
      <c r="D66" s="64" t="s">
        <v>180</v>
      </c>
      <c r="E66" s="67" t="s">
        <v>181</v>
      </c>
      <c r="F66" s="65" t="s">
        <v>64</v>
      </c>
      <c r="G66" s="214"/>
      <c r="H66" s="155"/>
      <c r="I66" s="155"/>
      <c r="J66" s="155"/>
      <c r="K66" s="155"/>
      <c r="L66" s="155"/>
      <c r="M66" s="155"/>
      <c r="N66" s="155"/>
      <c r="O66" s="155"/>
      <c r="P66" s="155"/>
      <c r="Q66" s="155"/>
      <c r="R66" s="155"/>
      <c r="S66" s="155"/>
      <c r="T66" s="155"/>
      <c r="U66" s="155"/>
      <c r="V66" s="155"/>
      <c r="W66" s="155"/>
      <c r="X66" s="155"/>
      <c r="Y66" s="155"/>
      <c r="Z66" s="155"/>
    </row>
    <row r="67" spans="1:26" ht="12.75" customHeight="1">
      <c r="A67" s="155"/>
      <c r="B67" s="68">
        <v>59</v>
      </c>
      <c r="C67" s="63" t="str">
        <f>'Manage Brands API'!B17</f>
        <v>Get brand by id</v>
      </c>
      <c r="D67" s="64" t="s">
        <v>180</v>
      </c>
      <c r="E67" s="67" t="s">
        <v>181</v>
      </c>
      <c r="F67" s="65" t="s">
        <v>64</v>
      </c>
      <c r="G67" s="214"/>
      <c r="H67" s="155"/>
      <c r="I67" s="155"/>
      <c r="J67" s="155"/>
      <c r="K67" s="155"/>
      <c r="L67" s="155"/>
      <c r="M67" s="155"/>
      <c r="N67" s="155"/>
      <c r="O67" s="155"/>
      <c r="P67" s="155"/>
      <c r="Q67" s="155"/>
      <c r="R67" s="155"/>
      <c r="S67" s="155"/>
      <c r="T67" s="155"/>
      <c r="U67" s="155"/>
      <c r="V67" s="155"/>
      <c r="W67" s="155"/>
      <c r="X67" s="155"/>
      <c r="Y67" s="155"/>
      <c r="Z67" s="155"/>
    </row>
    <row r="68" spans="1:26" ht="12.75" customHeight="1">
      <c r="A68" s="155"/>
      <c r="B68" s="68">
        <v>60</v>
      </c>
      <c r="C68" s="63" t="str">
        <f>'Manage Brands API'!B21</f>
        <v>Update brand by id</v>
      </c>
      <c r="D68" s="64" t="s">
        <v>180</v>
      </c>
      <c r="E68" s="67" t="s">
        <v>181</v>
      </c>
      <c r="F68" s="65" t="s">
        <v>64</v>
      </c>
      <c r="G68" s="214"/>
      <c r="H68" s="155"/>
      <c r="I68" s="155"/>
      <c r="J68" s="155"/>
      <c r="K68" s="155"/>
      <c r="L68" s="155"/>
      <c r="M68" s="155"/>
      <c r="N68" s="155"/>
      <c r="O68" s="155"/>
      <c r="P68" s="155"/>
      <c r="Q68" s="155"/>
      <c r="R68" s="155"/>
      <c r="S68" s="155"/>
      <c r="T68" s="155"/>
      <c r="U68" s="155"/>
      <c r="V68" s="155"/>
      <c r="W68" s="155"/>
      <c r="X68" s="155"/>
      <c r="Y68" s="155"/>
      <c r="Z68" s="155"/>
    </row>
    <row r="69" spans="1:26" ht="12.75" customHeight="1">
      <c r="A69" s="155"/>
      <c r="B69" s="68">
        <v>61</v>
      </c>
      <c r="C69" s="63" t="str">
        <f>'Manage Brands API'!B27</f>
        <v>Delete brand by id</v>
      </c>
      <c r="D69" s="64" t="s">
        <v>180</v>
      </c>
      <c r="E69" s="67" t="s">
        <v>181</v>
      </c>
      <c r="F69" s="65" t="s">
        <v>64</v>
      </c>
      <c r="G69" s="214"/>
      <c r="H69" s="155"/>
      <c r="I69" s="155"/>
      <c r="J69" s="155"/>
      <c r="K69" s="155"/>
      <c r="L69" s="155"/>
      <c r="M69" s="155"/>
      <c r="N69" s="155"/>
      <c r="O69" s="155"/>
      <c r="P69" s="155"/>
      <c r="Q69" s="155"/>
      <c r="R69" s="155"/>
      <c r="S69" s="155"/>
      <c r="T69" s="155"/>
      <c r="U69" s="155"/>
      <c r="V69" s="155"/>
      <c r="W69" s="155"/>
      <c r="X69" s="155"/>
      <c r="Y69" s="155"/>
      <c r="Z69" s="155"/>
    </row>
    <row r="70" spans="1:26" ht="12.75" customHeight="1">
      <c r="A70" s="155"/>
      <c r="B70" s="68">
        <v>62</v>
      </c>
      <c r="C70" s="63" t="str">
        <f>'Manage Brands API'!B31</f>
        <v>Get brand profile</v>
      </c>
      <c r="D70" s="64" t="s">
        <v>180</v>
      </c>
      <c r="E70" s="67" t="s">
        <v>182</v>
      </c>
      <c r="F70" s="65" t="s">
        <v>64</v>
      </c>
      <c r="G70" s="214"/>
      <c r="H70" s="155"/>
      <c r="I70" s="155"/>
      <c r="J70" s="155"/>
      <c r="K70" s="155"/>
      <c r="L70" s="155"/>
      <c r="M70" s="155"/>
      <c r="N70" s="155"/>
      <c r="O70" s="155"/>
      <c r="P70" s="155"/>
      <c r="Q70" s="155"/>
      <c r="R70" s="155"/>
      <c r="S70" s="155"/>
      <c r="T70" s="155"/>
      <c r="U70" s="155"/>
      <c r="V70" s="155"/>
      <c r="W70" s="155"/>
      <c r="X70" s="155"/>
      <c r="Y70" s="155"/>
      <c r="Z70" s="155"/>
    </row>
    <row r="71" spans="1:26" ht="12.75" customHeight="1">
      <c r="A71" s="155"/>
      <c r="B71" s="68">
        <v>63</v>
      </c>
      <c r="C71" s="63" t="str">
        <f>'Manage Brands API'!B33</f>
        <v>Update brand profile</v>
      </c>
      <c r="D71" s="64" t="s">
        <v>180</v>
      </c>
      <c r="E71" s="67" t="s">
        <v>182</v>
      </c>
      <c r="F71" s="65" t="s">
        <v>64</v>
      </c>
      <c r="G71" s="214"/>
      <c r="H71" s="155"/>
      <c r="I71" s="155"/>
      <c r="J71" s="155"/>
      <c r="K71" s="155"/>
      <c r="L71" s="155"/>
      <c r="M71" s="155"/>
      <c r="N71" s="155"/>
      <c r="O71" s="155"/>
      <c r="P71" s="155"/>
      <c r="Q71" s="155"/>
      <c r="R71" s="155"/>
      <c r="S71" s="155"/>
      <c r="T71" s="155"/>
      <c r="U71" s="155"/>
      <c r="V71" s="155"/>
      <c r="W71" s="155"/>
      <c r="X71" s="155"/>
      <c r="Y71" s="155"/>
      <c r="Z71" s="155"/>
    </row>
    <row r="72" spans="1:26" ht="12.75" customHeight="1">
      <c r="A72" s="155"/>
      <c r="B72" s="68">
        <v>64</v>
      </c>
      <c r="C72" s="63" t="str">
        <f>'Manage Brands API'!B38</f>
        <v>Updating brand status</v>
      </c>
      <c r="D72" s="64" t="s">
        <v>180</v>
      </c>
      <c r="E72" s="67" t="s">
        <v>181</v>
      </c>
      <c r="F72" s="65" t="s">
        <v>64</v>
      </c>
      <c r="G72" s="214"/>
      <c r="H72" s="155"/>
      <c r="I72" s="155"/>
      <c r="J72" s="155"/>
      <c r="K72" s="155"/>
      <c r="L72" s="155"/>
      <c r="M72" s="155"/>
      <c r="N72" s="155"/>
      <c r="O72" s="155"/>
      <c r="P72" s="155"/>
      <c r="Q72" s="155"/>
      <c r="R72" s="155"/>
      <c r="S72" s="155"/>
      <c r="T72" s="155"/>
      <c r="U72" s="155"/>
      <c r="V72" s="155"/>
      <c r="W72" s="155"/>
      <c r="X72" s="155"/>
      <c r="Y72" s="155"/>
      <c r="Z72" s="155"/>
    </row>
    <row r="73" spans="1:26" ht="12.75" customHeight="1">
      <c r="A73" s="155"/>
      <c r="B73" s="68">
        <v>65</v>
      </c>
      <c r="C73" s="63" t="str">
        <f>'Manage Money Exchanges API'!B12</f>
        <v>Tranfer money to kitchen center</v>
      </c>
      <c r="D73" s="64" t="s">
        <v>183</v>
      </c>
      <c r="E73" s="67" t="s">
        <v>184</v>
      </c>
      <c r="F73" s="65" t="s">
        <v>64</v>
      </c>
      <c r="G73" s="214"/>
      <c r="H73" s="155"/>
      <c r="I73" s="155"/>
      <c r="J73" s="155"/>
      <c r="K73" s="155"/>
      <c r="L73" s="155"/>
      <c r="M73" s="155"/>
      <c r="N73" s="155"/>
      <c r="O73" s="155"/>
      <c r="P73" s="155"/>
      <c r="Q73" s="155"/>
      <c r="R73" s="155"/>
      <c r="S73" s="155"/>
      <c r="T73" s="155"/>
      <c r="U73" s="155"/>
      <c r="V73" s="155"/>
      <c r="W73" s="155"/>
      <c r="X73" s="155"/>
      <c r="Y73" s="155"/>
      <c r="Z73" s="155"/>
    </row>
    <row r="74" spans="1:26" ht="12.75" customHeight="1">
      <c r="A74" s="155"/>
      <c r="B74" s="68">
        <v>66</v>
      </c>
      <c r="C74" s="63" t="str">
        <f>'Manage Money Exchanges API'!B16</f>
        <v>With draw money for store</v>
      </c>
      <c r="D74" s="64" t="s">
        <v>183</v>
      </c>
      <c r="E74" s="67" t="s">
        <v>185</v>
      </c>
      <c r="F74" s="65" t="s">
        <v>64</v>
      </c>
      <c r="G74" s="214"/>
      <c r="H74" s="155"/>
      <c r="I74" s="155"/>
      <c r="J74" s="155"/>
      <c r="K74" s="155"/>
      <c r="L74" s="155"/>
      <c r="M74" s="155"/>
      <c r="N74" s="155"/>
      <c r="O74" s="155"/>
      <c r="P74" s="155"/>
      <c r="Q74" s="155"/>
      <c r="R74" s="155"/>
      <c r="S74" s="155"/>
      <c r="T74" s="155"/>
      <c r="U74" s="155"/>
      <c r="V74" s="155"/>
      <c r="W74" s="155"/>
      <c r="X74" s="155"/>
      <c r="Y74" s="155"/>
      <c r="Z74" s="155"/>
    </row>
    <row r="75" spans="1:26" ht="12.75" customHeight="1">
      <c r="A75" s="155"/>
      <c r="B75" s="68">
        <v>67</v>
      </c>
      <c r="C75" s="63" t="str">
        <f>'Manage Money Exchanges API'!B22</f>
        <v>Get money exchanges</v>
      </c>
      <c r="D75" s="64" t="s">
        <v>183</v>
      </c>
      <c r="E75" s="67" t="s">
        <v>186</v>
      </c>
      <c r="F75" s="65" t="s">
        <v>64</v>
      </c>
      <c r="G75" s="214"/>
      <c r="H75" s="155"/>
      <c r="I75" s="155"/>
      <c r="J75" s="155"/>
      <c r="K75" s="155"/>
      <c r="L75" s="155"/>
      <c r="M75" s="155"/>
      <c r="N75" s="155"/>
      <c r="O75" s="155"/>
      <c r="P75" s="155"/>
      <c r="Q75" s="155"/>
      <c r="R75" s="155"/>
      <c r="S75" s="155"/>
      <c r="T75" s="155"/>
      <c r="U75" s="155"/>
      <c r="V75" s="155"/>
      <c r="W75" s="155"/>
      <c r="X75" s="155"/>
      <c r="Y75" s="155"/>
      <c r="Z75" s="155"/>
    </row>
    <row r="76" spans="1:26" ht="12.75" customHeight="1">
      <c r="A76" s="155"/>
      <c r="B76" s="68">
        <v>68</v>
      </c>
      <c r="C76" s="63" t="str">
        <f>'Manage Money Exchanges API'!B24</f>
        <v>Get money exchange withdraw role Kitchen Center Manager</v>
      </c>
      <c r="D76" s="64" t="s">
        <v>183</v>
      </c>
      <c r="E76" s="67" t="s">
        <v>187</v>
      </c>
      <c r="F76" s="65" t="s">
        <v>64</v>
      </c>
      <c r="G76" s="214"/>
      <c r="H76" s="155"/>
      <c r="I76" s="155"/>
      <c r="J76" s="155"/>
      <c r="K76" s="155"/>
      <c r="L76" s="155"/>
      <c r="M76" s="155"/>
      <c r="N76" s="155"/>
      <c r="O76" s="155"/>
      <c r="P76" s="155"/>
      <c r="Q76" s="155"/>
      <c r="R76" s="155"/>
      <c r="S76" s="155"/>
      <c r="T76" s="155"/>
      <c r="U76" s="155"/>
      <c r="V76" s="155"/>
      <c r="W76" s="155"/>
      <c r="X76" s="155"/>
      <c r="Y76" s="155"/>
      <c r="Z76" s="155"/>
    </row>
    <row r="77" spans="1:26" ht="12.75" customHeight="1">
      <c r="A77" s="155"/>
      <c r="B77" s="68">
        <v>69</v>
      </c>
      <c r="C77" s="63" t="str">
        <f>'Manage Shipper Payments API'!B12</f>
        <v xml:space="preserve"> Get shipper payments</v>
      </c>
      <c r="D77" s="64" t="s">
        <v>188</v>
      </c>
      <c r="E77" s="67" t="s">
        <v>186</v>
      </c>
      <c r="F77" s="65" t="s">
        <v>64</v>
      </c>
      <c r="G77" s="214"/>
      <c r="H77" s="155"/>
      <c r="I77" s="155"/>
      <c r="J77" s="155"/>
      <c r="K77" s="155"/>
      <c r="L77" s="155"/>
      <c r="M77" s="155"/>
      <c r="N77" s="155"/>
      <c r="O77" s="155"/>
      <c r="P77" s="155"/>
      <c r="Q77" s="155"/>
      <c r="R77" s="155"/>
      <c r="S77" s="155"/>
      <c r="T77" s="155"/>
      <c r="U77" s="155"/>
      <c r="V77" s="155"/>
      <c r="W77" s="155"/>
      <c r="X77" s="155"/>
      <c r="Y77" s="155"/>
      <c r="Z77" s="155"/>
    </row>
    <row r="78" spans="1:26" ht="12.75" customHeight="1">
      <c r="A78" s="155"/>
      <c r="B78" s="69"/>
      <c r="C78" s="70"/>
      <c r="D78" s="71"/>
      <c r="E78" s="72"/>
      <c r="F78" s="73"/>
      <c r="G78" s="155"/>
      <c r="H78" s="155"/>
      <c r="I78" s="155"/>
      <c r="J78" s="155"/>
      <c r="K78" s="155"/>
      <c r="L78" s="155"/>
      <c r="M78" s="155"/>
      <c r="N78" s="155"/>
      <c r="O78" s="155"/>
      <c r="P78" s="155"/>
      <c r="Q78" s="155"/>
      <c r="R78" s="155"/>
      <c r="S78" s="155"/>
      <c r="T78" s="155"/>
      <c r="U78" s="155"/>
      <c r="V78" s="155"/>
      <c r="W78" s="155"/>
      <c r="X78" s="155"/>
      <c r="Y78" s="155"/>
      <c r="Z78" s="155"/>
    </row>
    <row r="79" spans="1:26" ht="12.75" customHeight="1">
      <c r="A79" s="155"/>
      <c r="B79" s="69"/>
      <c r="C79" s="70"/>
      <c r="D79" s="71"/>
      <c r="E79" s="72"/>
      <c r="F79" s="73"/>
      <c r="G79" s="155"/>
      <c r="H79" s="155"/>
      <c r="I79" s="155"/>
      <c r="J79" s="155"/>
      <c r="K79" s="155"/>
      <c r="L79" s="155"/>
      <c r="M79" s="155"/>
      <c r="N79" s="155"/>
      <c r="O79" s="155"/>
      <c r="P79" s="155"/>
      <c r="Q79" s="155"/>
      <c r="R79" s="155"/>
      <c r="S79" s="155"/>
      <c r="T79" s="155"/>
      <c r="U79" s="155"/>
      <c r="V79" s="155"/>
      <c r="W79" s="155"/>
      <c r="X79" s="155"/>
      <c r="Y79" s="155"/>
      <c r="Z79" s="155"/>
    </row>
    <row r="80" spans="1:26" ht="12.75" customHeight="1">
      <c r="A80" s="155"/>
      <c r="B80" s="216"/>
      <c r="C80" s="217"/>
      <c r="D80" s="214"/>
      <c r="E80" s="218"/>
      <c r="F80" s="206"/>
      <c r="G80" s="155"/>
      <c r="H80" s="155"/>
      <c r="I80" s="155"/>
      <c r="J80" s="155"/>
      <c r="K80" s="155"/>
      <c r="L80" s="155"/>
      <c r="M80" s="155"/>
      <c r="N80" s="155"/>
      <c r="O80" s="155"/>
      <c r="P80" s="155"/>
      <c r="Q80" s="155"/>
      <c r="R80" s="155"/>
      <c r="S80" s="155"/>
      <c r="T80" s="155"/>
      <c r="U80" s="155"/>
      <c r="V80" s="155"/>
      <c r="W80" s="155"/>
      <c r="X80" s="155"/>
      <c r="Y80" s="155"/>
      <c r="Z80" s="155"/>
    </row>
    <row r="81" spans="1:26" ht="12.75" customHeight="1">
      <c r="A81" s="155"/>
      <c r="B81" s="216"/>
      <c r="C81" s="217"/>
      <c r="D81" s="214"/>
      <c r="E81" s="218"/>
      <c r="F81" s="206"/>
      <c r="G81" s="155"/>
      <c r="H81" s="155"/>
      <c r="I81" s="155"/>
      <c r="J81" s="155"/>
      <c r="K81" s="155"/>
      <c r="L81" s="155"/>
      <c r="M81" s="155"/>
      <c r="N81" s="155"/>
      <c r="O81" s="155"/>
      <c r="P81" s="155"/>
      <c r="Q81" s="155"/>
      <c r="R81" s="155"/>
      <c r="S81" s="155"/>
      <c r="T81" s="155"/>
      <c r="U81" s="155"/>
      <c r="V81" s="155"/>
      <c r="W81" s="155"/>
      <c r="X81" s="155"/>
      <c r="Y81" s="155"/>
      <c r="Z81" s="155"/>
    </row>
    <row r="82" spans="1:26" ht="12.75" customHeight="1">
      <c r="A82" s="155"/>
      <c r="B82" s="216"/>
      <c r="C82" s="217"/>
      <c r="D82" s="214"/>
      <c r="E82" s="218"/>
      <c r="F82" s="206"/>
      <c r="G82" s="155"/>
      <c r="H82" s="155"/>
      <c r="I82" s="155"/>
      <c r="J82" s="155"/>
      <c r="K82" s="155"/>
      <c r="L82" s="155"/>
      <c r="M82" s="155"/>
      <c r="N82" s="155"/>
      <c r="O82" s="155"/>
      <c r="P82" s="155"/>
      <c r="Q82" s="155"/>
      <c r="R82" s="155"/>
      <c r="S82" s="155"/>
      <c r="T82" s="155"/>
      <c r="U82" s="155"/>
      <c r="V82" s="155"/>
      <c r="W82" s="155"/>
      <c r="X82" s="155"/>
      <c r="Y82" s="155"/>
      <c r="Z82" s="155"/>
    </row>
    <row r="83" spans="1:26" ht="12.75" customHeight="1">
      <c r="A83" s="155"/>
      <c r="B83" s="216"/>
      <c r="C83" s="217"/>
      <c r="D83" s="214"/>
      <c r="E83" s="218"/>
      <c r="F83" s="206"/>
      <c r="G83" s="155"/>
      <c r="H83" s="155"/>
      <c r="I83" s="155"/>
      <c r="J83" s="155"/>
      <c r="K83" s="155"/>
      <c r="L83" s="155"/>
      <c r="M83" s="155"/>
      <c r="N83" s="155"/>
      <c r="O83" s="155"/>
      <c r="P83" s="155"/>
      <c r="Q83" s="155"/>
      <c r="R83" s="155"/>
      <c r="S83" s="155"/>
      <c r="T83" s="155"/>
      <c r="U83" s="155"/>
      <c r="V83" s="155"/>
      <c r="W83" s="155"/>
      <c r="X83" s="155"/>
      <c r="Y83" s="155"/>
      <c r="Z83" s="155"/>
    </row>
    <row r="84" spans="1:26" ht="12.75" customHeight="1">
      <c r="A84" s="155"/>
      <c r="B84" s="216"/>
      <c r="C84" s="217"/>
      <c r="D84" s="214"/>
      <c r="E84" s="218"/>
      <c r="F84" s="206"/>
      <c r="G84" s="155"/>
      <c r="H84" s="155"/>
      <c r="I84" s="155"/>
      <c r="J84" s="155"/>
      <c r="K84" s="155"/>
      <c r="L84" s="155"/>
      <c r="M84" s="155"/>
      <c r="N84" s="155"/>
      <c r="O84" s="155"/>
      <c r="P84" s="155"/>
      <c r="Q84" s="155"/>
      <c r="R84" s="155"/>
      <c r="S84" s="155"/>
      <c r="T84" s="155"/>
      <c r="U84" s="155"/>
      <c r="V84" s="155"/>
      <c r="W84" s="155"/>
      <c r="X84" s="155"/>
      <c r="Y84" s="155"/>
      <c r="Z84" s="155"/>
    </row>
    <row r="85" spans="1:26" ht="12.75" customHeight="1">
      <c r="A85" s="155"/>
      <c r="B85" s="216"/>
      <c r="C85" s="217"/>
      <c r="D85" s="214"/>
      <c r="E85" s="218"/>
      <c r="F85" s="206"/>
      <c r="G85" s="155"/>
      <c r="H85" s="155"/>
      <c r="I85" s="155"/>
      <c r="J85" s="155"/>
      <c r="K85" s="155"/>
      <c r="L85" s="155"/>
      <c r="M85" s="155"/>
      <c r="N85" s="155"/>
      <c r="O85" s="155"/>
      <c r="P85" s="155"/>
      <c r="Q85" s="155"/>
      <c r="R85" s="155"/>
      <c r="S85" s="155"/>
      <c r="T85" s="155"/>
      <c r="U85" s="155"/>
      <c r="V85" s="155"/>
      <c r="W85" s="155"/>
      <c r="X85" s="155"/>
      <c r="Y85" s="155"/>
      <c r="Z85" s="155"/>
    </row>
    <row r="86" spans="1:26" ht="12.75" customHeight="1">
      <c r="A86" s="155"/>
      <c r="B86" s="216"/>
      <c r="C86" s="217"/>
      <c r="D86" s="214"/>
      <c r="E86" s="218"/>
      <c r="F86" s="206"/>
      <c r="G86" s="155"/>
      <c r="H86" s="155"/>
      <c r="I86" s="155"/>
      <c r="J86" s="155"/>
      <c r="K86" s="155"/>
      <c r="L86" s="155"/>
      <c r="M86" s="155"/>
      <c r="N86" s="155"/>
      <c r="O86" s="155"/>
      <c r="P86" s="155"/>
      <c r="Q86" s="155"/>
      <c r="R86" s="155"/>
      <c r="S86" s="155"/>
      <c r="T86" s="155"/>
      <c r="U86" s="155"/>
      <c r="V86" s="155"/>
      <c r="W86" s="155"/>
      <c r="X86" s="155"/>
      <c r="Y86" s="155"/>
      <c r="Z86" s="155"/>
    </row>
    <row r="87" spans="1:26" ht="12.75" customHeight="1">
      <c r="A87" s="155"/>
      <c r="B87" s="216"/>
      <c r="C87" s="217"/>
      <c r="D87" s="214"/>
      <c r="E87" s="218"/>
      <c r="F87" s="206"/>
      <c r="G87" s="155"/>
      <c r="H87" s="155"/>
      <c r="I87" s="155"/>
      <c r="J87" s="155"/>
      <c r="K87" s="155"/>
      <c r="L87" s="155"/>
      <c r="M87" s="155"/>
      <c r="N87" s="155"/>
      <c r="O87" s="155"/>
      <c r="P87" s="155"/>
      <c r="Q87" s="155"/>
      <c r="R87" s="155"/>
      <c r="S87" s="155"/>
      <c r="T87" s="155"/>
      <c r="U87" s="155"/>
      <c r="V87" s="155"/>
      <c r="W87" s="155"/>
      <c r="X87" s="155"/>
      <c r="Y87" s="155"/>
      <c r="Z87" s="155"/>
    </row>
    <row r="88" spans="1:26" ht="12.75" customHeight="1">
      <c r="A88" s="155"/>
      <c r="B88" s="216"/>
      <c r="C88" s="217"/>
      <c r="D88" s="214"/>
      <c r="E88" s="218"/>
      <c r="F88" s="206"/>
      <c r="G88" s="155"/>
      <c r="H88" s="155"/>
      <c r="I88" s="155"/>
      <c r="J88" s="155"/>
      <c r="K88" s="155"/>
      <c r="L88" s="155"/>
      <c r="M88" s="155"/>
      <c r="N88" s="155"/>
      <c r="O88" s="155"/>
      <c r="P88" s="155"/>
      <c r="Q88" s="155"/>
      <c r="R88" s="155"/>
      <c r="S88" s="155"/>
      <c r="T88" s="155"/>
      <c r="U88" s="155"/>
      <c r="V88" s="155"/>
      <c r="W88" s="155"/>
      <c r="X88" s="155"/>
      <c r="Y88" s="155"/>
      <c r="Z88" s="155"/>
    </row>
    <row r="89" spans="1:26" ht="12.75" customHeight="1">
      <c r="A89" s="155"/>
      <c r="B89" s="216"/>
      <c r="C89" s="217"/>
      <c r="D89" s="214"/>
      <c r="E89" s="218"/>
      <c r="F89" s="206"/>
      <c r="G89" s="155"/>
      <c r="H89" s="155"/>
      <c r="I89" s="155"/>
      <c r="J89" s="155"/>
      <c r="K89" s="155"/>
      <c r="L89" s="155"/>
      <c r="M89" s="155"/>
      <c r="N89" s="155"/>
      <c r="O89" s="155"/>
      <c r="P89" s="155"/>
      <c r="Q89" s="155"/>
      <c r="R89" s="155"/>
      <c r="S89" s="155"/>
      <c r="T89" s="155"/>
      <c r="U89" s="155"/>
      <c r="V89" s="155"/>
      <c r="W89" s="155"/>
      <c r="X89" s="155"/>
      <c r="Y89" s="155"/>
      <c r="Z89" s="155"/>
    </row>
    <row r="90" spans="1:26" ht="12.75" customHeight="1">
      <c r="A90" s="155"/>
      <c r="B90" s="216"/>
      <c r="C90" s="217"/>
      <c r="D90" s="214"/>
      <c r="E90" s="218"/>
      <c r="F90" s="206"/>
      <c r="G90" s="155"/>
      <c r="H90" s="155"/>
      <c r="I90" s="155"/>
      <c r="J90" s="155"/>
      <c r="K90" s="155"/>
      <c r="L90" s="155"/>
      <c r="M90" s="155"/>
      <c r="N90" s="155"/>
      <c r="O90" s="155"/>
      <c r="P90" s="155"/>
      <c r="Q90" s="155"/>
      <c r="R90" s="155"/>
      <c r="S90" s="155"/>
      <c r="T90" s="155"/>
      <c r="U90" s="155"/>
      <c r="V90" s="155"/>
      <c r="W90" s="155"/>
      <c r="X90" s="155"/>
      <c r="Y90" s="155"/>
      <c r="Z90" s="155"/>
    </row>
    <row r="91" spans="1:26" ht="12.75" customHeight="1">
      <c r="A91" s="155"/>
      <c r="B91" s="216"/>
      <c r="C91" s="74"/>
      <c r="D91" s="74"/>
      <c r="E91" s="74"/>
      <c r="F91" s="206"/>
      <c r="G91" s="155"/>
      <c r="H91" s="155"/>
      <c r="I91" s="155"/>
      <c r="J91" s="155"/>
      <c r="K91" s="155"/>
      <c r="L91" s="155"/>
      <c r="M91" s="155"/>
      <c r="N91" s="155"/>
      <c r="O91" s="155"/>
      <c r="P91" s="155"/>
      <c r="Q91" s="155"/>
      <c r="R91" s="155"/>
      <c r="S91" s="155"/>
      <c r="T91" s="155"/>
      <c r="U91" s="155"/>
      <c r="V91" s="155"/>
      <c r="W91" s="155"/>
      <c r="X91" s="155"/>
      <c r="Y91" s="155"/>
      <c r="Z91" s="155"/>
    </row>
    <row r="92" spans="1:26" ht="12.75" customHeight="1">
      <c r="A92" s="155"/>
      <c r="B92" s="216"/>
      <c r="C92" s="74"/>
      <c r="D92" s="74"/>
      <c r="E92" s="74"/>
      <c r="F92" s="206"/>
      <c r="G92" s="155"/>
      <c r="H92" s="155"/>
      <c r="I92" s="155"/>
      <c r="J92" s="155"/>
      <c r="K92" s="155"/>
      <c r="L92" s="155"/>
      <c r="M92" s="155"/>
      <c r="N92" s="155"/>
      <c r="O92" s="155"/>
      <c r="P92" s="155"/>
      <c r="Q92" s="155"/>
      <c r="R92" s="155"/>
      <c r="S92" s="155"/>
      <c r="T92" s="155"/>
      <c r="U92" s="155"/>
      <c r="V92" s="155"/>
      <c r="W92" s="155"/>
      <c r="X92" s="155"/>
      <c r="Y92" s="155"/>
      <c r="Z92" s="155"/>
    </row>
    <row r="93" spans="1:26" ht="12.75" customHeight="1">
      <c r="A93" s="155"/>
      <c r="B93" s="216"/>
      <c r="C93" s="74"/>
      <c r="D93" s="74"/>
      <c r="E93" s="74"/>
      <c r="F93" s="206"/>
      <c r="G93" s="155"/>
      <c r="H93" s="155"/>
      <c r="I93" s="155"/>
      <c r="J93" s="155"/>
      <c r="K93" s="155"/>
      <c r="L93" s="155"/>
      <c r="M93" s="155"/>
      <c r="N93" s="155"/>
      <c r="O93" s="155"/>
      <c r="P93" s="155"/>
      <c r="Q93" s="155"/>
      <c r="R93" s="155"/>
      <c r="S93" s="155"/>
      <c r="T93" s="155"/>
      <c r="U93" s="155"/>
      <c r="V93" s="155"/>
      <c r="W93" s="155"/>
      <c r="X93" s="155"/>
      <c r="Y93" s="155"/>
      <c r="Z93" s="155"/>
    </row>
    <row r="94" spans="1:26" ht="12.75" customHeight="1">
      <c r="A94" s="155"/>
      <c r="B94" s="205"/>
      <c r="C94" s="206"/>
      <c r="D94" s="206"/>
      <c r="E94" s="206"/>
      <c r="F94" s="206"/>
      <c r="G94" s="155"/>
      <c r="H94" s="155"/>
      <c r="I94" s="155"/>
      <c r="J94" s="155"/>
      <c r="K94" s="155"/>
      <c r="L94" s="155"/>
      <c r="M94" s="155"/>
      <c r="N94" s="155"/>
      <c r="O94" s="155"/>
      <c r="P94" s="155"/>
      <c r="Q94" s="155"/>
      <c r="R94" s="155"/>
      <c r="S94" s="155"/>
      <c r="T94" s="155"/>
      <c r="U94" s="155"/>
      <c r="V94" s="155"/>
      <c r="W94" s="155"/>
      <c r="X94" s="155"/>
      <c r="Y94" s="155"/>
      <c r="Z94" s="155"/>
    </row>
    <row r="95" spans="1:26" ht="12.75" customHeight="1">
      <c r="A95" s="155"/>
      <c r="B95" s="205"/>
      <c r="C95" s="206"/>
      <c r="D95" s="206"/>
      <c r="E95" s="206"/>
      <c r="F95" s="206"/>
      <c r="G95" s="155"/>
      <c r="H95" s="155"/>
      <c r="I95" s="155"/>
      <c r="J95" s="155"/>
      <c r="K95" s="155"/>
      <c r="L95" s="155"/>
      <c r="M95" s="155"/>
      <c r="N95" s="155"/>
      <c r="O95" s="155"/>
      <c r="P95" s="155"/>
      <c r="Q95" s="155"/>
      <c r="R95" s="155"/>
      <c r="S95" s="155"/>
      <c r="T95" s="155"/>
      <c r="U95" s="155"/>
      <c r="V95" s="155"/>
      <c r="W95" s="155"/>
      <c r="X95" s="155"/>
      <c r="Y95" s="155"/>
      <c r="Z95" s="155"/>
    </row>
    <row r="96" spans="1:26" ht="12.75" customHeight="1">
      <c r="A96" s="155"/>
      <c r="B96" s="205"/>
      <c r="C96" s="206"/>
      <c r="D96" s="206"/>
      <c r="E96" s="206"/>
      <c r="F96" s="206"/>
      <c r="G96" s="155"/>
      <c r="H96" s="155"/>
      <c r="I96" s="155"/>
      <c r="J96" s="155"/>
      <c r="K96" s="155"/>
      <c r="L96" s="155"/>
      <c r="M96" s="155"/>
      <c r="N96" s="155"/>
      <c r="O96" s="155"/>
      <c r="P96" s="155"/>
      <c r="Q96" s="155"/>
      <c r="R96" s="155"/>
      <c r="S96" s="155"/>
      <c r="T96" s="155"/>
      <c r="U96" s="155"/>
      <c r="V96" s="155"/>
      <c r="W96" s="155"/>
      <c r="X96" s="155"/>
      <c r="Y96" s="155"/>
      <c r="Z96" s="155"/>
    </row>
    <row r="97" spans="1:26" ht="12.75" customHeight="1">
      <c r="A97" s="155"/>
      <c r="B97" s="205"/>
      <c r="C97" s="206"/>
      <c r="D97" s="206"/>
      <c r="E97" s="206"/>
      <c r="F97" s="206"/>
      <c r="G97" s="155"/>
      <c r="H97" s="155"/>
      <c r="I97" s="155"/>
      <c r="J97" s="155"/>
      <c r="K97" s="155"/>
      <c r="L97" s="155"/>
      <c r="M97" s="155"/>
      <c r="N97" s="155"/>
      <c r="O97" s="155"/>
      <c r="P97" s="155"/>
      <c r="Q97" s="155"/>
      <c r="R97" s="155"/>
      <c r="S97" s="155"/>
      <c r="T97" s="155"/>
      <c r="U97" s="155"/>
      <c r="V97" s="155"/>
      <c r="W97" s="155"/>
      <c r="X97" s="155"/>
      <c r="Y97" s="155"/>
      <c r="Z97" s="155"/>
    </row>
    <row r="98" spans="1:26" ht="12.75" customHeight="1">
      <c r="A98" s="155"/>
      <c r="B98" s="205"/>
      <c r="C98" s="206"/>
      <c r="D98" s="206"/>
      <c r="E98" s="206"/>
      <c r="F98" s="206"/>
      <c r="G98" s="155"/>
      <c r="H98" s="155"/>
      <c r="I98" s="155"/>
      <c r="J98" s="155"/>
      <c r="K98" s="155"/>
      <c r="L98" s="155"/>
      <c r="M98" s="155"/>
      <c r="N98" s="155"/>
      <c r="O98" s="155"/>
      <c r="P98" s="155"/>
      <c r="Q98" s="155"/>
      <c r="R98" s="155"/>
      <c r="S98" s="155"/>
      <c r="T98" s="155"/>
      <c r="U98" s="155"/>
      <c r="V98" s="155"/>
      <c r="W98" s="155"/>
      <c r="X98" s="155"/>
      <c r="Y98" s="155"/>
      <c r="Z98" s="155"/>
    </row>
    <row r="99" spans="1:26" ht="12.75" customHeight="1">
      <c r="A99" s="155"/>
      <c r="B99" s="205"/>
      <c r="C99" s="206"/>
      <c r="D99" s="206"/>
      <c r="E99" s="206"/>
      <c r="F99" s="206"/>
      <c r="G99" s="155"/>
      <c r="H99" s="155"/>
      <c r="I99" s="155"/>
      <c r="J99" s="155"/>
      <c r="K99" s="155"/>
      <c r="L99" s="155"/>
      <c r="M99" s="155"/>
      <c r="N99" s="155"/>
      <c r="O99" s="155"/>
      <c r="P99" s="155"/>
      <c r="Q99" s="155"/>
      <c r="R99" s="155"/>
      <c r="S99" s="155"/>
      <c r="T99" s="155"/>
      <c r="U99" s="155"/>
      <c r="V99" s="155"/>
      <c r="W99" s="155"/>
      <c r="X99" s="155"/>
      <c r="Y99" s="155"/>
      <c r="Z99" s="155"/>
    </row>
    <row r="100" spans="1:26" ht="12.75" customHeight="1">
      <c r="A100" s="155"/>
      <c r="B100" s="205"/>
      <c r="C100" s="206"/>
      <c r="D100" s="206"/>
      <c r="E100" s="206"/>
      <c r="F100" s="206"/>
      <c r="G100" s="155"/>
      <c r="H100" s="155"/>
      <c r="I100" s="155"/>
      <c r="J100" s="155"/>
      <c r="K100" s="155"/>
      <c r="L100" s="155"/>
      <c r="M100" s="155"/>
      <c r="N100" s="155"/>
      <c r="O100" s="155"/>
      <c r="P100" s="155"/>
      <c r="Q100" s="155"/>
      <c r="R100" s="155"/>
      <c r="S100" s="155"/>
      <c r="T100" s="155"/>
      <c r="U100" s="155"/>
      <c r="V100" s="155"/>
      <c r="W100" s="155"/>
      <c r="X100" s="155"/>
      <c r="Y100" s="155"/>
      <c r="Z100" s="155"/>
    </row>
    <row r="101" spans="1:26" ht="12.75" customHeight="1">
      <c r="A101" s="155"/>
      <c r="B101" s="205"/>
      <c r="C101" s="206"/>
      <c r="D101" s="206"/>
      <c r="E101" s="206"/>
      <c r="F101" s="206"/>
      <c r="G101" s="155"/>
      <c r="H101" s="155"/>
      <c r="I101" s="155"/>
      <c r="J101" s="155"/>
      <c r="K101" s="155"/>
      <c r="L101" s="155"/>
      <c r="M101" s="155"/>
      <c r="N101" s="155"/>
      <c r="O101" s="155"/>
      <c r="P101" s="155"/>
      <c r="Q101" s="155"/>
      <c r="R101" s="155"/>
      <c r="S101" s="155"/>
      <c r="T101" s="155"/>
      <c r="U101" s="155"/>
      <c r="V101" s="155"/>
      <c r="W101" s="155"/>
      <c r="X101" s="155"/>
      <c r="Y101" s="155"/>
      <c r="Z101" s="155"/>
    </row>
    <row r="102" spans="1:26" ht="12.75" customHeight="1">
      <c r="A102" s="155"/>
      <c r="B102" s="205"/>
      <c r="C102" s="206"/>
      <c r="D102" s="206"/>
      <c r="E102" s="206"/>
      <c r="F102" s="206"/>
      <c r="G102" s="155"/>
      <c r="H102" s="155"/>
      <c r="I102" s="155"/>
      <c r="J102" s="155"/>
      <c r="K102" s="155"/>
      <c r="L102" s="155"/>
      <c r="M102" s="155"/>
      <c r="N102" s="155"/>
      <c r="O102" s="155"/>
      <c r="P102" s="155"/>
      <c r="Q102" s="155"/>
      <c r="R102" s="155"/>
      <c r="S102" s="155"/>
      <c r="T102" s="155"/>
      <c r="U102" s="155"/>
      <c r="V102" s="155"/>
      <c r="W102" s="155"/>
      <c r="X102" s="155"/>
      <c r="Y102" s="155"/>
      <c r="Z102" s="155"/>
    </row>
    <row r="103" spans="1:26" ht="12.75" customHeight="1">
      <c r="A103" s="155"/>
      <c r="B103" s="205"/>
      <c r="C103" s="206"/>
      <c r="D103" s="206"/>
      <c r="E103" s="206"/>
      <c r="F103" s="206"/>
      <c r="G103" s="155"/>
      <c r="H103" s="155"/>
      <c r="I103" s="155"/>
      <c r="J103" s="155"/>
      <c r="K103" s="155"/>
      <c r="L103" s="155"/>
      <c r="M103" s="155"/>
      <c r="N103" s="155"/>
      <c r="O103" s="155"/>
      <c r="P103" s="155"/>
      <c r="Q103" s="155"/>
      <c r="R103" s="155"/>
      <c r="S103" s="155"/>
      <c r="T103" s="155"/>
      <c r="U103" s="155"/>
      <c r="V103" s="155"/>
      <c r="W103" s="155"/>
      <c r="X103" s="155"/>
      <c r="Y103" s="155"/>
      <c r="Z103" s="155"/>
    </row>
    <row r="104" spans="1:26" ht="12.75" customHeight="1">
      <c r="A104" s="155"/>
      <c r="B104" s="205"/>
      <c r="C104" s="206"/>
      <c r="D104" s="206"/>
      <c r="E104" s="206"/>
      <c r="F104" s="206"/>
      <c r="G104" s="155"/>
      <c r="H104" s="155"/>
      <c r="I104" s="155"/>
      <c r="J104" s="155"/>
      <c r="K104" s="155"/>
      <c r="L104" s="155"/>
      <c r="M104" s="155"/>
      <c r="N104" s="155"/>
      <c r="O104" s="155"/>
      <c r="P104" s="155"/>
      <c r="Q104" s="155"/>
      <c r="R104" s="155"/>
      <c r="S104" s="155"/>
      <c r="T104" s="155"/>
      <c r="U104" s="155"/>
      <c r="V104" s="155"/>
      <c r="W104" s="155"/>
      <c r="X104" s="155"/>
      <c r="Y104" s="155"/>
      <c r="Z104" s="155"/>
    </row>
    <row r="105" spans="1:26" ht="12.75" customHeight="1">
      <c r="A105" s="155"/>
      <c r="B105" s="205"/>
      <c r="C105" s="206"/>
      <c r="D105" s="206"/>
      <c r="E105" s="206"/>
      <c r="F105" s="206"/>
      <c r="G105" s="155"/>
      <c r="H105" s="155"/>
      <c r="I105" s="155"/>
      <c r="J105" s="155"/>
      <c r="K105" s="155"/>
      <c r="L105" s="155"/>
      <c r="M105" s="155"/>
      <c r="N105" s="155"/>
      <c r="O105" s="155"/>
      <c r="P105" s="155"/>
      <c r="Q105" s="155"/>
      <c r="R105" s="155"/>
      <c r="S105" s="155"/>
      <c r="T105" s="155"/>
      <c r="U105" s="155"/>
      <c r="V105" s="155"/>
      <c r="W105" s="155"/>
      <c r="X105" s="155"/>
      <c r="Y105" s="155"/>
      <c r="Z105" s="155"/>
    </row>
    <row r="106" spans="1:26" ht="12.75" customHeight="1">
      <c r="A106" s="155"/>
      <c r="B106" s="205"/>
      <c r="C106" s="206"/>
      <c r="D106" s="206"/>
      <c r="E106" s="206"/>
      <c r="F106" s="206"/>
      <c r="G106" s="155"/>
      <c r="H106" s="155"/>
      <c r="I106" s="155"/>
      <c r="J106" s="155"/>
      <c r="K106" s="155"/>
      <c r="L106" s="155"/>
      <c r="M106" s="155"/>
      <c r="N106" s="155"/>
      <c r="O106" s="155"/>
      <c r="P106" s="155"/>
      <c r="Q106" s="155"/>
      <c r="R106" s="155"/>
      <c r="S106" s="155"/>
      <c r="T106" s="155"/>
      <c r="U106" s="155"/>
      <c r="V106" s="155"/>
      <c r="W106" s="155"/>
      <c r="X106" s="155"/>
      <c r="Y106" s="155"/>
      <c r="Z106" s="155"/>
    </row>
    <row r="107" spans="1:26" ht="12.75" customHeight="1">
      <c r="A107" s="155"/>
      <c r="B107" s="205"/>
      <c r="C107" s="206"/>
      <c r="D107" s="206"/>
      <c r="E107" s="206"/>
      <c r="F107" s="206"/>
      <c r="G107" s="155"/>
      <c r="H107" s="155"/>
      <c r="I107" s="155"/>
      <c r="J107" s="155"/>
      <c r="K107" s="155"/>
      <c r="L107" s="155"/>
      <c r="M107" s="155"/>
      <c r="N107" s="155"/>
      <c r="O107" s="155"/>
      <c r="P107" s="155"/>
      <c r="Q107" s="155"/>
      <c r="R107" s="155"/>
      <c r="S107" s="155"/>
      <c r="T107" s="155"/>
      <c r="U107" s="155"/>
      <c r="V107" s="155"/>
      <c r="W107" s="155"/>
      <c r="X107" s="155"/>
      <c r="Y107" s="155"/>
      <c r="Z107" s="155"/>
    </row>
    <row r="108" spans="1:26" ht="12.75" customHeight="1">
      <c r="A108" s="155"/>
      <c r="B108" s="205"/>
      <c r="C108" s="206"/>
      <c r="D108" s="206"/>
      <c r="E108" s="206"/>
      <c r="F108" s="206"/>
      <c r="G108" s="155"/>
      <c r="H108" s="155"/>
      <c r="I108" s="155"/>
      <c r="J108" s="155"/>
      <c r="K108" s="155"/>
      <c r="L108" s="155"/>
      <c r="M108" s="155"/>
      <c r="N108" s="155"/>
      <c r="O108" s="155"/>
      <c r="P108" s="155"/>
      <c r="Q108" s="155"/>
      <c r="R108" s="155"/>
      <c r="S108" s="155"/>
      <c r="T108" s="155"/>
      <c r="U108" s="155"/>
      <c r="V108" s="155"/>
      <c r="W108" s="155"/>
      <c r="X108" s="155"/>
      <c r="Y108" s="155"/>
      <c r="Z108" s="155"/>
    </row>
    <row r="109" spans="1:26" ht="12.75" customHeight="1">
      <c r="A109" s="155"/>
      <c r="B109" s="205"/>
      <c r="C109" s="206"/>
      <c r="D109" s="206"/>
      <c r="E109" s="206"/>
      <c r="F109" s="206"/>
      <c r="G109" s="155"/>
      <c r="H109" s="155"/>
      <c r="I109" s="155"/>
      <c r="J109" s="155"/>
      <c r="K109" s="155"/>
      <c r="L109" s="155"/>
      <c r="M109" s="155"/>
      <c r="N109" s="155"/>
      <c r="O109" s="155"/>
      <c r="P109" s="155"/>
      <c r="Q109" s="155"/>
      <c r="R109" s="155"/>
      <c r="S109" s="155"/>
      <c r="T109" s="155"/>
      <c r="U109" s="155"/>
      <c r="V109" s="155"/>
      <c r="W109" s="155"/>
      <c r="X109" s="155"/>
      <c r="Y109" s="155"/>
      <c r="Z109" s="155"/>
    </row>
    <row r="110" spans="1:26" ht="12.75" customHeight="1">
      <c r="A110" s="155"/>
      <c r="B110" s="205"/>
      <c r="C110" s="206"/>
      <c r="D110" s="206"/>
      <c r="E110" s="206"/>
      <c r="F110" s="206"/>
      <c r="G110" s="155"/>
      <c r="H110" s="155"/>
      <c r="I110" s="155"/>
      <c r="J110" s="155"/>
      <c r="K110" s="155"/>
      <c r="L110" s="155"/>
      <c r="M110" s="155"/>
      <c r="N110" s="155"/>
      <c r="O110" s="155"/>
      <c r="P110" s="155"/>
      <c r="Q110" s="155"/>
      <c r="R110" s="155"/>
      <c r="S110" s="155"/>
      <c r="T110" s="155"/>
      <c r="U110" s="155"/>
      <c r="V110" s="155"/>
      <c r="W110" s="155"/>
      <c r="X110" s="155"/>
      <c r="Y110" s="155"/>
      <c r="Z110" s="155"/>
    </row>
    <row r="111" spans="1:26" ht="12.75" customHeight="1">
      <c r="A111" s="155"/>
      <c r="B111" s="205"/>
      <c r="C111" s="206"/>
      <c r="D111" s="206"/>
      <c r="E111" s="206"/>
      <c r="F111" s="206"/>
      <c r="G111" s="155"/>
      <c r="H111" s="155"/>
      <c r="I111" s="155"/>
      <c r="J111" s="155"/>
      <c r="K111" s="155"/>
      <c r="L111" s="155"/>
      <c r="M111" s="155"/>
      <c r="N111" s="155"/>
      <c r="O111" s="155"/>
      <c r="P111" s="155"/>
      <c r="Q111" s="155"/>
      <c r="R111" s="155"/>
      <c r="S111" s="155"/>
      <c r="T111" s="155"/>
      <c r="U111" s="155"/>
      <c r="V111" s="155"/>
      <c r="W111" s="155"/>
      <c r="X111" s="155"/>
      <c r="Y111" s="155"/>
      <c r="Z111" s="155"/>
    </row>
    <row r="112" spans="1:26" ht="12.75" customHeight="1">
      <c r="A112" s="155"/>
      <c r="B112" s="205"/>
      <c r="C112" s="206"/>
      <c r="D112" s="206"/>
      <c r="E112" s="206"/>
      <c r="F112" s="206"/>
      <c r="G112" s="155"/>
      <c r="H112" s="155"/>
      <c r="I112" s="155"/>
      <c r="J112" s="155"/>
      <c r="K112" s="155"/>
      <c r="L112" s="155"/>
      <c r="M112" s="155"/>
      <c r="N112" s="155"/>
      <c r="O112" s="155"/>
      <c r="P112" s="155"/>
      <c r="Q112" s="155"/>
      <c r="R112" s="155"/>
      <c r="S112" s="155"/>
      <c r="T112" s="155"/>
      <c r="U112" s="155"/>
      <c r="V112" s="155"/>
      <c r="W112" s="155"/>
      <c r="X112" s="155"/>
      <c r="Y112" s="155"/>
      <c r="Z112" s="155"/>
    </row>
    <row r="113" spans="1:26" ht="12.75" customHeight="1">
      <c r="A113" s="155"/>
      <c r="B113" s="205"/>
      <c r="C113" s="206"/>
      <c r="D113" s="206"/>
      <c r="E113" s="206"/>
      <c r="F113" s="206"/>
      <c r="G113" s="155"/>
      <c r="H113" s="155"/>
      <c r="I113" s="155"/>
      <c r="J113" s="155"/>
      <c r="K113" s="155"/>
      <c r="L113" s="155"/>
      <c r="M113" s="155"/>
      <c r="N113" s="155"/>
      <c r="O113" s="155"/>
      <c r="P113" s="155"/>
      <c r="Q113" s="155"/>
      <c r="R113" s="155"/>
      <c r="S113" s="155"/>
      <c r="T113" s="155"/>
      <c r="U113" s="155"/>
      <c r="V113" s="155"/>
      <c r="W113" s="155"/>
      <c r="X113" s="155"/>
      <c r="Y113" s="155"/>
      <c r="Z113" s="155"/>
    </row>
    <row r="114" spans="1:26" ht="12.75" customHeight="1">
      <c r="A114" s="155"/>
      <c r="B114" s="205"/>
      <c r="C114" s="206"/>
      <c r="D114" s="206"/>
      <c r="E114" s="206"/>
      <c r="F114" s="206"/>
      <c r="G114" s="155"/>
      <c r="H114" s="155"/>
      <c r="I114" s="155"/>
      <c r="J114" s="155"/>
      <c r="K114" s="155"/>
      <c r="L114" s="155"/>
      <c r="M114" s="155"/>
      <c r="N114" s="155"/>
      <c r="O114" s="155"/>
      <c r="P114" s="155"/>
      <c r="Q114" s="155"/>
      <c r="R114" s="155"/>
      <c r="S114" s="155"/>
      <c r="T114" s="155"/>
      <c r="U114" s="155"/>
      <c r="V114" s="155"/>
      <c r="W114" s="155"/>
      <c r="X114" s="155"/>
      <c r="Y114" s="155"/>
      <c r="Z114" s="155"/>
    </row>
    <row r="115" spans="1:26" ht="12.75" customHeight="1">
      <c r="A115" s="155"/>
      <c r="B115" s="205"/>
      <c r="C115" s="206"/>
      <c r="D115" s="206"/>
      <c r="E115" s="206"/>
      <c r="F115" s="206"/>
      <c r="G115" s="155"/>
      <c r="H115" s="155"/>
      <c r="I115" s="155"/>
      <c r="J115" s="155"/>
      <c r="K115" s="155"/>
      <c r="L115" s="155"/>
      <c r="M115" s="155"/>
      <c r="N115" s="155"/>
      <c r="O115" s="155"/>
      <c r="P115" s="155"/>
      <c r="Q115" s="155"/>
      <c r="R115" s="155"/>
      <c r="S115" s="155"/>
      <c r="T115" s="155"/>
      <c r="U115" s="155"/>
      <c r="V115" s="155"/>
      <c r="W115" s="155"/>
      <c r="X115" s="155"/>
      <c r="Y115" s="155"/>
      <c r="Z115" s="155"/>
    </row>
    <row r="116" spans="1:26" ht="12.75" customHeight="1">
      <c r="A116" s="155"/>
      <c r="B116" s="205"/>
      <c r="C116" s="206"/>
      <c r="D116" s="206"/>
      <c r="E116" s="206"/>
      <c r="F116" s="206"/>
      <c r="G116" s="155"/>
      <c r="H116" s="155"/>
      <c r="I116" s="155"/>
      <c r="J116" s="155"/>
      <c r="K116" s="155"/>
      <c r="L116" s="155"/>
      <c r="M116" s="155"/>
      <c r="N116" s="155"/>
      <c r="O116" s="155"/>
      <c r="P116" s="155"/>
      <c r="Q116" s="155"/>
      <c r="R116" s="155"/>
      <c r="S116" s="155"/>
      <c r="T116" s="155"/>
      <c r="U116" s="155"/>
      <c r="V116" s="155"/>
      <c r="W116" s="155"/>
      <c r="X116" s="155"/>
      <c r="Y116" s="155"/>
      <c r="Z116" s="155"/>
    </row>
    <row r="117" spans="1:26" ht="12.75" customHeight="1">
      <c r="A117" s="155"/>
      <c r="B117" s="205"/>
      <c r="C117" s="206"/>
      <c r="D117" s="206"/>
      <c r="E117" s="206"/>
      <c r="F117" s="206"/>
      <c r="G117" s="155"/>
      <c r="H117" s="155"/>
      <c r="I117" s="155"/>
      <c r="J117" s="155"/>
      <c r="K117" s="155"/>
      <c r="L117" s="155"/>
      <c r="M117" s="155"/>
      <c r="N117" s="155"/>
      <c r="O117" s="155"/>
      <c r="P117" s="155"/>
      <c r="Q117" s="155"/>
      <c r="R117" s="155"/>
      <c r="S117" s="155"/>
      <c r="T117" s="155"/>
      <c r="U117" s="155"/>
      <c r="V117" s="155"/>
      <c r="W117" s="155"/>
      <c r="X117" s="155"/>
      <c r="Y117" s="155"/>
      <c r="Z117" s="155"/>
    </row>
    <row r="118" spans="1:26" ht="12.75" customHeight="1">
      <c r="A118" s="155"/>
      <c r="B118" s="205"/>
      <c r="C118" s="206"/>
      <c r="D118" s="206"/>
      <c r="E118" s="206"/>
      <c r="F118" s="206"/>
      <c r="G118" s="155"/>
      <c r="H118" s="155"/>
      <c r="I118" s="155"/>
      <c r="J118" s="155"/>
      <c r="K118" s="155"/>
      <c r="L118" s="155"/>
      <c r="M118" s="155"/>
      <c r="N118" s="155"/>
      <c r="O118" s="155"/>
      <c r="P118" s="155"/>
      <c r="Q118" s="155"/>
      <c r="R118" s="155"/>
      <c r="S118" s="155"/>
      <c r="T118" s="155"/>
      <c r="U118" s="155"/>
      <c r="V118" s="155"/>
      <c r="W118" s="155"/>
      <c r="X118" s="155"/>
      <c r="Y118" s="155"/>
      <c r="Z118" s="155"/>
    </row>
    <row r="119" spans="1:26" ht="12.75" customHeight="1">
      <c r="A119" s="155"/>
      <c r="B119" s="205"/>
      <c r="C119" s="206"/>
      <c r="D119" s="206"/>
      <c r="E119" s="206"/>
      <c r="F119" s="206"/>
      <c r="G119" s="155"/>
      <c r="H119" s="155"/>
      <c r="I119" s="155"/>
      <c r="J119" s="155"/>
      <c r="K119" s="155"/>
      <c r="L119" s="155"/>
      <c r="M119" s="155"/>
      <c r="N119" s="155"/>
      <c r="O119" s="155"/>
      <c r="P119" s="155"/>
      <c r="Q119" s="155"/>
      <c r="R119" s="155"/>
      <c r="S119" s="155"/>
      <c r="T119" s="155"/>
      <c r="U119" s="155"/>
      <c r="V119" s="155"/>
      <c r="W119" s="155"/>
      <c r="X119" s="155"/>
      <c r="Y119" s="155"/>
      <c r="Z119" s="155"/>
    </row>
    <row r="120" spans="1:26" ht="12.75" customHeight="1">
      <c r="A120" s="155"/>
      <c r="B120" s="205"/>
      <c r="C120" s="206"/>
      <c r="D120" s="206"/>
      <c r="E120" s="206"/>
      <c r="F120" s="206"/>
      <c r="G120" s="155"/>
      <c r="H120" s="155"/>
      <c r="I120" s="155"/>
      <c r="J120" s="155"/>
      <c r="K120" s="155"/>
      <c r="L120" s="155"/>
      <c r="M120" s="155"/>
      <c r="N120" s="155"/>
      <c r="O120" s="155"/>
      <c r="P120" s="155"/>
      <c r="Q120" s="155"/>
      <c r="R120" s="155"/>
      <c r="S120" s="155"/>
      <c r="T120" s="155"/>
      <c r="U120" s="155"/>
      <c r="V120" s="155"/>
      <c r="W120" s="155"/>
      <c r="X120" s="155"/>
      <c r="Y120" s="155"/>
      <c r="Z120" s="155"/>
    </row>
    <row r="121" spans="1:26" ht="12.75" customHeight="1">
      <c r="A121" s="155"/>
      <c r="B121" s="205"/>
      <c r="C121" s="206"/>
      <c r="D121" s="206"/>
      <c r="E121" s="206"/>
      <c r="F121" s="206"/>
      <c r="G121" s="155"/>
      <c r="H121" s="155"/>
      <c r="I121" s="155"/>
      <c r="J121" s="155"/>
      <c r="K121" s="155"/>
      <c r="L121" s="155"/>
      <c r="M121" s="155"/>
      <c r="N121" s="155"/>
      <c r="O121" s="155"/>
      <c r="P121" s="155"/>
      <c r="Q121" s="155"/>
      <c r="R121" s="155"/>
      <c r="S121" s="155"/>
      <c r="T121" s="155"/>
      <c r="U121" s="155"/>
      <c r="V121" s="155"/>
      <c r="W121" s="155"/>
      <c r="X121" s="155"/>
      <c r="Y121" s="155"/>
      <c r="Z121" s="155"/>
    </row>
    <row r="122" spans="1:26" ht="12.75" customHeight="1">
      <c r="A122" s="155"/>
      <c r="B122" s="205"/>
      <c r="C122" s="206"/>
      <c r="D122" s="206"/>
      <c r="E122" s="206"/>
      <c r="F122" s="206"/>
      <c r="G122" s="155"/>
      <c r="H122" s="155"/>
      <c r="I122" s="155"/>
      <c r="J122" s="155"/>
      <c r="K122" s="155"/>
      <c r="L122" s="155"/>
      <c r="M122" s="155"/>
      <c r="N122" s="155"/>
      <c r="O122" s="155"/>
      <c r="P122" s="155"/>
      <c r="Q122" s="155"/>
      <c r="R122" s="155"/>
      <c r="S122" s="155"/>
      <c r="T122" s="155"/>
      <c r="U122" s="155"/>
      <c r="V122" s="155"/>
      <c r="W122" s="155"/>
      <c r="X122" s="155"/>
      <c r="Y122" s="155"/>
      <c r="Z122" s="155"/>
    </row>
    <row r="123" spans="1:26" ht="12.75" customHeight="1">
      <c r="A123" s="155"/>
      <c r="B123" s="205"/>
      <c r="C123" s="206"/>
      <c r="D123" s="206"/>
      <c r="E123" s="206"/>
      <c r="F123" s="206"/>
      <c r="G123" s="155"/>
      <c r="H123" s="155"/>
      <c r="I123" s="155"/>
      <c r="J123" s="155"/>
      <c r="K123" s="155"/>
      <c r="L123" s="155"/>
      <c r="M123" s="155"/>
      <c r="N123" s="155"/>
      <c r="O123" s="155"/>
      <c r="P123" s="155"/>
      <c r="Q123" s="155"/>
      <c r="R123" s="155"/>
      <c r="S123" s="155"/>
      <c r="T123" s="155"/>
      <c r="U123" s="155"/>
      <c r="V123" s="155"/>
      <c r="W123" s="155"/>
      <c r="X123" s="155"/>
      <c r="Y123" s="155"/>
      <c r="Z123" s="155"/>
    </row>
    <row r="124" spans="1:26" ht="12.75" customHeight="1">
      <c r="A124" s="155"/>
      <c r="B124" s="205"/>
      <c r="C124" s="206"/>
      <c r="D124" s="206"/>
      <c r="E124" s="206"/>
      <c r="F124" s="206"/>
      <c r="G124" s="155"/>
      <c r="H124" s="155"/>
      <c r="I124" s="155"/>
      <c r="J124" s="155"/>
      <c r="K124" s="155"/>
      <c r="L124" s="155"/>
      <c r="M124" s="155"/>
      <c r="N124" s="155"/>
      <c r="O124" s="155"/>
      <c r="P124" s="155"/>
      <c r="Q124" s="155"/>
      <c r="R124" s="155"/>
      <c r="S124" s="155"/>
      <c r="T124" s="155"/>
      <c r="U124" s="155"/>
      <c r="V124" s="155"/>
      <c r="W124" s="155"/>
      <c r="X124" s="155"/>
      <c r="Y124" s="155"/>
      <c r="Z124" s="155"/>
    </row>
    <row r="125" spans="1:26" ht="12.75" customHeight="1">
      <c r="A125" s="155"/>
      <c r="B125" s="205"/>
      <c r="C125" s="206"/>
      <c r="D125" s="206"/>
      <c r="E125" s="206"/>
      <c r="F125" s="206"/>
      <c r="G125" s="155"/>
      <c r="H125" s="155"/>
      <c r="I125" s="155"/>
      <c r="J125" s="155"/>
      <c r="K125" s="155"/>
      <c r="L125" s="155"/>
      <c r="M125" s="155"/>
      <c r="N125" s="155"/>
      <c r="O125" s="155"/>
      <c r="P125" s="155"/>
      <c r="Q125" s="155"/>
      <c r="R125" s="155"/>
      <c r="S125" s="155"/>
      <c r="T125" s="155"/>
      <c r="U125" s="155"/>
      <c r="V125" s="155"/>
      <c r="W125" s="155"/>
      <c r="X125" s="155"/>
      <c r="Y125" s="155"/>
      <c r="Z125" s="155"/>
    </row>
    <row r="126" spans="1:26" ht="12.75" customHeight="1">
      <c r="A126" s="155"/>
      <c r="B126" s="205"/>
      <c r="C126" s="206"/>
      <c r="D126" s="206"/>
      <c r="E126" s="206"/>
      <c r="F126" s="206"/>
      <c r="G126" s="155"/>
      <c r="H126" s="155"/>
      <c r="I126" s="155"/>
      <c r="J126" s="155"/>
      <c r="K126" s="155"/>
      <c r="L126" s="155"/>
      <c r="M126" s="155"/>
      <c r="N126" s="155"/>
      <c r="O126" s="155"/>
      <c r="P126" s="155"/>
      <c r="Q126" s="155"/>
      <c r="R126" s="155"/>
      <c r="S126" s="155"/>
      <c r="T126" s="155"/>
      <c r="U126" s="155"/>
      <c r="V126" s="155"/>
      <c r="W126" s="155"/>
      <c r="X126" s="155"/>
      <c r="Y126" s="155"/>
      <c r="Z126" s="155"/>
    </row>
    <row r="127" spans="1:26" ht="12.75" customHeight="1">
      <c r="A127" s="155"/>
      <c r="B127" s="205"/>
      <c r="C127" s="206"/>
      <c r="D127" s="206"/>
      <c r="E127" s="206"/>
      <c r="F127" s="206"/>
      <c r="G127" s="155"/>
      <c r="H127" s="155"/>
      <c r="I127" s="155"/>
      <c r="J127" s="155"/>
      <c r="K127" s="155"/>
      <c r="L127" s="155"/>
      <c r="M127" s="155"/>
      <c r="N127" s="155"/>
      <c r="O127" s="155"/>
      <c r="P127" s="155"/>
      <c r="Q127" s="155"/>
      <c r="R127" s="155"/>
      <c r="S127" s="155"/>
      <c r="T127" s="155"/>
      <c r="U127" s="155"/>
      <c r="V127" s="155"/>
      <c r="W127" s="155"/>
      <c r="X127" s="155"/>
      <c r="Y127" s="155"/>
      <c r="Z127" s="155"/>
    </row>
    <row r="128" spans="1:26" ht="12.75" customHeight="1">
      <c r="A128" s="155"/>
      <c r="B128" s="205"/>
      <c r="C128" s="206"/>
      <c r="D128" s="206"/>
      <c r="E128" s="206"/>
      <c r="F128" s="206"/>
      <c r="G128" s="155"/>
      <c r="H128" s="155"/>
      <c r="I128" s="155"/>
      <c r="J128" s="155"/>
      <c r="K128" s="155"/>
      <c r="L128" s="155"/>
      <c r="M128" s="155"/>
      <c r="N128" s="155"/>
      <c r="O128" s="155"/>
      <c r="P128" s="155"/>
      <c r="Q128" s="155"/>
      <c r="R128" s="155"/>
      <c r="S128" s="155"/>
      <c r="T128" s="155"/>
      <c r="U128" s="155"/>
      <c r="V128" s="155"/>
      <c r="W128" s="155"/>
      <c r="X128" s="155"/>
      <c r="Y128" s="155"/>
      <c r="Z128" s="155"/>
    </row>
    <row r="129" spans="1:26" ht="12.75" customHeight="1">
      <c r="A129" s="155"/>
      <c r="B129" s="205"/>
      <c r="C129" s="206"/>
      <c r="D129" s="206"/>
      <c r="E129" s="206"/>
      <c r="F129" s="206"/>
      <c r="G129" s="155"/>
      <c r="H129" s="155"/>
      <c r="I129" s="155"/>
      <c r="J129" s="155"/>
      <c r="K129" s="155"/>
      <c r="L129" s="155"/>
      <c r="M129" s="155"/>
      <c r="N129" s="155"/>
      <c r="O129" s="155"/>
      <c r="P129" s="155"/>
      <c r="Q129" s="155"/>
      <c r="R129" s="155"/>
      <c r="S129" s="155"/>
      <c r="T129" s="155"/>
      <c r="U129" s="155"/>
      <c r="V129" s="155"/>
      <c r="W129" s="155"/>
      <c r="X129" s="155"/>
      <c r="Y129" s="155"/>
      <c r="Z129" s="155"/>
    </row>
    <row r="130" spans="1:26" ht="12.75" customHeight="1">
      <c r="A130" s="155"/>
      <c r="B130" s="205"/>
      <c r="C130" s="206"/>
      <c r="D130" s="206"/>
      <c r="E130" s="206"/>
      <c r="F130" s="206"/>
      <c r="G130" s="155"/>
      <c r="H130" s="155"/>
      <c r="I130" s="155"/>
      <c r="J130" s="155"/>
      <c r="K130" s="155"/>
      <c r="L130" s="155"/>
      <c r="M130" s="155"/>
      <c r="N130" s="155"/>
      <c r="O130" s="155"/>
      <c r="P130" s="155"/>
      <c r="Q130" s="155"/>
      <c r="R130" s="155"/>
      <c r="S130" s="155"/>
      <c r="T130" s="155"/>
      <c r="U130" s="155"/>
      <c r="V130" s="155"/>
      <c r="W130" s="155"/>
      <c r="X130" s="155"/>
      <c r="Y130" s="155"/>
      <c r="Z130" s="155"/>
    </row>
    <row r="131" spans="1:26" ht="12.75" customHeight="1">
      <c r="A131" s="155"/>
      <c r="B131" s="205"/>
      <c r="C131" s="206"/>
      <c r="D131" s="206"/>
      <c r="E131" s="206"/>
      <c r="F131" s="206"/>
      <c r="G131" s="155"/>
      <c r="H131" s="155"/>
      <c r="I131" s="155"/>
      <c r="J131" s="155"/>
      <c r="K131" s="155"/>
      <c r="L131" s="155"/>
      <c r="M131" s="155"/>
      <c r="N131" s="155"/>
      <c r="O131" s="155"/>
      <c r="P131" s="155"/>
      <c r="Q131" s="155"/>
      <c r="R131" s="155"/>
      <c r="S131" s="155"/>
      <c r="T131" s="155"/>
      <c r="U131" s="155"/>
      <c r="V131" s="155"/>
      <c r="W131" s="155"/>
      <c r="X131" s="155"/>
      <c r="Y131" s="155"/>
      <c r="Z131" s="155"/>
    </row>
    <row r="132" spans="1:26" ht="12.75" customHeight="1">
      <c r="A132" s="155"/>
      <c r="B132" s="205"/>
      <c r="C132" s="206"/>
      <c r="D132" s="206"/>
      <c r="E132" s="206"/>
      <c r="F132" s="206"/>
      <c r="G132" s="155"/>
      <c r="H132" s="155"/>
      <c r="I132" s="155"/>
      <c r="J132" s="155"/>
      <c r="K132" s="155"/>
      <c r="L132" s="155"/>
      <c r="M132" s="155"/>
      <c r="N132" s="155"/>
      <c r="O132" s="155"/>
      <c r="P132" s="155"/>
      <c r="Q132" s="155"/>
      <c r="R132" s="155"/>
      <c r="S132" s="155"/>
      <c r="T132" s="155"/>
      <c r="U132" s="155"/>
      <c r="V132" s="155"/>
      <c r="W132" s="155"/>
      <c r="X132" s="155"/>
      <c r="Y132" s="155"/>
      <c r="Z132" s="155"/>
    </row>
    <row r="133" spans="1:26" ht="12.75" customHeight="1">
      <c r="A133" s="155"/>
      <c r="B133" s="205"/>
      <c r="C133" s="206"/>
      <c r="D133" s="206"/>
      <c r="E133" s="206"/>
      <c r="F133" s="206"/>
      <c r="G133" s="155"/>
      <c r="H133" s="155"/>
      <c r="I133" s="155"/>
      <c r="J133" s="155"/>
      <c r="K133" s="155"/>
      <c r="L133" s="155"/>
      <c r="M133" s="155"/>
      <c r="N133" s="155"/>
      <c r="O133" s="155"/>
      <c r="P133" s="155"/>
      <c r="Q133" s="155"/>
      <c r="R133" s="155"/>
      <c r="S133" s="155"/>
      <c r="T133" s="155"/>
      <c r="U133" s="155"/>
      <c r="V133" s="155"/>
      <c r="W133" s="155"/>
      <c r="X133" s="155"/>
      <c r="Y133" s="155"/>
      <c r="Z133" s="155"/>
    </row>
    <row r="134" spans="1:26" ht="12.75" customHeight="1">
      <c r="A134" s="155"/>
      <c r="B134" s="205"/>
      <c r="C134" s="206"/>
      <c r="D134" s="206"/>
      <c r="E134" s="206"/>
      <c r="F134" s="206"/>
      <c r="G134" s="155"/>
      <c r="H134" s="155"/>
      <c r="I134" s="155"/>
      <c r="J134" s="155"/>
      <c r="K134" s="155"/>
      <c r="L134" s="155"/>
      <c r="M134" s="155"/>
      <c r="N134" s="155"/>
      <c r="O134" s="155"/>
      <c r="P134" s="155"/>
      <c r="Q134" s="155"/>
      <c r="R134" s="155"/>
      <c r="S134" s="155"/>
      <c r="T134" s="155"/>
      <c r="U134" s="155"/>
      <c r="V134" s="155"/>
      <c r="W134" s="155"/>
      <c r="X134" s="155"/>
      <c r="Y134" s="155"/>
      <c r="Z134" s="155"/>
    </row>
    <row r="135" spans="1:26" ht="12.75" customHeight="1">
      <c r="A135" s="155"/>
      <c r="B135" s="205"/>
      <c r="C135" s="206"/>
      <c r="D135" s="206"/>
      <c r="E135" s="206"/>
      <c r="F135" s="206"/>
      <c r="G135" s="155"/>
      <c r="H135" s="155"/>
      <c r="I135" s="155"/>
      <c r="J135" s="155"/>
      <c r="K135" s="155"/>
      <c r="L135" s="155"/>
      <c r="M135" s="155"/>
      <c r="N135" s="155"/>
      <c r="O135" s="155"/>
      <c r="P135" s="155"/>
      <c r="Q135" s="155"/>
      <c r="R135" s="155"/>
      <c r="S135" s="155"/>
      <c r="T135" s="155"/>
      <c r="U135" s="155"/>
      <c r="V135" s="155"/>
      <c r="W135" s="155"/>
      <c r="X135" s="155"/>
      <c r="Y135" s="155"/>
      <c r="Z135" s="155"/>
    </row>
    <row r="136" spans="1:26" ht="12.75" customHeight="1">
      <c r="A136" s="155"/>
      <c r="B136" s="205"/>
      <c r="C136" s="206"/>
      <c r="D136" s="206"/>
      <c r="E136" s="206"/>
      <c r="F136" s="206"/>
      <c r="G136" s="155"/>
      <c r="H136" s="155"/>
      <c r="I136" s="155"/>
      <c r="J136" s="155"/>
      <c r="K136" s="155"/>
      <c r="L136" s="155"/>
      <c r="M136" s="155"/>
      <c r="N136" s="155"/>
      <c r="O136" s="155"/>
      <c r="P136" s="155"/>
      <c r="Q136" s="155"/>
      <c r="R136" s="155"/>
      <c r="S136" s="155"/>
      <c r="T136" s="155"/>
      <c r="U136" s="155"/>
      <c r="V136" s="155"/>
      <c r="W136" s="155"/>
      <c r="X136" s="155"/>
      <c r="Y136" s="155"/>
      <c r="Z136" s="155"/>
    </row>
    <row r="137" spans="1:26" ht="12.75" customHeight="1">
      <c r="A137" s="155"/>
      <c r="B137" s="205"/>
      <c r="C137" s="206"/>
      <c r="D137" s="206"/>
      <c r="E137" s="206"/>
      <c r="F137" s="206"/>
      <c r="G137" s="155"/>
      <c r="H137" s="155"/>
      <c r="I137" s="155"/>
      <c r="J137" s="155"/>
      <c r="K137" s="155"/>
      <c r="L137" s="155"/>
      <c r="M137" s="155"/>
      <c r="N137" s="155"/>
      <c r="O137" s="155"/>
      <c r="P137" s="155"/>
      <c r="Q137" s="155"/>
      <c r="R137" s="155"/>
      <c r="S137" s="155"/>
      <c r="T137" s="155"/>
      <c r="U137" s="155"/>
      <c r="V137" s="155"/>
      <c r="W137" s="155"/>
      <c r="X137" s="155"/>
      <c r="Y137" s="155"/>
      <c r="Z137" s="155"/>
    </row>
    <row r="138" spans="1:26" ht="12.75" customHeight="1">
      <c r="A138" s="155"/>
      <c r="B138" s="205"/>
      <c r="C138" s="206"/>
      <c r="D138" s="206"/>
      <c r="E138" s="206"/>
      <c r="F138" s="206"/>
      <c r="G138" s="155"/>
      <c r="H138" s="155"/>
      <c r="I138" s="155"/>
      <c r="J138" s="155"/>
      <c r="K138" s="155"/>
      <c r="L138" s="155"/>
      <c r="M138" s="155"/>
      <c r="N138" s="155"/>
      <c r="O138" s="155"/>
      <c r="P138" s="155"/>
      <c r="Q138" s="155"/>
      <c r="R138" s="155"/>
      <c r="S138" s="155"/>
      <c r="T138" s="155"/>
      <c r="U138" s="155"/>
      <c r="V138" s="155"/>
      <c r="W138" s="155"/>
      <c r="X138" s="155"/>
      <c r="Y138" s="155"/>
      <c r="Z138" s="155"/>
    </row>
    <row r="139" spans="1:26" ht="12.75" customHeight="1">
      <c r="A139" s="155"/>
      <c r="B139" s="205"/>
      <c r="C139" s="206"/>
      <c r="D139" s="206"/>
      <c r="E139" s="206"/>
      <c r="F139" s="206"/>
      <c r="G139" s="155"/>
      <c r="H139" s="155"/>
      <c r="I139" s="155"/>
      <c r="J139" s="155"/>
      <c r="K139" s="155"/>
      <c r="L139" s="155"/>
      <c r="M139" s="155"/>
      <c r="N139" s="155"/>
      <c r="O139" s="155"/>
      <c r="P139" s="155"/>
      <c r="Q139" s="155"/>
      <c r="R139" s="155"/>
      <c r="S139" s="155"/>
      <c r="T139" s="155"/>
      <c r="U139" s="155"/>
      <c r="V139" s="155"/>
      <c r="W139" s="155"/>
      <c r="X139" s="155"/>
      <c r="Y139" s="155"/>
      <c r="Z139" s="155"/>
    </row>
    <row r="140" spans="1:26" ht="12.75" customHeight="1">
      <c r="A140" s="155"/>
      <c r="B140" s="205"/>
      <c r="C140" s="206"/>
      <c r="D140" s="206"/>
      <c r="E140" s="206"/>
      <c r="F140" s="206"/>
      <c r="G140" s="155"/>
      <c r="H140" s="155"/>
      <c r="I140" s="155"/>
      <c r="J140" s="155"/>
      <c r="K140" s="155"/>
      <c r="L140" s="155"/>
      <c r="M140" s="155"/>
      <c r="N140" s="155"/>
      <c r="O140" s="155"/>
      <c r="P140" s="155"/>
      <c r="Q140" s="155"/>
      <c r="R140" s="155"/>
      <c r="S140" s="155"/>
      <c r="T140" s="155"/>
      <c r="U140" s="155"/>
      <c r="V140" s="155"/>
      <c r="W140" s="155"/>
      <c r="X140" s="155"/>
      <c r="Y140" s="155"/>
      <c r="Z140" s="155"/>
    </row>
    <row r="141" spans="1:26" ht="12.75" customHeight="1">
      <c r="A141" s="155"/>
      <c r="B141" s="205"/>
      <c r="C141" s="206"/>
      <c r="D141" s="206"/>
      <c r="E141" s="206"/>
      <c r="F141" s="206"/>
      <c r="G141" s="155"/>
      <c r="H141" s="155"/>
      <c r="I141" s="155"/>
      <c r="J141" s="155"/>
      <c r="K141" s="155"/>
      <c r="L141" s="155"/>
      <c r="M141" s="155"/>
      <c r="N141" s="155"/>
      <c r="O141" s="155"/>
      <c r="P141" s="155"/>
      <c r="Q141" s="155"/>
      <c r="R141" s="155"/>
      <c r="S141" s="155"/>
      <c r="T141" s="155"/>
      <c r="U141" s="155"/>
      <c r="V141" s="155"/>
      <c r="W141" s="155"/>
      <c r="X141" s="155"/>
      <c r="Y141" s="155"/>
      <c r="Z141" s="155"/>
    </row>
    <row r="142" spans="1:26" ht="12.75" customHeight="1">
      <c r="A142" s="155"/>
      <c r="B142" s="205"/>
      <c r="C142" s="206"/>
      <c r="D142" s="206"/>
      <c r="E142" s="206"/>
      <c r="F142" s="206"/>
      <c r="G142" s="155"/>
      <c r="H142" s="155"/>
      <c r="I142" s="155"/>
      <c r="J142" s="155"/>
      <c r="K142" s="155"/>
      <c r="L142" s="155"/>
      <c r="M142" s="155"/>
      <c r="N142" s="155"/>
      <c r="O142" s="155"/>
      <c r="P142" s="155"/>
      <c r="Q142" s="155"/>
      <c r="R142" s="155"/>
      <c r="S142" s="155"/>
      <c r="T142" s="155"/>
      <c r="U142" s="155"/>
      <c r="V142" s="155"/>
      <c r="W142" s="155"/>
      <c r="X142" s="155"/>
      <c r="Y142" s="155"/>
      <c r="Z142" s="155"/>
    </row>
    <row r="143" spans="1:26" ht="12.75" customHeight="1">
      <c r="A143" s="155"/>
      <c r="B143" s="205"/>
      <c r="C143" s="206"/>
      <c r="D143" s="206"/>
      <c r="E143" s="206"/>
      <c r="F143" s="206"/>
      <c r="G143" s="155"/>
      <c r="H143" s="155"/>
      <c r="I143" s="155"/>
      <c r="J143" s="155"/>
      <c r="K143" s="155"/>
      <c r="L143" s="155"/>
      <c r="M143" s="155"/>
      <c r="N143" s="155"/>
      <c r="O143" s="155"/>
      <c r="P143" s="155"/>
      <c r="Q143" s="155"/>
      <c r="R143" s="155"/>
      <c r="S143" s="155"/>
      <c r="T143" s="155"/>
      <c r="U143" s="155"/>
      <c r="V143" s="155"/>
      <c r="W143" s="155"/>
      <c r="X143" s="155"/>
      <c r="Y143" s="155"/>
      <c r="Z143" s="155"/>
    </row>
    <row r="144" spans="1:26" ht="12.75" customHeight="1">
      <c r="A144" s="155"/>
      <c r="B144" s="205"/>
      <c r="C144" s="206"/>
      <c r="D144" s="206"/>
      <c r="E144" s="206"/>
      <c r="F144" s="206"/>
      <c r="G144" s="155"/>
      <c r="H144" s="155"/>
      <c r="I144" s="155"/>
      <c r="J144" s="155"/>
      <c r="K144" s="155"/>
      <c r="L144" s="155"/>
      <c r="M144" s="155"/>
      <c r="N144" s="155"/>
      <c r="O144" s="155"/>
      <c r="P144" s="155"/>
      <c r="Q144" s="155"/>
      <c r="R144" s="155"/>
      <c r="S144" s="155"/>
      <c r="T144" s="155"/>
      <c r="U144" s="155"/>
      <c r="V144" s="155"/>
      <c r="W144" s="155"/>
      <c r="X144" s="155"/>
      <c r="Y144" s="155"/>
      <c r="Z144" s="155"/>
    </row>
    <row r="145" spans="1:26" ht="12.75" customHeight="1">
      <c r="A145" s="155"/>
      <c r="B145" s="205"/>
      <c r="C145" s="206"/>
      <c r="D145" s="206"/>
      <c r="E145" s="206"/>
      <c r="F145" s="206"/>
      <c r="G145" s="155"/>
      <c r="H145" s="155"/>
      <c r="I145" s="155"/>
      <c r="J145" s="155"/>
      <c r="K145" s="155"/>
      <c r="L145" s="155"/>
      <c r="M145" s="155"/>
      <c r="N145" s="155"/>
      <c r="O145" s="155"/>
      <c r="P145" s="155"/>
      <c r="Q145" s="155"/>
      <c r="R145" s="155"/>
      <c r="S145" s="155"/>
      <c r="T145" s="155"/>
      <c r="U145" s="155"/>
      <c r="V145" s="155"/>
      <c r="W145" s="155"/>
      <c r="X145" s="155"/>
      <c r="Y145" s="155"/>
      <c r="Z145" s="155"/>
    </row>
    <row r="146" spans="1:26" ht="12.75" customHeight="1">
      <c r="A146" s="155"/>
      <c r="B146" s="205"/>
      <c r="C146" s="206"/>
      <c r="D146" s="206"/>
      <c r="E146" s="206"/>
      <c r="F146" s="206"/>
      <c r="G146" s="155"/>
      <c r="H146" s="155"/>
      <c r="I146" s="155"/>
      <c r="J146" s="155"/>
      <c r="K146" s="155"/>
      <c r="L146" s="155"/>
      <c r="M146" s="155"/>
      <c r="N146" s="155"/>
      <c r="O146" s="155"/>
      <c r="P146" s="155"/>
      <c r="Q146" s="155"/>
      <c r="R146" s="155"/>
      <c r="S146" s="155"/>
      <c r="T146" s="155"/>
      <c r="U146" s="155"/>
      <c r="V146" s="155"/>
      <c r="W146" s="155"/>
      <c r="X146" s="155"/>
      <c r="Y146" s="155"/>
      <c r="Z146" s="155"/>
    </row>
    <row r="147" spans="1:26" ht="12.75" customHeight="1">
      <c r="A147" s="155"/>
      <c r="B147" s="205"/>
      <c r="C147" s="206"/>
      <c r="D147" s="206"/>
      <c r="E147" s="206"/>
      <c r="F147" s="206"/>
      <c r="G147" s="155"/>
      <c r="H147" s="155"/>
      <c r="I147" s="155"/>
      <c r="J147" s="155"/>
      <c r="K147" s="155"/>
      <c r="L147" s="155"/>
      <c r="M147" s="155"/>
      <c r="N147" s="155"/>
      <c r="O147" s="155"/>
      <c r="P147" s="155"/>
      <c r="Q147" s="155"/>
      <c r="R147" s="155"/>
      <c r="S147" s="155"/>
      <c r="T147" s="155"/>
      <c r="U147" s="155"/>
      <c r="V147" s="155"/>
      <c r="W147" s="155"/>
      <c r="X147" s="155"/>
      <c r="Y147" s="155"/>
      <c r="Z147" s="155"/>
    </row>
    <row r="148" spans="1:26" ht="12.75" customHeight="1">
      <c r="A148" s="155"/>
      <c r="B148" s="205"/>
      <c r="C148" s="206"/>
      <c r="D148" s="206"/>
      <c r="E148" s="206"/>
      <c r="F148" s="206"/>
      <c r="G148" s="155"/>
      <c r="H148" s="155"/>
      <c r="I148" s="155"/>
      <c r="J148" s="155"/>
      <c r="K148" s="155"/>
      <c r="L148" s="155"/>
      <c r="M148" s="155"/>
      <c r="N148" s="155"/>
      <c r="O148" s="155"/>
      <c r="P148" s="155"/>
      <c r="Q148" s="155"/>
      <c r="R148" s="155"/>
      <c r="S148" s="155"/>
      <c r="T148" s="155"/>
      <c r="U148" s="155"/>
      <c r="V148" s="155"/>
      <c r="W148" s="155"/>
      <c r="X148" s="155"/>
      <c r="Y148" s="155"/>
      <c r="Z148" s="155"/>
    </row>
    <row r="149" spans="1:26" ht="12.75" customHeight="1">
      <c r="A149" s="155"/>
      <c r="B149" s="205"/>
      <c r="C149" s="206"/>
      <c r="D149" s="206"/>
      <c r="E149" s="206"/>
      <c r="F149" s="206"/>
      <c r="G149" s="155"/>
      <c r="H149" s="155"/>
      <c r="I149" s="155"/>
      <c r="J149" s="155"/>
      <c r="K149" s="155"/>
      <c r="L149" s="155"/>
      <c r="M149" s="155"/>
      <c r="N149" s="155"/>
      <c r="O149" s="155"/>
      <c r="P149" s="155"/>
      <c r="Q149" s="155"/>
      <c r="R149" s="155"/>
      <c r="S149" s="155"/>
      <c r="T149" s="155"/>
      <c r="U149" s="155"/>
      <c r="V149" s="155"/>
      <c r="W149" s="155"/>
      <c r="X149" s="155"/>
      <c r="Y149" s="155"/>
      <c r="Z149" s="155"/>
    </row>
    <row r="150" spans="1:26" ht="12.75" customHeight="1">
      <c r="A150" s="155"/>
      <c r="B150" s="205"/>
      <c r="C150" s="206"/>
      <c r="D150" s="206"/>
      <c r="E150" s="206"/>
      <c r="F150" s="206"/>
      <c r="G150" s="155"/>
      <c r="H150" s="155"/>
      <c r="I150" s="155"/>
      <c r="J150" s="155"/>
      <c r="K150" s="155"/>
      <c r="L150" s="155"/>
      <c r="M150" s="155"/>
      <c r="N150" s="155"/>
      <c r="O150" s="155"/>
      <c r="P150" s="155"/>
      <c r="Q150" s="155"/>
      <c r="R150" s="155"/>
      <c r="S150" s="155"/>
      <c r="T150" s="155"/>
      <c r="U150" s="155"/>
      <c r="V150" s="155"/>
      <c r="W150" s="155"/>
      <c r="X150" s="155"/>
      <c r="Y150" s="155"/>
      <c r="Z150" s="155"/>
    </row>
    <row r="151" spans="1:26" ht="12.75" customHeight="1">
      <c r="A151" s="155"/>
      <c r="B151" s="205"/>
      <c r="C151" s="206"/>
      <c r="D151" s="206"/>
      <c r="E151" s="206"/>
      <c r="F151" s="206"/>
      <c r="G151" s="155"/>
      <c r="H151" s="155"/>
      <c r="I151" s="155"/>
      <c r="J151" s="155"/>
      <c r="K151" s="155"/>
      <c r="L151" s="155"/>
      <c r="M151" s="155"/>
      <c r="N151" s="155"/>
      <c r="O151" s="155"/>
      <c r="P151" s="155"/>
      <c r="Q151" s="155"/>
      <c r="R151" s="155"/>
      <c r="S151" s="155"/>
      <c r="T151" s="155"/>
      <c r="U151" s="155"/>
      <c r="V151" s="155"/>
      <c r="W151" s="155"/>
      <c r="X151" s="155"/>
      <c r="Y151" s="155"/>
      <c r="Z151" s="155"/>
    </row>
    <row r="152" spans="1:26" ht="12.75" customHeight="1">
      <c r="A152" s="155"/>
      <c r="B152" s="205"/>
      <c r="C152" s="206"/>
      <c r="D152" s="206"/>
      <c r="E152" s="206"/>
      <c r="F152" s="206"/>
      <c r="G152" s="155"/>
      <c r="H152" s="155"/>
      <c r="I152" s="155"/>
      <c r="J152" s="155"/>
      <c r="K152" s="155"/>
      <c r="L152" s="155"/>
      <c r="M152" s="155"/>
      <c r="N152" s="155"/>
      <c r="O152" s="155"/>
      <c r="P152" s="155"/>
      <c r="Q152" s="155"/>
      <c r="R152" s="155"/>
      <c r="S152" s="155"/>
      <c r="T152" s="155"/>
      <c r="U152" s="155"/>
      <c r="V152" s="155"/>
      <c r="W152" s="155"/>
      <c r="X152" s="155"/>
      <c r="Y152" s="155"/>
      <c r="Z152" s="155"/>
    </row>
    <row r="153" spans="1:26" ht="12.75" customHeight="1">
      <c r="A153" s="155"/>
      <c r="B153" s="205"/>
      <c r="C153" s="206"/>
      <c r="D153" s="206"/>
      <c r="E153" s="206"/>
      <c r="F153" s="206"/>
      <c r="G153" s="155"/>
      <c r="H153" s="155"/>
      <c r="I153" s="155"/>
      <c r="J153" s="155"/>
      <c r="K153" s="155"/>
      <c r="L153" s="155"/>
      <c r="M153" s="155"/>
      <c r="N153" s="155"/>
      <c r="O153" s="155"/>
      <c r="P153" s="155"/>
      <c r="Q153" s="155"/>
      <c r="R153" s="155"/>
      <c r="S153" s="155"/>
      <c r="T153" s="155"/>
      <c r="U153" s="155"/>
      <c r="V153" s="155"/>
      <c r="W153" s="155"/>
      <c r="X153" s="155"/>
      <c r="Y153" s="155"/>
      <c r="Z153" s="155"/>
    </row>
    <row r="154" spans="1:26" ht="12.75" customHeight="1">
      <c r="A154" s="155"/>
      <c r="B154" s="205"/>
      <c r="C154" s="206"/>
      <c r="D154" s="206"/>
      <c r="E154" s="206"/>
      <c r="F154" s="206"/>
      <c r="G154" s="155"/>
      <c r="H154" s="155"/>
      <c r="I154" s="155"/>
      <c r="J154" s="155"/>
      <c r="K154" s="155"/>
      <c r="L154" s="155"/>
      <c r="M154" s="155"/>
      <c r="N154" s="155"/>
      <c r="O154" s="155"/>
      <c r="P154" s="155"/>
      <c r="Q154" s="155"/>
      <c r="R154" s="155"/>
      <c r="S154" s="155"/>
      <c r="T154" s="155"/>
      <c r="U154" s="155"/>
      <c r="V154" s="155"/>
      <c r="W154" s="155"/>
      <c r="X154" s="155"/>
      <c r="Y154" s="155"/>
      <c r="Z154" s="155"/>
    </row>
    <row r="155" spans="1:26" ht="12.75" customHeight="1">
      <c r="A155" s="155"/>
      <c r="B155" s="205"/>
      <c r="C155" s="206"/>
      <c r="D155" s="206"/>
      <c r="E155" s="206"/>
      <c r="F155" s="206"/>
      <c r="G155" s="155"/>
      <c r="H155" s="155"/>
      <c r="I155" s="155"/>
      <c r="J155" s="155"/>
      <c r="K155" s="155"/>
      <c r="L155" s="155"/>
      <c r="M155" s="155"/>
      <c r="N155" s="155"/>
      <c r="O155" s="155"/>
      <c r="P155" s="155"/>
      <c r="Q155" s="155"/>
      <c r="R155" s="155"/>
      <c r="S155" s="155"/>
      <c r="T155" s="155"/>
      <c r="U155" s="155"/>
      <c r="V155" s="155"/>
      <c r="W155" s="155"/>
      <c r="X155" s="155"/>
      <c r="Y155" s="155"/>
      <c r="Z155" s="155"/>
    </row>
    <row r="156" spans="1:26" ht="12.75" customHeight="1">
      <c r="A156" s="155"/>
      <c r="B156" s="205"/>
      <c r="C156" s="206"/>
      <c r="D156" s="206"/>
      <c r="E156" s="206"/>
      <c r="F156" s="206"/>
      <c r="G156" s="155"/>
      <c r="H156" s="155"/>
      <c r="I156" s="155"/>
      <c r="J156" s="155"/>
      <c r="K156" s="155"/>
      <c r="L156" s="155"/>
      <c r="M156" s="155"/>
      <c r="N156" s="155"/>
      <c r="O156" s="155"/>
      <c r="P156" s="155"/>
      <c r="Q156" s="155"/>
      <c r="R156" s="155"/>
      <c r="S156" s="155"/>
      <c r="T156" s="155"/>
      <c r="U156" s="155"/>
      <c r="V156" s="155"/>
      <c r="W156" s="155"/>
      <c r="X156" s="155"/>
      <c r="Y156" s="155"/>
      <c r="Z156" s="155"/>
    </row>
    <row r="157" spans="1:26" ht="12.75" customHeight="1">
      <c r="A157" s="155"/>
      <c r="B157" s="205"/>
      <c r="C157" s="206"/>
      <c r="D157" s="206"/>
      <c r="E157" s="206"/>
      <c r="F157" s="206"/>
      <c r="G157" s="155"/>
      <c r="H157" s="155"/>
      <c r="I157" s="155"/>
      <c r="J157" s="155"/>
      <c r="K157" s="155"/>
      <c r="L157" s="155"/>
      <c r="M157" s="155"/>
      <c r="N157" s="155"/>
      <c r="O157" s="155"/>
      <c r="P157" s="155"/>
      <c r="Q157" s="155"/>
      <c r="R157" s="155"/>
      <c r="S157" s="155"/>
      <c r="T157" s="155"/>
      <c r="U157" s="155"/>
      <c r="V157" s="155"/>
      <c r="W157" s="155"/>
      <c r="X157" s="155"/>
      <c r="Y157" s="155"/>
      <c r="Z157" s="155"/>
    </row>
    <row r="158" spans="1:26" ht="12.75" customHeight="1">
      <c r="A158" s="155"/>
      <c r="B158" s="205"/>
      <c r="C158" s="206"/>
      <c r="D158" s="206"/>
      <c r="E158" s="206"/>
      <c r="F158" s="206"/>
      <c r="G158" s="155"/>
      <c r="H158" s="155"/>
      <c r="I158" s="155"/>
      <c r="J158" s="155"/>
      <c r="K158" s="155"/>
      <c r="L158" s="155"/>
      <c r="M158" s="155"/>
      <c r="N158" s="155"/>
      <c r="O158" s="155"/>
      <c r="P158" s="155"/>
      <c r="Q158" s="155"/>
      <c r="R158" s="155"/>
      <c r="S158" s="155"/>
      <c r="T158" s="155"/>
      <c r="U158" s="155"/>
      <c r="V158" s="155"/>
      <c r="W158" s="155"/>
      <c r="X158" s="155"/>
      <c r="Y158" s="155"/>
      <c r="Z158" s="155"/>
    </row>
    <row r="159" spans="1:26" ht="12.75" customHeight="1">
      <c r="A159" s="155"/>
      <c r="B159" s="205"/>
      <c r="C159" s="206"/>
      <c r="D159" s="206"/>
      <c r="E159" s="206"/>
      <c r="F159" s="206"/>
      <c r="G159" s="155"/>
      <c r="H159" s="155"/>
      <c r="I159" s="155"/>
      <c r="J159" s="155"/>
      <c r="K159" s="155"/>
      <c r="L159" s="155"/>
      <c r="M159" s="155"/>
      <c r="N159" s="155"/>
      <c r="O159" s="155"/>
      <c r="P159" s="155"/>
      <c r="Q159" s="155"/>
      <c r="R159" s="155"/>
      <c r="S159" s="155"/>
      <c r="T159" s="155"/>
      <c r="U159" s="155"/>
      <c r="V159" s="155"/>
      <c r="W159" s="155"/>
      <c r="X159" s="155"/>
      <c r="Y159" s="155"/>
      <c r="Z159" s="155"/>
    </row>
    <row r="160" spans="1:26" ht="12.75" customHeight="1">
      <c r="A160" s="155"/>
      <c r="B160" s="205"/>
      <c r="C160" s="206"/>
      <c r="D160" s="206"/>
      <c r="E160" s="206"/>
      <c r="F160" s="206"/>
      <c r="G160" s="155"/>
      <c r="H160" s="155"/>
      <c r="I160" s="155"/>
      <c r="J160" s="155"/>
      <c r="K160" s="155"/>
      <c r="L160" s="155"/>
      <c r="M160" s="155"/>
      <c r="N160" s="155"/>
      <c r="O160" s="155"/>
      <c r="P160" s="155"/>
      <c r="Q160" s="155"/>
      <c r="R160" s="155"/>
      <c r="S160" s="155"/>
      <c r="T160" s="155"/>
      <c r="U160" s="155"/>
      <c r="V160" s="155"/>
      <c r="W160" s="155"/>
      <c r="X160" s="155"/>
      <c r="Y160" s="155"/>
      <c r="Z160" s="155"/>
    </row>
    <row r="161" spans="1:26" ht="12.75" customHeight="1">
      <c r="A161" s="155"/>
      <c r="B161" s="205"/>
      <c r="C161" s="206"/>
      <c r="D161" s="206"/>
      <c r="E161" s="206"/>
      <c r="F161" s="206"/>
      <c r="G161" s="155"/>
      <c r="H161" s="155"/>
      <c r="I161" s="155"/>
      <c r="J161" s="155"/>
      <c r="K161" s="155"/>
      <c r="L161" s="155"/>
      <c r="M161" s="155"/>
      <c r="N161" s="155"/>
      <c r="O161" s="155"/>
      <c r="P161" s="155"/>
      <c r="Q161" s="155"/>
      <c r="R161" s="155"/>
      <c r="S161" s="155"/>
      <c r="T161" s="155"/>
      <c r="U161" s="155"/>
      <c r="V161" s="155"/>
      <c r="W161" s="155"/>
      <c r="X161" s="155"/>
      <c r="Y161" s="155"/>
      <c r="Z161" s="155"/>
    </row>
    <row r="162" spans="1:26" ht="12.75" customHeight="1">
      <c r="A162" s="155"/>
      <c r="B162" s="205"/>
      <c r="C162" s="206"/>
      <c r="D162" s="206"/>
      <c r="E162" s="206"/>
      <c r="F162" s="206"/>
      <c r="G162" s="155"/>
      <c r="H162" s="155"/>
      <c r="I162" s="155"/>
      <c r="J162" s="155"/>
      <c r="K162" s="155"/>
      <c r="L162" s="155"/>
      <c r="M162" s="155"/>
      <c r="N162" s="155"/>
      <c r="O162" s="155"/>
      <c r="P162" s="155"/>
      <c r="Q162" s="155"/>
      <c r="R162" s="155"/>
      <c r="S162" s="155"/>
      <c r="T162" s="155"/>
      <c r="U162" s="155"/>
      <c r="V162" s="155"/>
      <c r="W162" s="155"/>
      <c r="X162" s="155"/>
      <c r="Y162" s="155"/>
      <c r="Z162" s="155"/>
    </row>
    <row r="163" spans="1:26" ht="12.75" customHeight="1">
      <c r="A163" s="155"/>
      <c r="B163" s="205"/>
      <c r="C163" s="206"/>
      <c r="D163" s="206"/>
      <c r="E163" s="206"/>
      <c r="F163" s="206"/>
      <c r="G163" s="155"/>
      <c r="H163" s="155"/>
      <c r="I163" s="155"/>
      <c r="J163" s="155"/>
      <c r="K163" s="155"/>
      <c r="L163" s="155"/>
      <c r="M163" s="155"/>
      <c r="N163" s="155"/>
      <c r="O163" s="155"/>
      <c r="P163" s="155"/>
      <c r="Q163" s="155"/>
      <c r="R163" s="155"/>
      <c r="S163" s="155"/>
      <c r="T163" s="155"/>
      <c r="U163" s="155"/>
      <c r="V163" s="155"/>
      <c r="W163" s="155"/>
      <c r="X163" s="155"/>
      <c r="Y163" s="155"/>
      <c r="Z163" s="155"/>
    </row>
    <row r="164" spans="1:26" ht="12.75" customHeight="1">
      <c r="A164" s="155"/>
      <c r="B164" s="205"/>
      <c r="C164" s="206"/>
      <c r="D164" s="206"/>
      <c r="E164" s="206"/>
      <c r="F164" s="206"/>
      <c r="G164" s="155"/>
      <c r="H164" s="155"/>
      <c r="I164" s="155"/>
      <c r="J164" s="155"/>
      <c r="K164" s="155"/>
      <c r="L164" s="155"/>
      <c r="M164" s="155"/>
      <c r="N164" s="155"/>
      <c r="O164" s="155"/>
      <c r="P164" s="155"/>
      <c r="Q164" s="155"/>
      <c r="R164" s="155"/>
      <c r="S164" s="155"/>
      <c r="T164" s="155"/>
      <c r="U164" s="155"/>
      <c r="V164" s="155"/>
      <c r="W164" s="155"/>
      <c r="X164" s="155"/>
      <c r="Y164" s="155"/>
      <c r="Z164" s="155"/>
    </row>
    <row r="165" spans="1:26" ht="12.75" customHeight="1">
      <c r="A165" s="155"/>
      <c r="B165" s="205"/>
      <c r="C165" s="206"/>
      <c r="D165" s="206"/>
      <c r="E165" s="206"/>
      <c r="F165" s="206"/>
      <c r="G165" s="155"/>
      <c r="H165" s="155"/>
      <c r="I165" s="155"/>
      <c r="J165" s="155"/>
      <c r="K165" s="155"/>
      <c r="L165" s="155"/>
      <c r="M165" s="155"/>
      <c r="N165" s="155"/>
      <c r="O165" s="155"/>
      <c r="P165" s="155"/>
      <c r="Q165" s="155"/>
      <c r="R165" s="155"/>
      <c r="S165" s="155"/>
      <c r="T165" s="155"/>
      <c r="U165" s="155"/>
      <c r="V165" s="155"/>
      <c r="W165" s="155"/>
      <c r="X165" s="155"/>
      <c r="Y165" s="155"/>
      <c r="Z165" s="155"/>
    </row>
    <row r="166" spans="1:26" ht="12.75" customHeight="1">
      <c r="A166" s="155"/>
      <c r="B166" s="205"/>
      <c r="C166" s="206"/>
      <c r="D166" s="206"/>
      <c r="E166" s="206"/>
      <c r="F166" s="206"/>
      <c r="G166" s="155"/>
      <c r="H166" s="155"/>
      <c r="I166" s="155"/>
      <c r="J166" s="155"/>
      <c r="K166" s="155"/>
      <c r="L166" s="155"/>
      <c r="M166" s="155"/>
      <c r="N166" s="155"/>
      <c r="O166" s="155"/>
      <c r="P166" s="155"/>
      <c r="Q166" s="155"/>
      <c r="R166" s="155"/>
      <c r="S166" s="155"/>
      <c r="T166" s="155"/>
      <c r="U166" s="155"/>
      <c r="V166" s="155"/>
      <c r="W166" s="155"/>
      <c r="X166" s="155"/>
      <c r="Y166" s="155"/>
      <c r="Z166" s="155"/>
    </row>
    <row r="167" spans="1:26" ht="12.75" customHeight="1">
      <c r="A167" s="155"/>
      <c r="B167" s="205"/>
      <c r="C167" s="206"/>
      <c r="D167" s="206"/>
      <c r="E167" s="206"/>
      <c r="F167" s="206"/>
      <c r="G167" s="155"/>
      <c r="H167" s="155"/>
      <c r="I167" s="155"/>
      <c r="J167" s="155"/>
      <c r="K167" s="155"/>
      <c r="L167" s="155"/>
      <c r="M167" s="155"/>
      <c r="N167" s="155"/>
      <c r="O167" s="155"/>
      <c r="P167" s="155"/>
      <c r="Q167" s="155"/>
      <c r="R167" s="155"/>
      <c r="S167" s="155"/>
      <c r="T167" s="155"/>
      <c r="U167" s="155"/>
      <c r="V167" s="155"/>
      <c r="W167" s="155"/>
      <c r="X167" s="155"/>
      <c r="Y167" s="155"/>
      <c r="Z167" s="155"/>
    </row>
    <row r="168" spans="1:26" ht="12.75" customHeight="1">
      <c r="A168" s="155"/>
      <c r="B168" s="205"/>
      <c r="C168" s="206"/>
      <c r="D168" s="206"/>
      <c r="E168" s="206"/>
      <c r="F168" s="206"/>
      <c r="G168" s="155"/>
      <c r="H168" s="155"/>
      <c r="I168" s="155"/>
      <c r="J168" s="155"/>
      <c r="K168" s="155"/>
      <c r="L168" s="155"/>
      <c r="M168" s="155"/>
      <c r="N168" s="155"/>
      <c r="O168" s="155"/>
      <c r="P168" s="155"/>
      <c r="Q168" s="155"/>
      <c r="R168" s="155"/>
      <c r="S168" s="155"/>
      <c r="T168" s="155"/>
      <c r="U168" s="155"/>
      <c r="V168" s="155"/>
      <c r="W168" s="155"/>
      <c r="X168" s="155"/>
      <c r="Y168" s="155"/>
      <c r="Z168" s="155"/>
    </row>
    <row r="169" spans="1:26" ht="12.75" customHeight="1">
      <c r="A169" s="155"/>
      <c r="B169" s="205"/>
      <c r="C169" s="206"/>
      <c r="D169" s="206"/>
      <c r="E169" s="206"/>
      <c r="F169" s="206"/>
      <c r="G169" s="155"/>
      <c r="H169" s="155"/>
      <c r="I169" s="155"/>
      <c r="J169" s="155"/>
      <c r="K169" s="155"/>
      <c r="L169" s="155"/>
      <c r="M169" s="155"/>
      <c r="N169" s="155"/>
      <c r="O169" s="155"/>
      <c r="P169" s="155"/>
      <c r="Q169" s="155"/>
      <c r="R169" s="155"/>
      <c r="S169" s="155"/>
      <c r="T169" s="155"/>
      <c r="U169" s="155"/>
      <c r="V169" s="155"/>
      <c r="W169" s="155"/>
      <c r="X169" s="155"/>
      <c r="Y169" s="155"/>
      <c r="Z169" s="155"/>
    </row>
    <row r="170" spans="1:26" ht="12.75" customHeight="1">
      <c r="A170" s="155"/>
      <c r="B170" s="205"/>
      <c r="C170" s="206"/>
      <c r="D170" s="206"/>
      <c r="E170" s="206"/>
      <c r="F170" s="206"/>
      <c r="G170" s="155"/>
      <c r="H170" s="155"/>
      <c r="I170" s="155"/>
      <c r="J170" s="155"/>
      <c r="K170" s="155"/>
      <c r="L170" s="155"/>
      <c r="M170" s="155"/>
      <c r="N170" s="155"/>
      <c r="O170" s="155"/>
      <c r="P170" s="155"/>
      <c r="Q170" s="155"/>
      <c r="R170" s="155"/>
      <c r="S170" s="155"/>
      <c r="T170" s="155"/>
      <c r="U170" s="155"/>
      <c r="V170" s="155"/>
      <c r="W170" s="155"/>
      <c r="X170" s="155"/>
      <c r="Y170" s="155"/>
      <c r="Z170" s="155"/>
    </row>
    <row r="171" spans="1:26" ht="12.75" customHeight="1">
      <c r="A171" s="155"/>
      <c r="B171" s="205"/>
      <c r="C171" s="206"/>
      <c r="D171" s="206"/>
      <c r="E171" s="206"/>
      <c r="F171" s="206"/>
      <c r="G171" s="155"/>
      <c r="H171" s="155"/>
      <c r="I171" s="155"/>
      <c r="J171" s="155"/>
      <c r="K171" s="155"/>
      <c r="L171" s="155"/>
      <c r="M171" s="155"/>
      <c r="N171" s="155"/>
      <c r="O171" s="155"/>
      <c r="P171" s="155"/>
      <c r="Q171" s="155"/>
      <c r="R171" s="155"/>
      <c r="S171" s="155"/>
      <c r="T171" s="155"/>
      <c r="U171" s="155"/>
      <c r="V171" s="155"/>
      <c r="W171" s="155"/>
      <c r="X171" s="155"/>
      <c r="Y171" s="155"/>
      <c r="Z171" s="155"/>
    </row>
    <row r="172" spans="1:26" ht="12.75" customHeight="1">
      <c r="A172" s="155"/>
      <c r="B172" s="205"/>
      <c r="C172" s="206"/>
      <c r="D172" s="206"/>
      <c r="E172" s="206"/>
      <c r="F172" s="206"/>
      <c r="G172" s="155"/>
      <c r="H172" s="155"/>
      <c r="I172" s="155"/>
      <c r="J172" s="155"/>
      <c r="K172" s="155"/>
      <c r="L172" s="155"/>
      <c r="M172" s="155"/>
      <c r="N172" s="155"/>
      <c r="O172" s="155"/>
      <c r="P172" s="155"/>
      <c r="Q172" s="155"/>
      <c r="R172" s="155"/>
      <c r="S172" s="155"/>
      <c r="T172" s="155"/>
      <c r="U172" s="155"/>
      <c r="V172" s="155"/>
      <c r="W172" s="155"/>
      <c r="X172" s="155"/>
      <c r="Y172" s="155"/>
      <c r="Z172" s="155"/>
    </row>
    <row r="173" spans="1:26" ht="12.75" customHeight="1">
      <c r="A173" s="155"/>
      <c r="B173" s="205"/>
      <c r="C173" s="206"/>
      <c r="D173" s="206"/>
      <c r="E173" s="206"/>
      <c r="F173" s="206"/>
      <c r="G173" s="155"/>
      <c r="H173" s="155"/>
      <c r="I173" s="155"/>
      <c r="J173" s="155"/>
      <c r="K173" s="155"/>
      <c r="L173" s="155"/>
      <c r="M173" s="155"/>
      <c r="N173" s="155"/>
      <c r="O173" s="155"/>
      <c r="P173" s="155"/>
      <c r="Q173" s="155"/>
      <c r="R173" s="155"/>
      <c r="S173" s="155"/>
      <c r="T173" s="155"/>
      <c r="U173" s="155"/>
      <c r="V173" s="155"/>
      <c r="W173" s="155"/>
      <c r="X173" s="155"/>
      <c r="Y173" s="155"/>
      <c r="Z173" s="155"/>
    </row>
    <row r="174" spans="1:26" ht="12.75" customHeight="1">
      <c r="A174" s="155"/>
      <c r="B174" s="205"/>
      <c r="C174" s="206"/>
      <c r="D174" s="206"/>
      <c r="E174" s="206"/>
      <c r="F174" s="206"/>
      <c r="G174" s="155"/>
      <c r="H174" s="155"/>
      <c r="I174" s="155"/>
      <c r="J174" s="155"/>
      <c r="K174" s="155"/>
      <c r="L174" s="155"/>
      <c r="M174" s="155"/>
      <c r="N174" s="155"/>
      <c r="O174" s="155"/>
      <c r="P174" s="155"/>
      <c r="Q174" s="155"/>
      <c r="R174" s="155"/>
      <c r="S174" s="155"/>
      <c r="T174" s="155"/>
      <c r="U174" s="155"/>
      <c r="V174" s="155"/>
      <c r="W174" s="155"/>
      <c r="X174" s="155"/>
      <c r="Y174" s="155"/>
      <c r="Z174" s="155"/>
    </row>
    <row r="175" spans="1:26" ht="12.75" customHeight="1">
      <c r="A175" s="155"/>
      <c r="B175" s="205"/>
      <c r="C175" s="206"/>
      <c r="D175" s="206"/>
      <c r="E175" s="206"/>
      <c r="F175" s="206"/>
      <c r="G175" s="155"/>
      <c r="H175" s="155"/>
      <c r="I175" s="155"/>
      <c r="J175" s="155"/>
      <c r="K175" s="155"/>
      <c r="L175" s="155"/>
      <c r="M175" s="155"/>
      <c r="N175" s="155"/>
      <c r="O175" s="155"/>
      <c r="P175" s="155"/>
      <c r="Q175" s="155"/>
      <c r="R175" s="155"/>
      <c r="S175" s="155"/>
      <c r="T175" s="155"/>
      <c r="U175" s="155"/>
      <c r="V175" s="155"/>
      <c r="W175" s="155"/>
      <c r="X175" s="155"/>
      <c r="Y175" s="155"/>
      <c r="Z175" s="155"/>
    </row>
    <row r="176" spans="1:26" ht="12.75" customHeight="1">
      <c r="A176" s="155"/>
      <c r="B176" s="205"/>
      <c r="C176" s="206"/>
      <c r="D176" s="206"/>
      <c r="E176" s="206"/>
      <c r="F176" s="206"/>
      <c r="G176" s="155"/>
      <c r="H176" s="155"/>
      <c r="I176" s="155"/>
      <c r="J176" s="155"/>
      <c r="K176" s="155"/>
      <c r="L176" s="155"/>
      <c r="M176" s="155"/>
      <c r="N176" s="155"/>
      <c r="O176" s="155"/>
      <c r="P176" s="155"/>
      <c r="Q176" s="155"/>
      <c r="R176" s="155"/>
      <c r="S176" s="155"/>
      <c r="T176" s="155"/>
      <c r="U176" s="155"/>
      <c r="V176" s="155"/>
      <c r="W176" s="155"/>
      <c r="X176" s="155"/>
      <c r="Y176" s="155"/>
      <c r="Z176" s="155"/>
    </row>
    <row r="177" spans="1:26" ht="12.75" customHeight="1">
      <c r="A177" s="155"/>
      <c r="B177" s="205"/>
      <c r="C177" s="206"/>
      <c r="D177" s="206"/>
      <c r="E177" s="206"/>
      <c r="F177" s="206"/>
      <c r="G177" s="155"/>
      <c r="H177" s="155"/>
      <c r="I177" s="155"/>
      <c r="J177" s="155"/>
      <c r="K177" s="155"/>
      <c r="L177" s="155"/>
      <c r="M177" s="155"/>
      <c r="N177" s="155"/>
      <c r="O177" s="155"/>
      <c r="P177" s="155"/>
      <c r="Q177" s="155"/>
      <c r="R177" s="155"/>
      <c r="S177" s="155"/>
      <c r="T177" s="155"/>
      <c r="U177" s="155"/>
      <c r="V177" s="155"/>
      <c r="W177" s="155"/>
      <c r="X177" s="155"/>
      <c r="Y177" s="155"/>
      <c r="Z177" s="155"/>
    </row>
    <row r="178" spans="1:26" ht="12.75" customHeight="1">
      <c r="A178" s="155"/>
      <c r="B178" s="205"/>
      <c r="C178" s="206"/>
      <c r="D178" s="206"/>
      <c r="E178" s="206"/>
      <c r="F178" s="206"/>
      <c r="G178" s="155"/>
      <c r="H178" s="155"/>
      <c r="I178" s="155"/>
      <c r="J178" s="155"/>
      <c r="K178" s="155"/>
      <c r="L178" s="155"/>
      <c r="M178" s="155"/>
      <c r="N178" s="155"/>
      <c r="O178" s="155"/>
      <c r="P178" s="155"/>
      <c r="Q178" s="155"/>
      <c r="R178" s="155"/>
      <c r="S178" s="155"/>
      <c r="T178" s="155"/>
      <c r="U178" s="155"/>
      <c r="V178" s="155"/>
      <c r="W178" s="155"/>
      <c r="X178" s="155"/>
      <c r="Y178" s="155"/>
      <c r="Z178" s="155"/>
    </row>
    <row r="179" spans="1:26" ht="12.75" customHeight="1">
      <c r="A179" s="155"/>
      <c r="B179" s="205"/>
      <c r="C179" s="206"/>
      <c r="D179" s="206"/>
      <c r="E179" s="206"/>
      <c r="F179" s="206"/>
      <c r="G179" s="155"/>
      <c r="H179" s="155"/>
      <c r="I179" s="155"/>
      <c r="J179" s="155"/>
      <c r="K179" s="155"/>
      <c r="L179" s="155"/>
      <c r="M179" s="155"/>
      <c r="N179" s="155"/>
      <c r="O179" s="155"/>
      <c r="P179" s="155"/>
      <c r="Q179" s="155"/>
      <c r="R179" s="155"/>
      <c r="S179" s="155"/>
      <c r="T179" s="155"/>
      <c r="U179" s="155"/>
      <c r="V179" s="155"/>
      <c r="W179" s="155"/>
      <c r="X179" s="155"/>
      <c r="Y179" s="155"/>
      <c r="Z179" s="155"/>
    </row>
    <row r="180" spans="1:26" ht="12.75" customHeight="1">
      <c r="A180" s="155"/>
      <c r="B180" s="205"/>
      <c r="C180" s="206"/>
      <c r="D180" s="206"/>
      <c r="E180" s="206"/>
      <c r="F180" s="206"/>
      <c r="G180" s="155"/>
      <c r="H180" s="155"/>
      <c r="I180" s="155"/>
      <c r="J180" s="155"/>
      <c r="K180" s="155"/>
      <c r="L180" s="155"/>
      <c r="M180" s="155"/>
      <c r="N180" s="155"/>
      <c r="O180" s="155"/>
      <c r="P180" s="155"/>
      <c r="Q180" s="155"/>
      <c r="R180" s="155"/>
      <c r="S180" s="155"/>
      <c r="T180" s="155"/>
      <c r="U180" s="155"/>
      <c r="V180" s="155"/>
      <c r="W180" s="155"/>
      <c r="X180" s="155"/>
      <c r="Y180" s="155"/>
      <c r="Z180" s="155"/>
    </row>
    <row r="181" spans="1:26" ht="12.75" customHeight="1">
      <c r="A181" s="155"/>
      <c r="B181" s="205"/>
      <c r="C181" s="206"/>
      <c r="D181" s="206"/>
      <c r="E181" s="206"/>
      <c r="F181" s="206"/>
      <c r="G181" s="155"/>
      <c r="H181" s="155"/>
      <c r="I181" s="155"/>
      <c r="J181" s="155"/>
      <c r="K181" s="155"/>
      <c r="L181" s="155"/>
      <c r="M181" s="155"/>
      <c r="N181" s="155"/>
      <c r="O181" s="155"/>
      <c r="P181" s="155"/>
      <c r="Q181" s="155"/>
      <c r="R181" s="155"/>
      <c r="S181" s="155"/>
      <c r="T181" s="155"/>
      <c r="U181" s="155"/>
      <c r="V181" s="155"/>
      <c r="W181" s="155"/>
      <c r="X181" s="155"/>
      <c r="Y181" s="155"/>
      <c r="Z181" s="155"/>
    </row>
    <row r="182" spans="1:26" ht="12.75" customHeight="1">
      <c r="A182" s="155"/>
      <c r="B182" s="205"/>
      <c r="C182" s="206"/>
      <c r="D182" s="206"/>
      <c r="E182" s="206"/>
      <c r="F182" s="206"/>
      <c r="G182" s="155"/>
      <c r="H182" s="155"/>
      <c r="I182" s="155"/>
      <c r="J182" s="155"/>
      <c r="K182" s="155"/>
      <c r="L182" s="155"/>
      <c r="M182" s="155"/>
      <c r="N182" s="155"/>
      <c r="O182" s="155"/>
      <c r="P182" s="155"/>
      <c r="Q182" s="155"/>
      <c r="R182" s="155"/>
      <c r="S182" s="155"/>
      <c r="T182" s="155"/>
      <c r="U182" s="155"/>
      <c r="V182" s="155"/>
      <c r="W182" s="155"/>
      <c r="X182" s="155"/>
      <c r="Y182" s="155"/>
      <c r="Z182" s="155"/>
    </row>
    <row r="183" spans="1:26" ht="12.75" customHeight="1">
      <c r="A183" s="155"/>
      <c r="B183" s="205"/>
      <c r="C183" s="206"/>
      <c r="D183" s="206"/>
      <c r="E183" s="206"/>
      <c r="F183" s="206"/>
      <c r="G183" s="155"/>
      <c r="H183" s="155"/>
      <c r="I183" s="155"/>
      <c r="J183" s="155"/>
      <c r="K183" s="155"/>
      <c r="L183" s="155"/>
      <c r="M183" s="155"/>
      <c r="N183" s="155"/>
      <c r="O183" s="155"/>
      <c r="P183" s="155"/>
      <c r="Q183" s="155"/>
      <c r="R183" s="155"/>
      <c r="S183" s="155"/>
      <c r="T183" s="155"/>
      <c r="U183" s="155"/>
      <c r="V183" s="155"/>
      <c r="W183" s="155"/>
      <c r="X183" s="155"/>
      <c r="Y183" s="155"/>
      <c r="Z183" s="155"/>
    </row>
    <row r="184" spans="1:26" ht="12.75" customHeight="1">
      <c r="A184" s="155"/>
      <c r="B184" s="205"/>
      <c r="C184" s="206"/>
      <c r="D184" s="206"/>
      <c r="E184" s="206"/>
      <c r="F184" s="206"/>
      <c r="G184" s="155"/>
      <c r="H184" s="155"/>
      <c r="I184" s="155"/>
      <c r="J184" s="155"/>
      <c r="K184" s="155"/>
      <c r="L184" s="155"/>
      <c r="M184" s="155"/>
      <c r="N184" s="155"/>
      <c r="O184" s="155"/>
      <c r="P184" s="155"/>
      <c r="Q184" s="155"/>
      <c r="R184" s="155"/>
      <c r="S184" s="155"/>
      <c r="T184" s="155"/>
      <c r="U184" s="155"/>
      <c r="V184" s="155"/>
      <c r="W184" s="155"/>
      <c r="X184" s="155"/>
      <c r="Y184" s="155"/>
      <c r="Z184" s="155"/>
    </row>
    <row r="185" spans="1:26" ht="12.75" customHeight="1">
      <c r="A185" s="155"/>
      <c r="B185" s="205"/>
      <c r="C185" s="206"/>
      <c r="D185" s="206"/>
      <c r="E185" s="206"/>
      <c r="F185" s="206"/>
      <c r="G185" s="155"/>
      <c r="H185" s="155"/>
      <c r="I185" s="155"/>
      <c r="J185" s="155"/>
      <c r="K185" s="155"/>
      <c r="L185" s="155"/>
      <c r="M185" s="155"/>
      <c r="N185" s="155"/>
      <c r="O185" s="155"/>
      <c r="P185" s="155"/>
      <c r="Q185" s="155"/>
      <c r="R185" s="155"/>
      <c r="S185" s="155"/>
      <c r="T185" s="155"/>
      <c r="U185" s="155"/>
      <c r="V185" s="155"/>
      <c r="W185" s="155"/>
      <c r="X185" s="155"/>
      <c r="Y185" s="155"/>
      <c r="Z185" s="155"/>
    </row>
    <row r="186" spans="1:26" ht="12.75" customHeight="1">
      <c r="A186" s="155"/>
      <c r="B186" s="205"/>
      <c r="C186" s="206"/>
      <c r="D186" s="206"/>
      <c r="E186" s="206"/>
      <c r="F186" s="206"/>
      <c r="G186" s="155"/>
      <c r="H186" s="155"/>
      <c r="I186" s="155"/>
      <c r="J186" s="155"/>
      <c r="K186" s="155"/>
      <c r="L186" s="155"/>
      <c r="M186" s="155"/>
      <c r="N186" s="155"/>
      <c r="O186" s="155"/>
      <c r="P186" s="155"/>
      <c r="Q186" s="155"/>
      <c r="R186" s="155"/>
      <c r="S186" s="155"/>
      <c r="T186" s="155"/>
      <c r="U186" s="155"/>
      <c r="V186" s="155"/>
      <c r="W186" s="155"/>
      <c r="X186" s="155"/>
      <c r="Y186" s="155"/>
      <c r="Z186" s="155"/>
    </row>
    <row r="187" spans="1:26" ht="12.75" customHeight="1">
      <c r="A187" s="155"/>
      <c r="B187" s="205"/>
      <c r="C187" s="206"/>
      <c r="D187" s="206"/>
      <c r="E187" s="206"/>
      <c r="F187" s="206"/>
      <c r="G187" s="155"/>
      <c r="H187" s="155"/>
      <c r="I187" s="155"/>
      <c r="J187" s="155"/>
      <c r="K187" s="155"/>
      <c r="L187" s="155"/>
      <c r="M187" s="155"/>
      <c r="N187" s="155"/>
      <c r="O187" s="155"/>
      <c r="P187" s="155"/>
      <c r="Q187" s="155"/>
      <c r="R187" s="155"/>
      <c r="S187" s="155"/>
      <c r="T187" s="155"/>
      <c r="U187" s="155"/>
      <c r="V187" s="155"/>
      <c r="W187" s="155"/>
      <c r="X187" s="155"/>
      <c r="Y187" s="155"/>
      <c r="Z187" s="155"/>
    </row>
    <row r="188" spans="1:26" ht="12.75" customHeight="1">
      <c r="A188" s="155"/>
      <c r="B188" s="205"/>
      <c r="C188" s="206"/>
      <c r="D188" s="206"/>
      <c r="E188" s="206"/>
      <c r="F188" s="206"/>
      <c r="G188" s="155"/>
      <c r="H188" s="155"/>
      <c r="I188" s="155"/>
      <c r="J188" s="155"/>
      <c r="K188" s="155"/>
      <c r="L188" s="155"/>
      <c r="M188" s="155"/>
      <c r="N188" s="155"/>
      <c r="O188" s="155"/>
      <c r="P188" s="155"/>
      <c r="Q188" s="155"/>
      <c r="R188" s="155"/>
      <c r="S188" s="155"/>
      <c r="T188" s="155"/>
      <c r="U188" s="155"/>
      <c r="V188" s="155"/>
      <c r="W188" s="155"/>
      <c r="X188" s="155"/>
      <c r="Y188" s="155"/>
      <c r="Z188" s="155"/>
    </row>
    <row r="189" spans="1:26" ht="12.75" customHeight="1">
      <c r="A189" s="155"/>
      <c r="B189" s="205"/>
      <c r="C189" s="206"/>
      <c r="D189" s="206"/>
      <c r="E189" s="206"/>
      <c r="F189" s="206"/>
      <c r="G189" s="155"/>
      <c r="H189" s="155"/>
      <c r="I189" s="155"/>
      <c r="J189" s="155"/>
      <c r="K189" s="155"/>
      <c r="L189" s="155"/>
      <c r="M189" s="155"/>
      <c r="N189" s="155"/>
      <c r="O189" s="155"/>
      <c r="P189" s="155"/>
      <c r="Q189" s="155"/>
      <c r="R189" s="155"/>
      <c r="S189" s="155"/>
      <c r="T189" s="155"/>
      <c r="U189" s="155"/>
      <c r="V189" s="155"/>
      <c r="W189" s="155"/>
      <c r="X189" s="155"/>
      <c r="Y189" s="155"/>
      <c r="Z189" s="155"/>
    </row>
    <row r="190" spans="1:26" ht="12.75" customHeight="1">
      <c r="A190" s="155"/>
      <c r="B190" s="205"/>
      <c r="C190" s="206"/>
      <c r="D190" s="206"/>
      <c r="E190" s="206"/>
      <c r="F190" s="206"/>
      <c r="G190" s="155"/>
      <c r="H190" s="155"/>
      <c r="I190" s="155"/>
      <c r="J190" s="155"/>
      <c r="K190" s="155"/>
      <c r="L190" s="155"/>
      <c r="M190" s="155"/>
      <c r="N190" s="155"/>
      <c r="O190" s="155"/>
      <c r="P190" s="155"/>
      <c r="Q190" s="155"/>
      <c r="R190" s="155"/>
      <c r="S190" s="155"/>
      <c r="T190" s="155"/>
      <c r="U190" s="155"/>
      <c r="V190" s="155"/>
      <c r="W190" s="155"/>
      <c r="X190" s="155"/>
      <c r="Y190" s="155"/>
      <c r="Z190" s="155"/>
    </row>
    <row r="191" spans="1:26" ht="12.75" customHeight="1">
      <c r="A191" s="155"/>
      <c r="B191" s="205"/>
      <c r="C191" s="206"/>
      <c r="D191" s="206"/>
      <c r="E191" s="206"/>
      <c r="F191" s="206"/>
      <c r="G191" s="155"/>
      <c r="H191" s="155"/>
      <c r="I191" s="155"/>
      <c r="J191" s="155"/>
      <c r="K191" s="155"/>
      <c r="L191" s="155"/>
      <c r="M191" s="155"/>
      <c r="N191" s="155"/>
      <c r="O191" s="155"/>
      <c r="P191" s="155"/>
      <c r="Q191" s="155"/>
      <c r="R191" s="155"/>
      <c r="S191" s="155"/>
      <c r="T191" s="155"/>
      <c r="U191" s="155"/>
      <c r="V191" s="155"/>
      <c r="W191" s="155"/>
      <c r="X191" s="155"/>
      <c r="Y191" s="155"/>
      <c r="Z191" s="155"/>
    </row>
    <row r="192" spans="1:26" ht="12.75" customHeight="1">
      <c r="A192" s="155"/>
      <c r="B192" s="205"/>
      <c r="C192" s="206"/>
      <c r="D192" s="206"/>
      <c r="E192" s="206"/>
      <c r="F192" s="206"/>
      <c r="G192" s="155"/>
      <c r="H192" s="155"/>
      <c r="I192" s="155"/>
      <c r="J192" s="155"/>
      <c r="K192" s="155"/>
      <c r="L192" s="155"/>
      <c r="M192" s="155"/>
      <c r="N192" s="155"/>
      <c r="O192" s="155"/>
      <c r="P192" s="155"/>
      <c r="Q192" s="155"/>
      <c r="R192" s="155"/>
      <c r="S192" s="155"/>
      <c r="T192" s="155"/>
      <c r="U192" s="155"/>
      <c r="V192" s="155"/>
      <c r="W192" s="155"/>
      <c r="X192" s="155"/>
      <c r="Y192" s="155"/>
      <c r="Z192" s="155"/>
    </row>
    <row r="193" spans="1:26" ht="12.75" customHeight="1">
      <c r="A193" s="155"/>
      <c r="B193" s="205"/>
      <c r="C193" s="206"/>
      <c r="D193" s="206"/>
      <c r="E193" s="206"/>
      <c r="F193" s="206"/>
      <c r="G193" s="155"/>
      <c r="H193" s="155"/>
      <c r="I193" s="155"/>
      <c r="J193" s="155"/>
      <c r="K193" s="155"/>
      <c r="L193" s="155"/>
      <c r="M193" s="155"/>
      <c r="N193" s="155"/>
      <c r="O193" s="155"/>
      <c r="P193" s="155"/>
      <c r="Q193" s="155"/>
      <c r="R193" s="155"/>
      <c r="S193" s="155"/>
      <c r="T193" s="155"/>
      <c r="U193" s="155"/>
      <c r="V193" s="155"/>
      <c r="W193" s="155"/>
      <c r="X193" s="155"/>
      <c r="Y193" s="155"/>
      <c r="Z193" s="155"/>
    </row>
    <row r="194" spans="1:26" ht="12.75" customHeight="1">
      <c r="A194" s="155"/>
      <c r="B194" s="205"/>
      <c r="C194" s="206"/>
      <c r="D194" s="206"/>
      <c r="E194" s="206"/>
      <c r="F194" s="206"/>
      <c r="G194" s="155"/>
      <c r="H194" s="155"/>
      <c r="I194" s="155"/>
      <c r="J194" s="155"/>
      <c r="K194" s="155"/>
      <c r="L194" s="155"/>
      <c r="M194" s="155"/>
      <c r="N194" s="155"/>
      <c r="O194" s="155"/>
      <c r="P194" s="155"/>
      <c r="Q194" s="155"/>
      <c r="R194" s="155"/>
      <c r="S194" s="155"/>
      <c r="T194" s="155"/>
      <c r="U194" s="155"/>
      <c r="V194" s="155"/>
      <c r="W194" s="155"/>
      <c r="X194" s="155"/>
      <c r="Y194" s="155"/>
      <c r="Z194" s="155"/>
    </row>
    <row r="195" spans="1:26" ht="12.75" customHeight="1">
      <c r="A195" s="155"/>
      <c r="B195" s="205"/>
      <c r="C195" s="206"/>
      <c r="D195" s="206"/>
      <c r="E195" s="206"/>
      <c r="F195" s="206"/>
      <c r="G195" s="155"/>
      <c r="H195" s="155"/>
      <c r="I195" s="155"/>
      <c r="J195" s="155"/>
      <c r="K195" s="155"/>
      <c r="L195" s="155"/>
      <c r="M195" s="155"/>
      <c r="N195" s="155"/>
      <c r="O195" s="155"/>
      <c r="P195" s="155"/>
      <c r="Q195" s="155"/>
      <c r="R195" s="155"/>
      <c r="S195" s="155"/>
      <c r="T195" s="155"/>
      <c r="U195" s="155"/>
      <c r="V195" s="155"/>
      <c r="W195" s="155"/>
      <c r="X195" s="155"/>
      <c r="Y195" s="155"/>
      <c r="Z195" s="155"/>
    </row>
    <row r="196" spans="1:26" ht="12.75" customHeight="1">
      <c r="A196" s="155"/>
      <c r="B196" s="205"/>
      <c r="C196" s="206"/>
      <c r="D196" s="206"/>
      <c r="E196" s="206"/>
      <c r="F196" s="206"/>
      <c r="G196" s="155"/>
      <c r="H196" s="155"/>
      <c r="I196" s="155"/>
      <c r="J196" s="155"/>
      <c r="K196" s="155"/>
      <c r="L196" s="155"/>
      <c r="M196" s="155"/>
      <c r="N196" s="155"/>
      <c r="O196" s="155"/>
      <c r="P196" s="155"/>
      <c r="Q196" s="155"/>
      <c r="R196" s="155"/>
      <c r="S196" s="155"/>
      <c r="T196" s="155"/>
      <c r="U196" s="155"/>
      <c r="V196" s="155"/>
      <c r="W196" s="155"/>
      <c r="X196" s="155"/>
      <c r="Y196" s="155"/>
      <c r="Z196" s="155"/>
    </row>
    <row r="197" spans="1:26" ht="12.75" customHeight="1">
      <c r="A197" s="155"/>
      <c r="B197" s="205"/>
      <c r="C197" s="206"/>
      <c r="D197" s="206"/>
      <c r="E197" s="206"/>
      <c r="F197" s="206"/>
      <c r="G197" s="155"/>
      <c r="H197" s="155"/>
      <c r="I197" s="155"/>
      <c r="J197" s="155"/>
      <c r="K197" s="155"/>
      <c r="L197" s="155"/>
      <c r="M197" s="155"/>
      <c r="N197" s="155"/>
      <c r="O197" s="155"/>
      <c r="P197" s="155"/>
      <c r="Q197" s="155"/>
      <c r="R197" s="155"/>
      <c r="S197" s="155"/>
      <c r="T197" s="155"/>
      <c r="U197" s="155"/>
      <c r="V197" s="155"/>
      <c r="W197" s="155"/>
      <c r="X197" s="155"/>
      <c r="Y197" s="155"/>
      <c r="Z197" s="155"/>
    </row>
    <row r="198" spans="1:26" ht="12.75" customHeight="1">
      <c r="A198" s="155"/>
      <c r="B198" s="205"/>
      <c r="C198" s="206"/>
      <c r="D198" s="206"/>
      <c r="E198" s="206"/>
      <c r="F198" s="206"/>
      <c r="G198" s="155"/>
      <c r="H198" s="155"/>
      <c r="I198" s="155"/>
      <c r="J198" s="155"/>
      <c r="K198" s="155"/>
      <c r="L198" s="155"/>
      <c r="M198" s="155"/>
      <c r="N198" s="155"/>
      <c r="O198" s="155"/>
      <c r="P198" s="155"/>
      <c r="Q198" s="155"/>
      <c r="R198" s="155"/>
      <c r="S198" s="155"/>
      <c r="T198" s="155"/>
      <c r="U198" s="155"/>
      <c r="V198" s="155"/>
      <c r="W198" s="155"/>
      <c r="X198" s="155"/>
      <c r="Y198" s="155"/>
      <c r="Z198" s="155"/>
    </row>
    <row r="199" spans="1:26" ht="12.75" customHeight="1">
      <c r="A199" s="155"/>
      <c r="B199" s="205"/>
      <c r="C199" s="206"/>
      <c r="D199" s="206"/>
      <c r="E199" s="206"/>
      <c r="F199" s="206"/>
      <c r="G199" s="155"/>
      <c r="H199" s="155"/>
      <c r="I199" s="155"/>
      <c r="J199" s="155"/>
      <c r="K199" s="155"/>
      <c r="L199" s="155"/>
      <c r="M199" s="155"/>
      <c r="N199" s="155"/>
      <c r="O199" s="155"/>
      <c r="P199" s="155"/>
      <c r="Q199" s="155"/>
      <c r="R199" s="155"/>
      <c r="S199" s="155"/>
      <c r="T199" s="155"/>
      <c r="U199" s="155"/>
      <c r="V199" s="155"/>
      <c r="W199" s="155"/>
      <c r="X199" s="155"/>
      <c r="Y199" s="155"/>
      <c r="Z199" s="155"/>
    </row>
    <row r="200" spans="1:26" ht="12.75" customHeight="1">
      <c r="A200" s="155"/>
      <c r="B200" s="205"/>
      <c r="C200" s="206"/>
      <c r="D200" s="206"/>
      <c r="E200" s="206"/>
      <c r="F200" s="206"/>
      <c r="G200" s="155"/>
      <c r="H200" s="155"/>
      <c r="I200" s="155"/>
      <c r="J200" s="155"/>
      <c r="K200" s="155"/>
      <c r="L200" s="155"/>
      <c r="M200" s="155"/>
      <c r="N200" s="155"/>
      <c r="O200" s="155"/>
      <c r="P200" s="155"/>
      <c r="Q200" s="155"/>
      <c r="R200" s="155"/>
      <c r="S200" s="155"/>
      <c r="T200" s="155"/>
      <c r="U200" s="155"/>
      <c r="V200" s="155"/>
      <c r="W200" s="155"/>
      <c r="X200" s="155"/>
      <c r="Y200" s="155"/>
      <c r="Z200" s="155"/>
    </row>
    <row r="201" spans="1:26" ht="12.75" customHeight="1">
      <c r="A201" s="155"/>
      <c r="B201" s="205"/>
      <c r="C201" s="206"/>
      <c r="D201" s="206"/>
      <c r="E201" s="206"/>
      <c r="F201" s="206"/>
      <c r="G201" s="155"/>
      <c r="H201" s="155"/>
      <c r="I201" s="155"/>
      <c r="J201" s="155"/>
      <c r="K201" s="155"/>
      <c r="L201" s="155"/>
      <c r="M201" s="155"/>
      <c r="N201" s="155"/>
      <c r="O201" s="155"/>
      <c r="P201" s="155"/>
      <c r="Q201" s="155"/>
      <c r="R201" s="155"/>
      <c r="S201" s="155"/>
      <c r="T201" s="155"/>
      <c r="U201" s="155"/>
      <c r="V201" s="155"/>
      <c r="W201" s="155"/>
      <c r="X201" s="155"/>
      <c r="Y201" s="155"/>
      <c r="Z201" s="155"/>
    </row>
    <row r="202" spans="1:26" ht="12.75" customHeight="1">
      <c r="A202" s="155"/>
      <c r="B202" s="205"/>
      <c r="C202" s="206"/>
      <c r="D202" s="206"/>
      <c r="E202" s="206"/>
      <c r="F202" s="206"/>
      <c r="G202" s="155"/>
      <c r="H202" s="155"/>
      <c r="I202" s="155"/>
      <c r="J202" s="155"/>
      <c r="K202" s="155"/>
      <c r="L202" s="155"/>
      <c r="M202" s="155"/>
      <c r="N202" s="155"/>
      <c r="O202" s="155"/>
      <c r="P202" s="155"/>
      <c r="Q202" s="155"/>
      <c r="R202" s="155"/>
      <c r="S202" s="155"/>
      <c r="T202" s="155"/>
      <c r="U202" s="155"/>
      <c r="V202" s="155"/>
      <c r="W202" s="155"/>
      <c r="X202" s="155"/>
      <c r="Y202" s="155"/>
      <c r="Z202" s="155"/>
    </row>
    <row r="203" spans="1:26" ht="12.75" customHeight="1">
      <c r="A203" s="155"/>
      <c r="B203" s="205"/>
      <c r="C203" s="206"/>
      <c r="D203" s="206"/>
      <c r="E203" s="206"/>
      <c r="F203" s="206"/>
      <c r="G203" s="155"/>
      <c r="H203" s="155"/>
      <c r="I203" s="155"/>
      <c r="J203" s="155"/>
      <c r="K203" s="155"/>
      <c r="L203" s="155"/>
      <c r="M203" s="155"/>
      <c r="N203" s="155"/>
      <c r="O203" s="155"/>
      <c r="P203" s="155"/>
      <c r="Q203" s="155"/>
      <c r="R203" s="155"/>
      <c r="S203" s="155"/>
      <c r="T203" s="155"/>
      <c r="U203" s="155"/>
      <c r="V203" s="155"/>
      <c r="W203" s="155"/>
      <c r="X203" s="155"/>
      <c r="Y203" s="155"/>
      <c r="Z203" s="155"/>
    </row>
    <row r="204" spans="1:26" ht="12.75" customHeight="1">
      <c r="A204" s="155"/>
      <c r="B204" s="205"/>
      <c r="C204" s="206"/>
      <c r="D204" s="206"/>
      <c r="E204" s="206"/>
      <c r="F204" s="206"/>
      <c r="G204" s="155"/>
      <c r="H204" s="155"/>
      <c r="I204" s="155"/>
      <c r="J204" s="155"/>
      <c r="K204" s="155"/>
      <c r="L204" s="155"/>
      <c r="M204" s="155"/>
      <c r="N204" s="155"/>
      <c r="O204" s="155"/>
      <c r="P204" s="155"/>
      <c r="Q204" s="155"/>
      <c r="R204" s="155"/>
      <c r="S204" s="155"/>
      <c r="T204" s="155"/>
      <c r="U204" s="155"/>
      <c r="V204" s="155"/>
      <c r="W204" s="155"/>
      <c r="X204" s="155"/>
      <c r="Y204" s="155"/>
      <c r="Z204" s="155"/>
    </row>
    <row r="205" spans="1:26" ht="12.75" customHeight="1">
      <c r="A205" s="155"/>
      <c r="B205" s="205"/>
      <c r="C205" s="206"/>
      <c r="D205" s="206"/>
      <c r="E205" s="206"/>
      <c r="F205" s="206"/>
      <c r="G205" s="155"/>
      <c r="H205" s="155"/>
      <c r="I205" s="155"/>
      <c r="J205" s="155"/>
      <c r="K205" s="155"/>
      <c r="L205" s="155"/>
      <c r="M205" s="155"/>
      <c r="N205" s="155"/>
      <c r="O205" s="155"/>
      <c r="P205" s="155"/>
      <c r="Q205" s="155"/>
      <c r="R205" s="155"/>
      <c r="S205" s="155"/>
      <c r="T205" s="155"/>
      <c r="U205" s="155"/>
      <c r="V205" s="155"/>
      <c r="W205" s="155"/>
      <c r="X205" s="155"/>
      <c r="Y205" s="155"/>
      <c r="Z205" s="155"/>
    </row>
    <row r="206" spans="1:26" ht="12.75" customHeight="1">
      <c r="A206" s="155"/>
      <c r="B206" s="205"/>
      <c r="C206" s="206"/>
      <c r="D206" s="206"/>
      <c r="E206" s="206"/>
      <c r="F206" s="206"/>
      <c r="G206" s="155"/>
      <c r="H206" s="155"/>
      <c r="I206" s="155"/>
      <c r="J206" s="155"/>
      <c r="K206" s="155"/>
      <c r="L206" s="155"/>
      <c r="M206" s="155"/>
      <c r="N206" s="155"/>
      <c r="O206" s="155"/>
      <c r="P206" s="155"/>
      <c r="Q206" s="155"/>
      <c r="R206" s="155"/>
      <c r="S206" s="155"/>
      <c r="T206" s="155"/>
      <c r="U206" s="155"/>
      <c r="V206" s="155"/>
      <c r="W206" s="155"/>
      <c r="X206" s="155"/>
      <c r="Y206" s="155"/>
      <c r="Z206" s="155"/>
    </row>
    <row r="207" spans="1:26" ht="12.75" customHeight="1">
      <c r="A207" s="155"/>
      <c r="B207" s="205"/>
      <c r="C207" s="206"/>
      <c r="D207" s="206"/>
      <c r="E207" s="206"/>
      <c r="F207" s="206"/>
      <c r="G207" s="155"/>
      <c r="H207" s="155"/>
      <c r="I207" s="155"/>
      <c r="J207" s="155"/>
      <c r="K207" s="155"/>
      <c r="L207" s="155"/>
      <c r="M207" s="155"/>
      <c r="N207" s="155"/>
      <c r="O207" s="155"/>
      <c r="P207" s="155"/>
      <c r="Q207" s="155"/>
      <c r="R207" s="155"/>
      <c r="S207" s="155"/>
      <c r="T207" s="155"/>
      <c r="U207" s="155"/>
      <c r="V207" s="155"/>
      <c r="W207" s="155"/>
      <c r="X207" s="155"/>
      <c r="Y207" s="155"/>
      <c r="Z207" s="155"/>
    </row>
    <row r="208" spans="1:26" ht="12.75" customHeight="1">
      <c r="A208" s="155"/>
      <c r="B208" s="205"/>
      <c r="C208" s="206"/>
      <c r="D208" s="206"/>
      <c r="E208" s="206"/>
      <c r="F208" s="206"/>
      <c r="G208" s="155"/>
      <c r="H208" s="155"/>
      <c r="I208" s="155"/>
      <c r="J208" s="155"/>
      <c r="K208" s="155"/>
      <c r="L208" s="155"/>
      <c r="M208" s="155"/>
      <c r="N208" s="155"/>
      <c r="O208" s="155"/>
      <c r="P208" s="155"/>
      <c r="Q208" s="155"/>
      <c r="R208" s="155"/>
      <c r="S208" s="155"/>
      <c r="T208" s="155"/>
      <c r="U208" s="155"/>
      <c r="V208" s="155"/>
      <c r="W208" s="155"/>
      <c r="X208" s="155"/>
      <c r="Y208" s="155"/>
      <c r="Z208" s="155"/>
    </row>
    <row r="209" spans="1:26" ht="12.75" customHeight="1">
      <c r="A209" s="155"/>
      <c r="B209" s="205"/>
      <c r="C209" s="206"/>
      <c r="D209" s="206"/>
      <c r="E209" s="206"/>
      <c r="F209" s="206"/>
      <c r="G209" s="155"/>
      <c r="H209" s="155"/>
      <c r="I209" s="155"/>
      <c r="J209" s="155"/>
      <c r="K209" s="155"/>
      <c r="L209" s="155"/>
      <c r="M209" s="155"/>
      <c r="N209" s="155"/>
      <c r="O209" s="155"/>
      <c r="P209" s="155"/>
      <c r="Q209" s="155"/>
      <c r="R209" s="155"/>
      <c r="S209" s="155"/>
      <c r="T209" s="155"/>
      <c r="U209" s="155"/>
      <c r="V209" s="155"/>
      <c r="W209" s="155"/>
      <c r="X209" s="155"/>
      <c r="Y209" s="155"/>
      <c r="Z209" s="155"/>
    </row>
    <row r="210" spans="1:26" ht="12.75" customHeight="1">
      <c r="A210" s="155"/>
      <c r="B210" s="205"/>
      <c r="C210" s="206"/>
      <c r="D210" s="206"/>
      <c r="E210" s="206"/>
      <c r="F210" s="206"/>
      <c r="G210" s="155"/>
      <c r="H210" s="155"/>
      <c r="I210" s="155"/>
      <c r="J210" s="155"/>
      <c r="K210" s="155"/>
      <c r="L210" s="155"/>
      <c r="M210" s="155"/>
      <c r="N210" s="155"/>
      <c r="O210" s="155"/>
      <c r="P210" s="155"/>
      <c r="Q210" s="155"/>
      <c r="R210" s="155"/>
      <c r="S210" s="155"/>
      <c r="T210" s="155"/>
      <c r="U210" s="155"/>
      <c r="V210" s="155"/>
      <c r="W210" s="155"/>
      <c r="X210" s="155"/>
      <c r="Y210" s="155"/>
      <c r="Z210" s="155"/>
    </row>
    <row r="211" spans="1:26" ht="12.75" customHeight="1">
      <c r="A211" s="155"/>
      <c r="B211" s="205"/>
      <c r="C211" s="206"/>
      <c r="D211" s="206"/>
      <c r="E211" s="206"/>
      <c r="F211" s="206"/>
      <c r="G211" s="155"/>
      <c r="H211" s="155"/>
      <c r="I211" s="155"/>
      <c r="J211" s="155"/>
      <c r="K211" s="155"/>
      <c r="L211" s="155"/>
      <c r="M211" s="155"/>
      <c r="N211" s="155"/>
      <c r="O211" s="155"/>
      <c r="P211" s="155"/>
      <c r="Q211" s="155"/>
      <c r="R211" s="155"/>
      <c r="S211" s="155"/>
      <c r="T211" s="155"/>
      <c r="U211" s="155"/>
      <c r="V211" s="155"/>
      <c r="W211" s="155"/>
      <c r="X211" s="155"/>
      <c r="Y211" s="155"/>
      <c r="Z211" s="155"/>
    </row>
    <row r="212" spans="1:26" ht="12.75" customHeight="1">
      <c r="A212" s="155"/>
      <c r="B212" s="205"/>
      <c r="C212" s="206"/>
      <c r="D212" s="206"/>
      <c r="E212" s="206"/>
      <c r="F212" s="206"/>
      <c r="G212" s="155"/>
      <c r="H212" s="155"/>
      <c r="I212" s="155"/>
      <c r="J212" s="155"/>
      <c r="K212" s="155"/>
      <c r="L212" s="155"/>
      <c r="M212" s="155"/>
      <c r="N212" s="155"/>
      <c r="O212" s="155"/>
      <c r="P212" s="155"/>
      <c r="Q212" s="155"/>
      <c r="R212" s="155"/>
      <c r="S212" s="155"/>
      <c r="T212" s="155"/>
      <c r="U212" s="155"/>
      <c r="V212" s="155"/>
      <c r="W212" s="155"/>
      <c r="X212" s="155"/>
      <c r="Y212" s="155"/>
      <c r="Z212" s="155"/>
    </row>
    <row r="213" spans="1:26" ht="12.75" customHeight="1">
      <c r="A213" s="155"/>
      <c r="B213" s="205"/>
      <c r="C213" s="206"/>
      <c r="D213" s="206"/>
      <c r="E213" s="206"/>
      <c r="F213" s="206"/>
      <c r="G213" s="155"/>
      <c r="H213" s="155"/>
      <c r="I213" s="155"/>
      <c r="J213" s="155"/>
      <c r="K213" s="155"/>
      <c r="L213" s="155"/>
      <c r="M213" s="155"/>
      <c r="N213" s="155"/>
      <c r="O213" s="155"/>
      <c r="P213" s="155"/>
      <c r="Q213" s="155"/>
      <c r="R213" s="155"/>
      <c r="S213" s="155"/>
      <c r="T213" s="155"/>
      <c r="U213" s="155"/>
      <c r="V213" s="155"/>
      <c r="W213" s="155"/>
      <c r="X213" s="155"/>
      <c r="Y213" s="155"/>
      <c r="Z213" s="155"/>
    </row>
    <row r="214" spans="1:26" ht="12.75" customHeight="1">
      <c r="A214" s="155"/>
      <c r="B214" s="205"/>
      <c r="C214" s="206"/>
      <c r="D214" s="206"/>
      <c r="E214" s="206"/>
      <c r="F214" s="206"/>
      <c r="G214" s="155"/>
      <c r="H214" s="155"/>
      <c r="I214" s="155"/>
      <c r="J214" s="155"/>
      <c r="K214" s="155"/>
      <c r="L214" s="155"/>
      <c r="M214" s="155"/>
      <c r="N214" s="155"/>
      <c r="O214" s="155"/>
      <c r="P214" s="155"/>
      <c r="Q214" s="155"/>
      <c r="R214" s="155"/>
      <c r="S214" s="155"/>
      <c r="T214" s="155"/>
      <c r="U214" s="155"/>
      <c r="V214" s="155"/>
      <c r="W214" s="155"/>
      <c r="X214" s="155"/>
      <c r="Y214" s="155"/>
      <c r="Z214" s="155"/>
    </row>
    <row r="215" spans="1:26" ht="12.75" customHeight="1">
      <c r="A215" s="155"/>
      <c r="B215" s="205"/>
      <c r="C215" s="206"/>
      <c r="D215" s="206"/>
      <c r="E215" s="206"/>
      <c r="F215" s="206"/>
      <c r="G215" s="155"/>
      <c r="H215" s="155"/>
      <c r="I215" s="155"/>
      <c r="J215" s="155"/>
      <c r="K215" s="155"/>
      <c r="L215" s="155"/>
      <c r="M215" s="155"/>
      <c r="N215" s="155"/>
      <c r="O215" s="155"/>
      <c r="P215" s="155"/>
      <c r="Q215" s="155"/>
      <c r="R215" s="155"/>
      <c r="S215" s="155"/>
      <c r="T215" s="155"/>
      <c r="U215" s="155"/>
      <c r="V215" s="155"/>
      <c r="W215" s="155"/>
      <c r="X215" s="155"/>
      <c r="Y215" s="155"/>
      <c r="Z215" s="155"/>
    </row>
    <row r="216" spans="1:26" ht="12.75" customHeight="1">
      <c r="A216" s="155"/>
      <c r="B216" s="205"/>
      <c r="C216" s="206"/>
      <c r="D216" s="206"/>
      <c r="E216" s="206"/>
      <c r="F216" s="206"/>
      <c r="G216" s="155"/>
      <c r="H216" s="155"/>
      <c r="I216" s="155"/>
      <c r="J216" s="155"/>
      <c r="K216" s="155"/>
      <c r="L216" s="155"/>
      <c r="M216" s="155"/>
      <c r="N216" s="155"/>
      <c r="O216" s="155"/>
      <c r="P216" s="155"/>
      <c r="Q216" s="155"/>
      <c r="R216" s="155"/>
      <c r="S216" s="155"/>
      <c r="T216" s="155"/>
      <c r="U216" s="155"/>
      <c r="V216" s="155"/>
      <c r="W216" s="155"/>
      <c r="X216" s="155"/>
      <c r="Y216" s="155"/>
      <c r="Z216" s="155"/>
    </row>
    <row r="217" spans="1:26" ht="12.75" customHeight="1">
      <c r="A217" s="155"/>
      <c r="B217" s="205"/>
      <c r="C217" s="206"/>
      <c r="D217" s="206"/>
      <c r="E217" s="206"/>
      <c r="F217" s="206"/>
      <c r="G217" s="155"/>
      <c r="H217" s="155"/>
      <c r="I217" s="155"/>
      <c r="J217" s="155"/>
      <c r="K217" s="155"/>
      <c r="L217" s="155"/>
      <c r="M217" s="155"/>
      <c r="N217" s="155"/>
      <c r="O217" s="155"/>
      <c r="P217" s="155"/>
      <c r="Q217" s="155"/>
      <c r="R217" s="155"/>
      <c r="S217" s="155"/>
      <c r="T217" s="155"/>
      <c r="U217" s="155"/>
      <c r="V217" s="155"/>
      <c r="W217" s="155"/>
      <c r="X217" s="155"/>
      <c r="Y217" s="155"/>
      <c r="Z217" s="155"/>
    </row>
    <row r="218" spans="1:26" ht="12.75" customHeight="1">
      <c r="A218" s="155"/>
      <c r="B218" s="205"/>
      <c r="C218" s="206"/>
      <c r="D218" s="206"/>
      <c r="E218" s="206"/>
      <c r="F218" s="206"/>
      <c r="G218" s="155"/>
      <c r="H218" s="155"/>
      <c r="I218" s="155"/>
      <c r="J218" s="155"/>
      <c r="K218" s="155"/>
      <c r="L218" s="155"/>
      <c r="M218" s="155"/>
      <c r="N218" s="155"/>
      <c r="O218" s="155"/>
      <c r="P218" s="155"/>
      <c r="Q218" s="155"/>
      <c r="R218" s="155"/>
      <c r="S218" s="155"/>
      <c r="T218" s="155"/>
      <c r="U218" s="155"/>
      <c r="V218" s="155"/>
      <c r="W218" s="155"/>
      <c r="X218" s="155"/>
      <c r="Y218" s="155"/>
      <c r="Z218" s="155"/>
    </row>
    <row r="219" spans="1:26" ht="12.75" customHeight="1">
      <c r="A219" s="155"/>
      <c r="B219" s="205"/>
      <c r="C219" s="206"/>
      <c r="D219" s="206"/>
      <c r="E219" s="206"/>
      <c r="F219" s="206"/>
      <c r="G219" s="155"/>
      <c r="H219" s="155"/>
      <c r="I219" s="155"/>
      <c r="J219" s="155"/>
      <c r="K219" s="155"/>
      <c r="L219" s="155"/>
      <c r="M219" s="155"/>
      <c r="N219" s="155"/>
      <c r="O219" s="155"/>
      <c r="P219" s="155"/>
      <c r="Q219" s="155"/>
      <c r="R219" s="155"/>
      <c r="S219" s="155"/>
      <c r="T219" s="155"/>
      <c r="U219" s="155"/>
      <c r="V219" s="155"/>
      <c r="W219" s="155"/>
      <c r="X219" s="155"/>
      <c r="Y219" s="155"/>
      <c r="Z219" s="155"/>
    </row>
    <row r="220" spans="1:26" ht="12.75" customHeight="1">
      <c r="A220" s="155"/>
      <c r="B220" s="205"/>
      <c r="C220" s="206"/>
      <c r="D220" s="206"/>
      <c r="E220" s="206"/>
      <c r="F220" s="206"/>
      <c r="G220" s="155"/>
      <c r="H220" s="155"/>
      <c r="I220" s="155"/>
      <c r="J220" s="155"/>
      <c r="K220" s="155"/>
      <c r="L220" s="155"/>
      <c r="M220" s="155"/>
      <c r="N220" s="155"/>
      <c r="O220" s="155"/>
      <c r="P220" s="155"/>
      <c r="Q220" s="155"/>
      <c r="R220" s="155"/>
      <c r="S220" s="155"/>
      <c r="T220" s="155"/>
      <c r="U220" s="155"/>
      <c r="V220" s="155"/>
      <c r="W220" s="155"/>
      <c r="X220" s="155"/>
      <c r="Y220" s="155"/>
      <c r="Z220" s="155"/>
    </row>
    <row r="221" spans="1:26" ht="12.75" customHeight="1">
      <c r="A221" s="155"/>
      <c r="B221" s="205"/>
      <c r="C221" s="206"/>
      <c r="D221" s="206"/>
      <c r="E221" s="206"/>
      <c r="F221" s="206"/>
      <c r="G221" s="155"/>
      <c r="H221" s="155"/>
      <c r="I221" s="155"/>
      <c r="J221" s="155"/>
      <c r="K221" s="155"/>
      <c r="L221" s="155"/>
      <c r="M221" s="155"/>
      <c r="N221" s="155"/>
      <c r="O221" s="155"/>
      <c r="P221" s="155"/>
      <c r="Q221" s="155"/>
      <c r="R221" s="155"/>
      <c r="S221" s="155"/>
      <c r="T221" s="155"/>
      <c r="U221" s="155"/>
      <c r="V221" s="155"/>
      <c r="W221" s="155"/>
      <c r="X221" s="155"/>
      <c r="Y221" s="155"/>
      <c r="Z221" s="155"/>
    </row>
    <row r="222" spans="1:26" ht="12.75" customHeight="1">
      <c r="A222" s="155"/>
      <c r="B222" s="205"/>
      <c r="C222" s="206"/>
      <c r="D222" s="206"/>
      <c r="E222" s="206"/>
      <c r="F222" s="206"/>
      <c r="G222" s="155"/>
      <c r="H222" s="155"/>
      <c r="I222" s="155"/>
      <c r="J222" s="155"/>
      <c r="K222" s="155"/>
      <c r="L222" s="155"/>
      <c r="M222" s="155"/>
      <c r="N222" s="155"/>
      <c r="O222" s="155"/>
      <c r="P222" s="155"/>
      <c r="Q222" s="155"/>
      <c r="R222" s="155"/>
      <c r="S222" s="155"/>
      <c r="T222" s="155"/>
      <c r="U222" s="155"/>
      <c r="V222" s="155"/>
      <c r="W222" s="155"/>
      <c r="X222" s="155"/>
      <c r="Y222" s="155"/>
      <c r="Z222" s="155"/>
    </row>
    <row r="223" spans="1:26" ht="12.75" customHeight="1">
      <c r="A223" s="155"/>
      <c r="B223" s="205"/>
      <c r="C223" s="206"/>
      <c r="D223" s="206"/>
      <c r="E223" s="206"/>
      <c r="F223" s="206"/>
      <c r="G223" s="155"/>
      <c r="H223" s="155"/>
      <c r="I223" s="155"/>
      <c r="J223" s="155"/>
      <c r="K223" s="155"/>
      <c r="L223" s="155"/>
      <c r="M223" s="155"/>
      <c r="N223" s="155"/>
      <c r="O223" s="155"/>
      <c r="P223" s="155"/>
      <c r="Q223" s="155"/>
      <c r="R223" s="155"/>
      <c r="S223" s="155"/>
      <c r="T223" s="155"/>
      <c r="U223" s="155"/>
      <c r="V223" s="155"/>
      <c r="W223" s="155"/>
      <c r="X223" s="155"/>
      <c r="Y223" s="155"/>
      <c r="Z223" s="155"/>
    </row>
    <row r="224" spans="1:26" ht="12.75" customHeight="1">
      <c r="A224" s="155"/>
      <c r="B224" s="205"/>
      <c r="C224" s="206"/>
      <c r="D224" s="206"/>
      <c r="E224" s="206"/>
      <c r="F224" s="206"/>
      <c r="G224" s="155"/>
      <c r="H224" s="155"/>
      <c r="I224" s="155"/>
      <c r="J224" s="155"/>
      <c r="K224" s="155"/>
      <c r="L224" s="155"/>
      <c r="M224" s="155"/>
      <c r="N224" s="155"/>
      <c r="O224" s="155"/>
      <c r="P224" s="155"/>
      <c r="Q224" s="155"/>
      <c r="R224" s="155"/>
      <c r="S224" s="155"/>
      <c r="T224" s="155"/>
      <c r="U224" s="155"/>
      <c r="V224" s="155"/>
      <c r="W224" s="155"/>
      <c r="X224" s="155"/>
      <c r="Y224" s="155"/>
      <c r="Z224" s="155"/>
    </row>
    <row r="225" spans="1:26" ht="12.75" customHeight="1">
      <c r="A225" s="155"/>
      <c r="B225" s="205"/>
      <c r="C225" s="206"/>
      <c r="D225" s="206"/>
      <c r="E225" s="206"/>
      <c r="F225" s="206"/>
      <c r="G225" s="155"/>
      <c r="H225" s="155"/>
      <c r="I225" s="155"/>
      <c r="J225" s="155"/>
      <c r="K225" s="155"/>
      <c r="L225" s="155"/>
      <c r="M225" s="155"/>
      <c r="N225" s="155"/>
      <c r="O225" s="155"/>
      <c r="P225" s="155"/>
      <c r="Q225" s="155"/>
      <c r="R225" s="155"/>
      <c r="S225" s="155"/>
      <c r="T225" s="155"/>
      <c r="U225" s="155"/>
      <c r="V225" s="155"/>
      <c r="W225" s="155"/>
      <c r="X225" s="155"/>
      <c r="Y225" s="155"/>
      <c r="Z225" s="155"/>
    </row>
    <row r="226" spans="1:26" ht="12.75" customHeight="1">
      <c r="A226" s="155"/>
      <c r="B226" s="205"/>
      <c r="C226" s="206"/>
      <c r="D226" s="206"/>
      <c r="E226" s="206"/>
      <c r="F226" s="206"/>
      <c r="G226" s="155"/>
      <c r="H226" s="155"/>
      <c r="I226" s="155"/>
      <c r="J226" s="155"/>
      <c r="K226" s="155"/>
      <c r="L226" s="155"/>
      <c r="M226" s="155"/>
      <c r="N226" s="155"/>
      <c r="O226" s="155"/>
      <c r="P226" s="155"/>
      <c r="Q226" s="155"/>
      <c r="R226" s="155"/>
      <c r="S226" s="155"/>
      <c r="T226" s="155"/>
      <c r="U226" s="155"/>
      <c r="V226" s="155"/>
      <c r="W226" s="155"/>
      <c r="X226" s="155"/>
      <c r="Y226" s="155"/>
      <c r="Z226" s="155"/>
    </row>
    <row r="227" spans="1:26" ht="12.75" customHeight="1">
      <c r="A227" s="155"/>
      <c r="B227" s="205"/>
      <c r="C227" s="206"/>
      <c r="D227" s="206"/>
      <c r="E227" s="206"/>
      <c r="F227" s="206"/>
      <c r="G227" s="155"/>
      <c r="H227" s="155"/>
      <c r="I227" s="155"/>
      <c r="J227" s="155"/>
      <c r="K227" s="155"/>
      <c r="L227" s="155"/>
      <c r="M227" s="155"/>
      <c r="N227" s="155"/>
      <c r="O227" s="155"/>
      <c r="P227" s="155"/>
      <c r="Q227" s="155"/>
      <c r="R227" s="155"/>
      <c r="S227" s="155"/>
      <c r="T227" s="155"/>
      <c r="U227" s="155"/>
      <c r="V227" s="155"/>
      <c r="W227" s="155"/>
      <c r="X227" s="155"/>
      <c r="Y227" s="155"/>
      <c r="Z227" s="155"/>
    </row>
    <row r="228" spans="1:26" ht="12.75" customHeight="1">
      <c r="A228" s="155"/>
      <c r="B228" s="205"/>
      <c r="C228" s="206"/>
      <c r="D228" s="206"/>
      <c r="E228" s="206"/>
      <c r="F228" s="206"/>
      <c r="G228" s="155"/>
      <c r="H228" s="155"/>
      <c r="I228" s="155"/>
      <c r="J228" s="155"/>
      <c r="K228" s="155"/>
      <c r="L228" s="155"/>
      <c r="M228" s="155"/>
      <c r="N228" s="155"/>
      <c r="O228" s="155"/>
      <c r="P228" s="155"/>
      <c r="Q228" s="155"/>
      <c r="R228" s="155"/>
      <c r="S228" s="155"/>
      <c r="T228" s="155"/>
      <c r="U228" s="155"/>
      <c r="V228" s="155"/>
      <c r="W228" s="155"/>
      <c r="X228" s="155"/>
      <c r="Y228" s="155"/>
      <c r="Z228" s="155"/>
    </row>
    <row r="229" spans="1:26" ht="12.75" customHeight="1">
      <c r="A229" s="155"/>
      <c r="B229" s="205"/>
      <c r="C229" s="206"/>
      <c r="D229" s="206"/>
      <c r="E229" s="206"/>
      <c r="F229" s="206"/>
      <c r="G229" s="155"/>
      <c r="H229" s="155"/>
      <c r="I229" s="155"/>
      <c r="J229" s="155"/>
      <c r="K229" s="155"/>
      <c r="L229" s="155"/>
      <c r="M229" s="155"/>
      <c r="N229" s="155"/>
      <c r="O229" s="155"/>
      <c r="P229" s="155"/>
      <c r="Q229" s="155"/>
      <c r="R229" s="155"/>
      <c r="S229" s="155"/>
      <c r="T229" s="155"/>
      <c r="U229" s="155"/>
      <c r="V229" s="155"/>
      <c r="W229" s="155"/>
      <c r="X229" s="155"/>
      <c r="Y229" s="155"/>
      <c r="Z229" s="155"/>
    </row>
    <row r="230" spans="1:26" ht="12.75" customHeight="1">
      <c r="A230" s="155"/>
      <c r="B230" s="205"/>
      <c r="C230" s="206"/>
      <c r="D230" s="206"/>
      <c r="E230" s="206"/>
      <c r="F230" s="206"/>
      <c r="G230" s="155"/>
      <c r="H230" s="155"/>
      <c r="I230" s="155"/>
      <c r="J230" s="155"/>
      <c r="K230" s="155"/>
      <c r="L230" s="155"/>
      <c r="M230" s="155"/>
      <c r="N230" s="155"/>
      <c r="O230" s="155"/>
      <c r="P230" s="155"/>
      <c r="Q230" s="155"/>
      <c r="R230" s="155"/>
      <c r="S230" s="155"/>
      <c r="T230" s="155"/>
      <c r="U230" s="155"/>
      <c r="V230" s="155"/>
      <c r="W230" s="155"/>
      <c r="X230" s="155"/>
      <c r="Y230" s="155"/>
      <c r="Z230" s="155"/>
    </row>
    <row r="231" spans="1:26" ht="12.75" customHeight="1">
      <c r="A231" s="155"/>
      <c r="B231" s="205"/>
      <c r="C231" s="206"/>
      <c r="D231" s="206"/>
      <c r="E231" s="206"/>
      <c r="F231" s="206"/>
      <c r="G231" s="155"/>
      <c r="H231" s="155"/>
      <c r="I231" s="155"/>
      <c r="J231" s="155"/>
      <c r="K231" s="155"/>
      <c r="L231" s="155"/>
      <c r="M231" s="155"/>
      <c r="N231" s="155"/>
      <c r="O231" s="155"/>
      <c r="P231" s="155"/>
      <c r="Q231" s="155"/>
      <c r="R231" s="155"/>
      <c r="S231" s="155"/>
      <c r="T231" s="155"/>
      <c r="U231" s="155"/>
      <c r="V231" s="155"/>
      <c r="W231" s="155"/>
      <c r="X231" s="155"/>
      <c r="Y231" s="155"/>
      <c r="Z231" s="155"/>
    </row>
    <row r="232" spans="1:26" ht="12.75" customHeight="1">
      <c r="A232" s="155"/>
      <c r="B232" s="205"/>
      <c r="C232" s="206"/>
      <c r="D232" s="206"/>
      <c r="E232" s="206"/>
      <c r="F232" s="206"/>
      <c r="G232" s="155"/>
      <c r="H232" s="155"/>
      <c r="I232" s="155"/>
      <c r="J232" s="155"/>
      <c r="K232" s="155"/>
      <c r="L232" s="155"/>
      <c r="M232" s="155"/>
      <c r="N232" s="155"/>
      <c r="O232" s="155"/>
      <c r="P232" s="155"/>
      <c r="Q232" s="155"/>
      <c r="R232" s="155"/>
      <c r="S232" s="155"/>
      <c r="T232" s="155"/>
      <c r="U232" s="155"/>
      <c r="V232" s="155"/>
      <c r="W232" s="155"/>
      <c r="X232" s="155"/>
      <c r="Y232" s="155"/>
      <c r="Z232" s="155"/>
    </row>
    <row r="233" spans="1:26" ht="12.75" customHeight="1">
      <c r="A233" s="155"/>
      <c r="B233" s="205"/>
      <c r="C233" s="206"/>
      <c r="D233" s="206"/>
      <c r="E233" s="206"/>
      <c r="F233" s="206"/>
      <c r="G233" s="155"/>
      <c r="H233" s="155"/>
      <c r="I233" s="155"/>
      <c r="J233" s="155"/>
      <c r="K233" s="155"/>
      <c r="L233" s="155"/>
      <c r="M233" s="155"/>
      <c r="N233" s="155"/>
      <c r="O233" s="155"/>
      <c r="P233" s="155"/>
      <c r="Q233" s="155"/>
      <c r="R233" s="155"/>
      <c r="S233" s="155"/>
      <c r="T233" s="155"/>
      <c r="U233" s="155"/>
      <c r="V233" s="155"/>
      <c r="W233" s="155"/>
      <c r="X233" s="155"/>
      <c r="Y233" s="155"/>
      <c r="Z233" s="155"/>
    </row>
    <row r="234" spans="1:26" ht="12.75" customHeight="1">
      <c r="A234" s="155"/>
      <c r="B234" s="205"/>
      <c r="C234" s="206"/>
      <c r="D234" s="206"/>
      <c r="E234" s="206"/>
      <c r="F234" s="206"/>
      <c r="G234" s="155"/>
      <c r="H234" s="155"/>
      <c r="I234" s="155"/>
      <c r="J234" s="155"/>
      <c r="K234" s="155"/>
      <c r="L234" s="155"/>
      <c r="M234" s="155"/>
      <c r="N234" s="155"/>
      <c r="O234" s="155"/>
      <c r="P234" s="155"/>
      <c r="Q234" s="155"/>
      <c r="R234" s="155"/>
      <c r="S234" s="155"/>
      <c r="T234" s="155"/>
      <c r="U234" s="155"/>
      <c r="V234" s="155"/>
      <c r="W234" s="155"/>
      <c r="X234" s="155"/>
      <c r="Y234" s="155"/>
      <c r="Z234" s="155"/>
    </row>
    <row r="235" spans="1:26" ht="12.75" customHeight="1">
      <c r="A235" s="155"/>
      <c r="B235" s="205"/>
      <c r="C235" s="206"/>
      <c r="D235" s="206"/>
      <c r="E235" s="206"/>
      <c r="F235" s="206"/>
      <c r="G235" s="155"/>
      <c r="H235" s="155"/>
      <c r="I235" s="155"/>
      <c r="J235" s="155"/>
      <c r="K235" s="155"/>
      <c r="L235" s="155"/>
      <c r="M235" s="155"/>
      <c r="N235" s="155"/>
      <c r="O235" s="155"/>
      <c r="P235" s="155"/>
      <c r="Q235" s="155"/>
      <c r="R235" s="155"/>
      <c r="S235" s="155"/>
      <c r="T235" s="155"/>
      <c r="U235" s="155"/>
      <c r="V235" s="155"/>
      <c r="W235" s="155"/>
      <c r="X235" s="155"/>
      <c r="Y235" s="155"/>
      <c r="Z235" s="155"/>
    </row>
    <row r="236" spans="1:26" ht="12.75" customHeight="1">
      <c r="A236" s="155"/>
      <c r="B236" s="205"/>
      <c r="C236" s="206"/>
      <c r="D236" s="206"/>
      <c r="E236" s="206"/>
      <c r="F236" s="206"/>
      <c r="G236" s="155"/>
      <c r="H236" s="155"/>
      <c r="I236" s="155"/>
      <c r="J236" s="155"/>
      <c r="K236" s="155"/>
      <c r="L236" s="155"/>
      <c r="M236" s="155"/>
      <c r="N236" s="155"/>
      <c r="O236" s="155"/>
      <c r="P236" s="155"/>
      <c r="Q236" s="155"/>
      <c r="R236" s="155"/>
      <c r="S236" s="155"/>
      <c r="T236" s="155"/>
      <c r="U236" s="155"/>
      <c r="V236" s="155"/>
      <c r="W236" s="155"/>
      <c r="X236" s="155"/>
      <c r="Y236" s="155"/>
      <c r="Z236" s="155"/>
    </row>
    <row r="237" spans="1:26" ht="12.75" customHeight="1">
      <c r="A237" s="155"/>
      <c r="B237" s="205"/>
      <c r="C237" s="206"/>
      <c r="D237" s="206"/>
      <c r="E237" s="206"/>
      <c r="F237" s="206"/>
      <c r="G237" s="155"/>
      <c r="H237" s="155"/>
      <c r="I237" s="155"/>
      <c r="J237" s="155"/>
      <c r="K237" s="155"/>
      <c r="L237" s="155"/>
      <c r="M237" s="155"/>
      <c r="N237" s="155"/>
      <c r="O237" s="155"/>
      <c r="P237" s="155"/>
      <c r="Q237" s="155"/>
      <c r="R237" s="155"/>
      <c r="S237" s="155"/>
      <c r="T237" s="155"/>
      <c r="U237" s="155"/>
      <c r="V237" s="155"/>
      <c r="W237" s="155"/>
      <c r="X237" s="155"/>
      <c r="Y237" s="155"/>
      <c r="Z237" s="155"/>
    </row>
    <row r="238" spans="1:26" ht="12.75" customHeight="1">
      <c r="A238" s="155"/>
      <c r="B238" s="205"/>
      <c r="C238" s="206"/>
      <c r="D238" s="206"/>
      <c r="E238" s="206"/>
      <c r="F238" s="206"/>
      <c r="G238" s="155"/>
      <c r="H238" s="155"/>
      <c r="I238" s="155"/>
      <c r="J238" s="155"/>
      <c r="K238" s="155"/>
      <c r="L238" s="155"/>
      <c r="M238" s="155"/>
      <c r="N238" s="155"/>
      <c r="O238" s="155"/>
      <c r="P238" s="155"/>
      <c r="Q238" s="155"/>
      <c r="R238" s="155"/>
      <c r="S238" s="155"/>
      <c r="T238" s="155"/>
      <c r="U238" s="155"/>
      <c r="V238" s="155"/>
      <c r="W238" s="155"/>
      <c r="X238" s="155"/>
      <c r="Y238" s="155"/>
      <c r="Z238" s="155"/>
    </row>
    <row r="239" spans="1:26" ht="12.75" customHeight="1">
      <c r="A239" s="155"/>
      <c r="B239" s="205"/>
      <c r="C239" s="206"/>
      <c r="D239" s="206"/>
      <c r="E239" s="206"/>
      <c r="F239" s="206"/>
      <c r="G239" s="155"/>
      <c r="H239" s="155"/>
      <c r="I239" s="155"/>
      <c r="J239" s="155"/>
      <c r="K239" s="155"/>
      <c r="L239" s="155"/>
      <c r="M239" s="155"/>
      <c r="N239" s="155"/>
      <c r="O239" s="155"/>
      <c r="P239" s="155"/>
      <c r="Q239" s="155"/>
      <c r="R239" s="155"/>
      <c r="S239" s="155"/>
      <c r="T239" s="155"/>
      <c r="U239" s="155"/>
      <c r="V239" s="155"/>
      <c r="W239" s="155"/>
      <c r="X239" s="155"/>
      <c r="Y239" s="155"/>
      <c r="Z239" s="155"/>
    </row>
    <row r="240" spans="1:26" ht="12.75" customHeight="1">
      <c r="A240" s="155"/>
      <c r="B240" s="205"/>
      <c r="C240" s="206"/>
      <c r="D240" s="206"/>
      <c r="E240" s="206"/>
      <c r="F240" s="206"/>
      <c r="G240" s="155"/>
      <c r="H240" s="155"/>
      <c r="I240" s="155"/>
      <c r="J240" s="155"/>
      <c r="K240" s="155"/>
      <c r="L240" s="155"/>
      <c r="M240" s="155"/>
      <c r="N240" s="155"/>
      <c r="O240" s="155"/>
      <c r="P240" s="155"/>
      <c r="Q240" s="155"/>
      <c r="R240" s="155"/>
      <c r="S240" s="155"/>
      <c r="T240" s="155"/>
      <c r="U240" s="155"/>
      <c r="V240" s="155"/>
      <c r="W240" s="155"/>
      <c r="X240" s="155"/>
      <c r="Y240" s="155"/>
      <c r="Z240" s="155"/>
    </row>
    <row r="241" spans="1:26" ht="12.75" customHeight="1">
      <c r="A241" s="155"/>
      <c r="B241" s="205"/>
      <c r="C241" s="206"/>
      <c r="D241" s="206"/>
      <c r="E241" s="206"/>
      <c r="F241" s="206"/>
      <c r="G241" s="155"/>
      <c r="H241" s="155"/>
      <c r="I241" s="155"/>
      <c r="J241" s="155"/>
      <c r="K241" s="155"/>
      <c r="L241" s="155"/>
      <c r="M241" s="155"/>
      <c r="N241" s="155"/>
      <c r="O241" s="155"/>
      <c r="P241" s="155"/>
      <c r="Q241" s="155"/>
      <c r="R241" s="155"/>
      <c r="S241" s="155"/>
      <c r="T241" s="155"/>
      <c r="U241" s="155"/>
      <c r="V241" s="155"/>
      <c r="W241" s="155"/>
      <c r="X241" s="155"/>
      <c r="Y241" s="155"/>
      <c r="Z241" s="155"/>
    </row>
    <row r="242" spans="1:26" ht="12.75" customHeight="1">
      <c r="A242" s="155"/>
      <c r="B242" s="205"/>
      <c r="C242" s="206"/>
      <c r="D242" s="206"/>
      <c r="E242" s="206"/>
      <c r="F242" s="206"/>
      <c r="G242" s="155"/>
      <c r="H242" s="155"/>
      <c r="I242" s="155"/>
      <c r="J242" s="155"/>
      <c r="K242" s="155"/>
      <c r="L242" s="155"/>
      <c r="M242" s="155"/>
      <c r="N242" s="155"/>
      <c r="O242" s="155"/>
      <c r="P242" s="155"/>
      <c r="Q242" s="155"/>
      <c r="R242" s="155"/>
      <c r="S242" s="155"/>
      <c r="T242" s="155"/>
      <c r="U242" s="155"/>
      <c r="V242" s="155"/>
      <c r="W242" s="155"/>
      <c r="X242" s="155"/>
      <c r="Y242" s="155"/>
      <c r="Z242" s="155"/>
    </row>
    <row r="243" spans="1:26" ht="12.75" customHeight="1">
      <c r="A243" s="155"/>
      <c r="B243" s="205"/>
      <c r="C243" s="206"/>
      <c r="D243" s="206"/>
      <c r="E243" s="206"/>
      <c r="F243" s="206"/>
      <c r="G243" s="155"/>
      <c r="H243" s="155"/>
      <c r="I243" s="155"/>
      <c r="J243" s="155"/>
      <c r="K243" s="155"/>
      <c r="L243" s="155"/>
      <c r="M243" s="155"/>
      <c r="N243" s="155"/>
      <c r="O243" s="155"/>
      <c r="P243" s="155"/>
      <c r="Q243" s="155"/>
      <c r="R243" s="155"/>
      <c r="S243" s="155"/>
      <c r="T243" s="155"/>
      <c r="U243" s="155"/>
      <c r="V243" s="155"/>
      <c r="W243" s="155"/>
      <c r="X243" s="155"/>
      <c r="Y243" s="155"/>
      <c r="Z243" s="155"/>
    </row>
    <row r="244" spans="1:26" ht="12.75" customHeight="1">
      <c r="A244" s="155"/>
      <c r="B244" s="205"/>
      <c r="C244" s="206"/>
      <c r="D244" s="206"/>
      <c r="E244" s="206"/>
      <c r="F244" s="206"/>
      <c r="G244" s="155"/>
      <c r="H244" s="155"/>
      <c r="I244" s="155"/>
      <c r="J244" s="155"/>
      <c r="K244" s="155"/>
      <c r="L244" s="155"/>
      <c r="M244" s="155"/>
      <c r="N244" s="155"/>
      <c r="O244" s="155"/>
      <c r="P244" s="155"/>
      <c r="Q244" s="155"/>
      <c r="R244" s="155"/>
      <c r="S244" s="155"/>
      <c r="T244" s="155"/>
      <c r="U244" s="155"/>
      <c r="V244" s="155"/>
      <c r="W244" s="155"/>
      <c r="X244" s="155"/>
      <c r="Y244" s="155"/>
      <c r="Z244" s="155"/>
    </row>
    <row r="245" spans="1:26" ht="12.75" customHeight="1">
      <c r="A245" s="155"/>
      <c r="B245" s="205"/>
      <c r="C245" s="206"/>
      <c r="D245" s="206"/>
      <c r="E245" s="206"/>
      <c r="F245" s="206"/>
      <c r="G245" s="155"/>
      <c r="H245" s="155"/>
      <c r="I245" s="155"/>
      <c r="J245" s="155"/>
      <c r="K245" s="155"/>
      <c r="L245" s="155"/>
      <c r="M245" s="155"/>
      <c r="N245" s="155"/>
      <c r="O245" s="155"/>
      <c r="P245" s="155"/>
      <c r="Q245" s="155"/>
      <c r="R245" s="155"/>
      <c r="S245" s="155"/>
      <c r="T245" s="155"/>
      <c r="U245" s="155"/>
      <c r="V245" s="155"/>
      <c r="W245" s="155"/>
      <c r="X245" s="155"/>
      <c r="Y245" s="155"/>
      <c r="Z245" s="155"/>
    </row>
    <row r="246" spans="1:26" ht="12.75" customHeight="1">
      <c r="A246" s="155"/>
      <c r="B246" s="205"/>
      <c r="C246" s="206"/>
      <c r="D246" s="206"/>
      <c r="E246" s="206"/>
      <c r="F246" s="206"/>
      <c r="G246" s="155"/>
      <c r="H246" s="155"/>
      <c r="I246" s="155"/>
      <c r="J246" s="155"/>
      <c r="K246" s="155"/>
      <c r="L246" s="155"/>
      <c r="M246" s="155"/>
      <c r="N246" s="155"/>
      <c r="O246" s="155"/>
      <c r="P246" s="155"/>
      <c r="Q246" s="155"/>
      <c r="R246" s="155"/>
      <c r="S246" s="155"/>
      <c r="T246" s="155"/>
      <c r="U246" s="155"/>
      <c r="V246" s="155"/>
      <c r="W246" s="155"/>
      <c r="X246" s="155"/>
      <c r="Y246" s="155"/>
      <c r="Z246" s="155"/>
    </row>
    <row r="247" spans="1:26" ht="12.75" customHeight="1">
      <c r="A247" s="155"/>
      <c r="B247" s="205"/>
      <c r="C247" s="206"/>
      <c r="D247" s="206"/>
      <c r="E247" s="206"/>
      <c r="F247" s="206"/>
      <c r="G247" s="155"/>
      <c r="H247" s="155"/>
      <c r="I247" s="155"/>
      <c r="J247" s="155"/>
      <c r="K247" s="155"/>
      <c r="L247" s="155"/>
      <c r="M247" s="155"/>
      <c r="N247" s="155"/>
      <c r="O247" s="155"/>
      <c r="P247" s="155"/>
      <c r="Q247" s="155"/>
      <c r="R247" s="155"/>
      <c r="S247" s="155"/>
      <c r="T247" s="155"/>
      <c r="U247" s="155"/>
      <c r="V247" s="155"/>
      <c r="W247" s="155"/>
      <c r="X247" s="155"/>
      <c r="Y247" s="155"/>
      <c r="Z247" s="155"/>
    </row>
    <row r="248" spans="1:26" ht="12.75" customHeight="1">
      <c r="A248" s="155"/>
      <c r="B248" s="205"/>
      <c r="C248" s="206"/>
      <c r="D248" s="206"/>
      <c r="E248" s="206"/>
      <c r="F248" s="206"/>
      <c r="G248" s="155"/>
      <c r="H248" s="155"/>
      <c r="I248" s="155"/>
      <c r="J248" s="155"/>
      <c r="K248" s="155"/>
      <c r="L248" s="155"/>
      <c r="M248" s="155"/>
      <c r="N248" s="155"/>
      <c r="O248" s="155"/>
      <c r="P248" s="155"/>
      <c r="Q248" s="155"/>
      <c r="R248" s="155"/>
      <c r="S248" s="155"/>
      <c r="T248" s="155"/>
      <c r="U248" s="155"/>
      <c r="V248" s="155"/>
      <c r="W248" s="155"/>
      <c r="X248" s="155"/>
      <c r="Y248" s="155"/>
      <c r="Z248" s="155"/>
    </row>
    <row r="249" spans="1:26" ht="12.75" customHeight="1">
      <c r="A249" s="155"/>
      <c r="B249" s="205"/>
      <c r="C249" s="206"/>
      <c r="D249" s="206"/>
      <c r="E249" s="206"/>
      <c r="F249" s="206"/>
      <c r="G249" s="155"/>
      <c r="H249" s="155"/>
      <c r="I249" s="155"/>
      <c r="J249" s="155"/>
      <c r="K249" s="155"/>
      <c r="L249" s="155"/>
      <c r="M249" s="155"/>
      <c r="N249" s="155"/>
      <c r="O249" s="155"/>
      <c r="P249" s="155"/>
      <c r="Q249" s="155"/>
      <c r="R249" s="155"/>
      <c r="S249" s="155"/>
      <c r="T249" s="155"/>
      <c r="U249" s="155"/>
      <c r="V249" s="155"/>
      <c r="W249" s="155"/>
      <c r="X249" s="155"/>
      <c r="Y249" s="155"/>
      <c r="Z249" s="155"/>
    </row>
    <row r="250" spans="1:26" ht="12.75" customHeight="1">
      <c r="A250" s="155"/>
      <c r="B250" s="205"/>
      <c r="C250" s="206"/>
      <c r="D250" s="206"/>
      <c r="E250" s="206"/>
      <c r="F250" s="206"/>
      <c r="G250" s="155"/>
      <c r="H250" s="155"/>
      <c r="I250" s="155"/>
      <c r="J250" s="155"/>
      <c r="K250" s="155"/>
      <c r="L250" s="155"/>
      <c r="M250" s="155"/>
      <c r="N250" s="155"/>
      <c r="O250" s="155"/>
      <c r="P250" s="155"/>
      <c r="Q250" s="155"/>
      <c r="R250" s="155"/>
      <c r="S250" s="155"/>
      <c r="T250" s="155"/>
      <c r="U250" s="155"/>
      <c r="V250" s="155"/>
      <c r="W250" s="155"/>
      <c r="X250" s="155"/>
      <c r="Y250" s="155"/>
      <c r="Z250" s="155"/>
    </row>
    <row r="251" spans="1:26" ht="12.75" customHeight="1">
      <c r="A251" s="155"/>
      <c r="B251" s="205"/>
      <c r="C251" s="206"/>
      <c r="D251" s="206"/>
      <c r="E251" s="206"/>
      <c r="F251" s="206"/>
      <c r="G251" s="155"/>
      <c r="H251" s="155"/>
      <c r="I251" s="155"/>
      <c r="J251" s="155"/>
      <c r="K251" s="155"/>
      <c r="L251" s="155"/>
      <c r="M251" s="155"/>
      <c r="N251" s="155"/>
      <c r="O251" s="155"/>
      <c r="P251" s="155"/>
      <c r="Q251" s="155"/>
      <c r="R251" s="155"/>
      <c r="S251" s="155"/>
      <c r="T251" s="155"/>
      <c r="U251" s="155"/>
      <c r="V251" s="155"/>
      <c r="W251" s="155"/>
      <c r="X251" s="155"/>
      <c r="Y251" s="155"/>
      <c r="Z251" s="155"/>
    </row>
    <row r="252" spans="1:26" ht="12.75" customHeight="1">
      <c r="A252" s="155"/>
      <c r="B252" s="205"/>
      <c r="C252" s="206"/>
      <c r="D252" s="206"/>
      <c r="E252" s="206"/>
      <c r="F252" s="206"/>
      <c r="G252" s="155"/>
      <c r="H252" s="155"/>
      <c r="I252" s="155"/>
      <c r="J252" s="155"/>
      <c r="K252" s="155"/>
      <c r="L252" s="155"/>
      <c r="M252" s="155"/>
      <c r="N252" s="155"/>
      <c r="O252" s="155"/>
      <c r="P252" s="155"/>
      <c r="Q252" s="155"/>
      <c r="R252" s="155"/>
      <c r="S252" s="155"/>
      <c r="T252" s="155"/>
      <c r="U252" s="155"/>
      <c r="V252" s="155"/>
      <c r="W252" s="155"/>
      <c r="X252" s="155"/>
      <c r="Y252" s="155"/>
      <c r="Z252" s="155"/>
    </row>
    <row r="253" spans="1:26" ht="12.75" customHeight="1">
      <c r="A253" s="155"/>
      <c r="B253" s="205"/>
      <c r="C253" s="206"/>
      <c r="D253" s="206"/>
      <c r="E253" s="206"/>
      <c r="F253" s="206"/>
      <c r="G253" s="155"/>
      <c r="H253" s="155"/>
      <c r="I253" s="155"/>
      <c r="J253" s="155"/>
      <c r="K253" s="155"/>
      <c r="L253" s="155"/>
      <c r="M253" s="155"/>
      <c r="N253" s="155"/>
      <c r="O253" s="155"/>
      <c r="P253" s="155"/>
      <c r="Q253" s="155"/>
      <c r="R253" s="155"/>
      <c r="S253" s="155"/>
      <c r="T253" s="155"/>
      <c r="U253" s="155"/>
      <c r="V253" s="155"/>
      <c r="W253" s="155"/>
      <c r="X253" s="155"/>
      <c r="Y253" s="155"/>
      <c r="Z253" s="155"/>
    </row>
    <row r="254" spans="1:26" ht="12.75" customHeight="1">
      <c r="A254" s="155"/>
      <c r="B254" s="205"/>
      <c r="C254" s="206"/>
      <c r="D254" s="206"/>
      <c r="E254" s="206"/>
      <c r="F254" s="206"/>
      <c r="G254" s="155"/>
      <c r="H254" s="155"/>
      <c r="I254" s="155"/>
      <c r="J254" s="155"/>
      <c r="K254" s="155"/>
      <c r="L254" s="155"/>
      <c r="M254" s="155"/>
      <c r="N254" s="155"/>
      <c r="O254" s="155"/>
      <c r="P254" s="155"/>
      <c r="Q254" s="155"/>
      <c r="R254" s="155"/>
      <c r="S254" s="155"/>
      <c r="T254" s="155"/>
      <c r="U254" s="155"/>
      <c r="V254" s="155"/>
      <c r="W254" s="155"/>
      <c r="X254" s="155"/>
      <c r="Y254" s="155"/>
      <c r="Z254" s="155"/>
    </row>
    <row r="255" spans="1:26" ht="12.75" customHeight="1">
      <c r="A255" s="155"/>
      <c r="B255" s="205"/>
      <c r="C255" s="206"/>
      <c r="D255" s="206"/>
      <c r="E255" s="206"/>
      <c r="F255" s="206"/>
      <c r="G255" s="155"/>
      <c r="H255" s="155"/>
      <c r="I255" s="155"/>
      <c r="J255" s="155"/>
      <c r="K255" s="155"/>
      <c r="L255" s="155"/>
      <c r="M255" s="155"/>
      <c r="N255" s="155"/>
      <c r="O255" s="155"/>
      <c r="P255" s="155"/>
      <c r="Q255" s="155"/>
      <c r="R255" s="155"/>
      <c r="S255" s="155"/>
      <c r="T255" s="155"/>
      <c r="U255" s="155"/>
      <c r="V255" s="155"/>
      <c r="W255" s="155"/>
      <c r="X255" s="155"/>
      <c r="Y255" s="155"/>
      <c r="Z255" s="155"/>
    </row>
    <row r="256" spans="1:26" ht="12.75" customHeight="1">
      <c r="A256" s="155"/>
      <c r="B256" s="205"/>
      <c r="C256" s="206"/>
      <c r="D256" s="206"/>
      <c r="E256" s="206"/>
      <c r="F256" s="206"/>
      <c r="G256" s="155"/>
      <c r="H256" s="155"/>
      <c r="I256" s="155"/>
      <c r="J256" s="155"/>
      <c r="K256" s="155"/>
      <c r="L256" s="155"/>
      <c r="M256" s="155"/>
      <c r="N256" s="155"/>
      <c r="O256" s="155"/>
      <c r="P256" s="155"/>
      <c r="Q256" s="155"/>
      <c r="R256" s="155"/>
      <c r="S256" s="155"/>
      <c r="T256" s="155"/>
      <c r="U256" s="155"/>
      <c r="V256" s="155"/>
      <c r="W256" s="155"/>
      <c r="X256" s="155"/>
      <c r="Y256" s="155"/>
      <c r="Z256" s="155"/>
    </row>
    <row r="257" spans="1:26" ht="12.75" customHeight="1">
      <c r="A257" s="155"/>
      <c r="B257" s="205"/>
      <c r="C257" s="206"/>
      <c r="D257" s="206"/>
      <c r="E257" s="206"/>
      <c r="F257" s="206"/>
      <c r="G257" s="155"/>
      <c r="H257" s="155"/>
      <c r="I257" s="155"/>
      <c r="J257" s="155"/>
      <c r="K257" s="155"/>
      <c r="L257" s="155"/>
      <c r="M257" s="155"/>
      <c r="N257" s="155"/>
      <c r="O257" s="155"/>
      <c r="P257" s="155"/>
      <c r="Q257" s="155"/>
      <c r="R257" s="155"/>
      <c r="S257" s="155"/>
      <c r="T257" s="155"/>
      <c r="U257" s="155"/>
      <c r="V257" s="155"/>
      <c r="W257" s="155"/>
      <c r="X257" s="155"/>
      <c r="Y257" s="155"/>
      <c r="Z257" s="155"/>
    </row>
    <row r="258" spans="1:26" ht="12.75" customHeight="1">
      <c r="A258" s="155"/>
      <c r="B258" s="205"/>
      <c r="C258" s="206"/>
      <c r="D258" s="206"/>
      <c r="E258" s="206"/>
      <c r="F258" s="206"/>
      <c r="G258" s="155"/>
      <c r="H258" s="155"/>
      <c r="I258" s="155"/>
      <c r="J258" s="155"/>
      <c r="K258" s="155"/>
      <c r="L258" s="155"/>
      <c r="M258" s="155"/>
      <c r="N258" s="155"/>
      <c r="O258" s="155"/>
      <c r="P258" s="155"/>
      <c r="Q258" s="155"/>
      <c r="R258" s="155"/>
      <c r="S258" s="155"/>
      <c r="T258" s="155"/>
      <c r="U258" s="155"/>
      <c r="V258" s="155"/>
      <c r="W258" s="155"/>
      <c r="X258" s="155"/>
      <c r="Y258" s="155"/>
      <c r="Z258" s="155"/>
    </row>
    <row r="259" spans="1:26" ht="12.75" customHeight="1">
      <c r="A259" s="155"/>
      <c r="B259" s="205"/>
      <c r="C259" s="206"/>
      <c r="D259" s="206"/>
      <c r="E259" s="206"/>
      <c r="F259" s="206"/>
      <c r="G259" s="155"/>
      <c r="H259" s="155"/>
      <c r="I259" s="155"/>
      <c r="J259" s="155"/>
      <c r="K259" s="155"/>
      <c r="L259" s="155"/>
      <c r="M259" s="155"/>
      <c r="N259" s="155"/>
      <c r="O259" s="155"/>
      <c r="P259" s="155"/>
      <c r="Q259" s="155"/>
      <c r="R259" s="155"/>
      <c r="S259" s="155"/>
      <c r="T259" s="155"/>
      <c r="U259" s="155"/>
      <c r="V259" s="155"/>
      <c r="W259" s="155"/>
      <c r="X259" s="155"/>
      <c r="Y259" s="155"/>
      <c r="Z259" s="155"/>
    </row>
    <row r="260" spans="1:26" ht="12.75" customHeight="1">
      <c r="A260" s="155"/>
      <c r="B260" s="205"/>
      <c r="C260" s="206"/>
      <c r="D260" s="206"/>
      <c r="E260" s="206"/>
      <c r="F260" s="206"/>
      <c r="G260" s="155"/>
      <c r="H260" s="155"/>
      <c r="I260" s="155"/>
      <c r="J260" s="155"/>
      <c r="K260" s="155"/>
      <c r="L260" s="155"/>
      <c r="M260" s="155"/>
      <c r="N260" s="155"/>
      <c r="O260" s="155"/>
      <c r="P260" s="155"/>
      <c r="Q260" s="155"/>
      <c r="R260" s="155"/>
      <c r="S260" s="155"/>
      <c r="T260" s="155"/>
      <c r="U260" s="155"/>
      <c r="V260" s="155"/>
      <c r="W260" s="155"/>
      <c r="X260" s="155"/>
      <c r="Y260" s="155"/>
      <c r="Z260" s="155"/>
    </row>
    <row r="261" spans="1:26" ht="12.75" customHeight="1">
      <c r="A261" s="155"/>
      <c r="B261" s="205"/>
      <c r="C261" s="206"/>
      <c r="D261" s="206"/>
      <c r="E261" s="206"/>
      <c r="F261" s="206"/>
      <c r="G261" s="155"/>
      <c r="H261" s="155"/>
      <c r="I261" s="155"/>
      <c r="J261" s="155"/>
      <c r="K261" s="155"/>
      <c r="L261" s="155"/>
      <c r="M261" s="155"/>
      <c r="N261" s="155"/>
      <c r="O261" s="155"/>
      <c r="P261" s="155"/>
      <c r="Q261" s="155"/>
      <c r="R261" s="155"/>
      <c r="S261" s="155"/>
      <c r="T261" s="155"/>
      <c r="U261" s="155"/>
      <c r="V261" s="155"/>
      <c r="W261" s="155"/>
      <c r="X261" s="155"/>
      <c r="Y261" s="155"/>
      <c r="Z261" s="155"/>
    </row>
    <row r="262" spans="1:26" ht="12.75" customHeight="1">
      <c r="A262" s="155"/>
      <c r="B262" s="205"/>
      <c r="C262" s="206"/>
      <c r="D262" s="206"/>
      <c r="E262" s="206"/>
      <c r="F262" s="206"/>
      <c r="G262" s="155"/>
      <c r="H262" s="155"/>
      <c r="I262" s="155"/>
      <c r="J262" s="155"/>
      <c r="K262" s="155"/>
      <c r="L262" s="155"/>
      <c r="M262" s="155"/>
      <c r="N262" s="155"/>
      <c r="O262" s="155"/>
      <c r="P262" s="155"/>
      <c r="Q262" s="155"/>
      <c r="R262" s="155"/>
      <c r="S262" s="155"/>
      <c r="T262" s="155"/>
      <c r="U262" s="155"/>
      <c r="V262" s="155"/>
      <c r="W262" s="155"/>
      <c r="X262" s="155"/>
      <c r="Y262" s="155"/>
      <c r="Z262" s="155"/>
    </row>
    <row r="263" spans="1:26" ht="12.75" customHeight="1">
      <c r="A263" s="155"/>
      <c r="B263" s="205"/>
      <c r="C263" s="206"/>
      <c r="D263" s="206"/>
      <c r="E263" s="206"/>
      <c r="F263" s="206"/>
      <c r="G263" s="155"/>
      <c r="H263" s="155"/>
      <c r="I263" s="155"/>
      <c r="J263" s="155"/>
      <c r="K263" s="155"/>
      <c r="L263" s="155"/>
      <c r="M263" s="155"/>
      <c r="N263" s="155"/>
      <c r="O263" s="155"/>
      <c r="P263" s="155"/>
      <c r="Q263" s="155"/>
      <c r="R263" s="155"/>
      <c r="S263" s="155"/>
      <c r="T263" s="155"/>
      <c r="U263" s="155"/>
      <c r="V263" s="155"/>
      <c r="W263" s="155"/>
      <c r="X263" s="155"/>
      <c r="Y263" s="155"/>
      <c r="Z263" s="155"/>
    </row>
    <row r="264" spans="1:26" ht="12.75" customHeight="1">
      <c r="A264" s="155"/>
      <c r="B264" s="205"/>
      <c r="C264" s="206"/>
      <c r="D264" s="206"/>
      <c r="E264" s="206"/>
      <c r="F264" s="206"/>
      <c r="G264" s="155"/>
      <c r="H264" s="155"/>
      <c r="I264" s="155"/>
      <c r="J264" s="155"/>
      <c r="K264" s="155"/>
      <c r="L264" s="155"/>
      <c r="M264" s="155"/>
      <c r="N264" s="155"/>
      <c r="O264" s="155"/>
      <c r="P264" s="155"/>
      <c r="Q264" s="155"/>
      <c r="R264" s="155"/>
      <c r="S264" s="155"/>
      <c r="T264" s="155"/>
      <c r="U264" s="155"/>
      <c r="V264" s="155"/>
      <c r="W264" s="155"/>
      <c r="X264" s="155"/>
      <c r="Y264" s="155"/>
      <c r="Z264" s="155"/>
    </row>
    <row r="265" spans="1:26" ht="12.75" customHeight="1">
      <c r="A265" s="155"/>
      <c r="B265" s="205"/>
      <c r="C265" s="206"/>
      <c r="D265" s="206"/>
      <c r="E265" s="206"/>
      <c r="F265" s="206"/>
      <c r="G265" s="155"/>
      <c r="H265" s="155"/>
      <c r="I265" s="155"/>
      <c r="J265" s="155"/>
      <c r="K265" s="155"/>
      <c r="L265" s="155"/>
      <c r="M265" s="155"/>
      <c r="N265" s="155"/>
      <c r="O265" s="155"/>
      <c r="P265" s="155"/>
      <c r="Q265" s="155"/>
      <c r="R265" s="155"/>
      <c r="S265" s="155"/>
      <c r="T265" s="155"/>
      <c r="U265" s="155"/>
      <c r="V265" s="155"/>
      <c r="W265" s="155"/>
      <c r="X265" s="155"/>
      <c r="Y265" s="155"/>
      <c r="Z265" s="155"/>
    </row>
    <row r="266" spans="1:26" ht="12.75" customHeight="1">
      <c r="A266" s="155"/>
      <c r="B266" s="205"/>
      <c r="C266" s="206"/>
      <c r="D266" s="206"/>
      <c r="E266" s="206"/>
      <c r="F266" s="206"/>
      <c r="G266" s="155"/>
      <c r="H266" s="155"/>
      <c r="I266" s="155"/>
      <c r="J266" s="155"/>
      <c r="K266" s="155"/>
      <c r="L266" s="155"/>
      <c r="M266" s="155"/>
      <c r="N266" s="155"/>
      <c r="O266" s="155"/>
      <c r="P266" s="155"/>
      <c r="Q266" s="155"/>
      <c r="R266" s="155"/>
      <c r="S266" s="155"/>
      <c r="T266" s="155"/>
      <c r="U266" s="155"/>
      <c r="V266" s="155"/>
      <c r="W266" s="155"/>
      <c r="X266" s="155"/>
      <c r="Y266" s="155"/>
      <c r="Z266" s="155"/>
    </row>
    <row r="267" spans="1:26" ht="12.75" customHeight="1">
      <c r="A267" s="155"/>
      <c r="B267" s="205"/>
      <c r="C267" s="206"/>
      <c r="D267" s="206"/>
      <c r="E267" s="206"/>
      <c r="F267" s="206"/>
      <c r="G267" s="155"/>
      <c r="H267" s="155"/>
      <c r="I267" s="155"/>
      <c r="J267" s="155"/>
      <c r="K267" s="155"/>
      <c r="L267" s="155"/>
      <c r="M267" s="155"/>
      <c r="N267" s="155"/>
      <c r="O267" s="155"/>
      <c r="P267" s="155"/>
      <c r="Q267" s="155"/>
      <c r="R267" s="155"/>
      <c r="S267" s="155"/>
      <c r="T267" s="155"/>
      <c r="U267" s="155"/>
      <c r="V267" s="155"/>
      <c r="W267" s="155"/>
      <c r="X267" s="155"/>
      <c r="Y267" s="155"/>
      <c r="Z267" s="155"/>
    </row>
    <row r="268" spans="1:26" ht="12.75" customHeight="1">
      <c r="A268" s="155"/>
      <c r="B268" s="205"/>
      <c r="C268" s="206"/>
      <c r="D268" s="206"/>
      <c r="E268" s="206"/>
      <c r="F268" s="206"/>
      <c r="G268" s="155"/>
      <c r="H268" s="155"/>
      <c r="I268" s="155"/>
      <c r="J268" s="155"/>
      <c r="K268" s="155"/>
      <c r="L268" s="155"/>
      <c r="M268" s="155"/>
      <c r="N268" s="155"/>
      <c r="O268" s="155"/>
      <c r="P268" s="155"/>
      <c r="Q268" s="155"/>
      <c r="R268" s="155"/>
      <c r="S268" s="155"/>
      <c r="T268" s="155"/>
      <c r="U268" s="155"/>
      <c r="V268" s="155"/>
      <c r="W268" s="155"/>
      <c r="X268" s="155"/>
      <c r="Y268" s="155"/>
      <c r="Z268" s="155"/>
    </row>
    <row r="269" spans="1:26" ht="12.75" customHeight="1">
      <c r="A269" s="155"/>
      <c r="B269" s="205"/>
      <c r="C269" s="206"/>
      <c r="D269" s="206"/>
      <c r="E269" s="206"/>
      <c r="F269" s="206"/>
      <c r="G269" s="155"/>
      <c r="H269" s="155"/>
      <c r="I269" s="155"/>
      <c r="J269" s="155"/>
      <c r="K269" s="155"/>
      <c r="L269" s="155"/>
      <c r="M269" s="155"/>
      <c r="N269" s="155"/>
      <c r="O269" s="155"/>
      <c r="P269" s="155"/>
      <c r="Q269" s="155"/>
      <c r="R269" s="155"/>
      <c r="S269" s="155"/>
      <c r="T269" s="155"/>
      <c r="U269" s="155"/>
      <c r="V269" s="155"/>
      <c r="W269" s="155"/>
      <c r="X269" s="155"/>
      <c r="Y269" s="155"/>
      <c r="Z269" s="155"/>
    </row>
    <row r="270" spans="1:26" ht="12.75" customHeight="1">
      <c r="A270" s="155"/>
      <c r="B270" s="205"/>
      <c r="C270" s="206"/>
      <c r="D270" s="206"/>
      <c r="E270" s="206"/>
      <c r="F270" s="206"/>
      <c r="G270" s="155"/>
      <c r="H270" s="155"/>
      <c r="I270" s="155"/>
      <c r="J270" s="155"/>
      <c r="K270" s="155"/>
      <c r="L270" s="155"/>
      <c r="M270" s="155"/>
      <c r="N270" s="155"/>
      <c r="O270" s="155"/>
      <c r="P270" s="155"/>
      <c r="Q270" s="155"/>
      <c r="R270" s="155"/>
      <c r="S270" s="155"/>
      <c r="T270" s="155"/>
      <c r="U270" s="155"/>
      <c r="V270" s="155"/>
      <c r="W270" s="155"/>
      <c r="X270" s="155"/>
      <c r="Y270" s="155"/>
      <c r="Z270" s="155"/>
    </row>
    <row r="271" spans="1:26" ht="12.75" customHeight="1">
      <c r="A271" s="155"/>
      <c r="B271" s="205"/>
      <c r="C271" s="206"/>
      <c r="D271" s="206"/>
      <c r="E271" s="206"/>
      <c r="F271" s="206"/>
      <c r="G271" s="155"/>
      <c r="H271" s="155"/>
      <c r="I271" s="155"/>
      <c r="J271" s="155"/>
      <c r="K271" s="155"/>
      <c r="L271" s="155"/>
      <c r="M271" s="155"/>
      <c r="N271" s="155"/>
      <c r="O271" s="155"/>
      <c r="P271" s="155"/>
      <c r="Q271" s="155"/>
      <c r="R271" s="155"/>
      <c r="S271" s="155"/>
      <c r="T271" s="155"/>
      <c r="U271" s="155"/>
      <c r="V271" s="155"/>
      <c r="W271" s="155"/>
      <c r="X271" s="155"/>
      <c r="Y271" s="155"/>
      <c r="Z271" s="155"/>
    </row>
    <row r="272" spans="1:26" ht="12.75" customHeight="1">
      <c r="A272" s="155"/>
      <c r="B272" s="205"/>
      <c r="C272" s="206"/>
      <c r="D272" s="206"/>
      <c r="E272" s="206"/>
      <c r="F272" s="206"/>
      <c r="G272" s="155"/>
      <c r="H272" s="155"/>
      <c r="I272" s="155"/>
      <c r="J272" s="155"/>
      <c r="K272" s="155"/>
      <c r="L272" s="155"/>
      <c r="M272" s="155"/>
      <c r="N272" s="155"/>
      <c r="O272" s="155"/>
      <c r="P272" s="155"/>
      <c r="Q272" s="155"/>
      <c r="R272" s="155"/>
      <c r="S272" s="155"/>
      <c r="T272" s="155"/>
      <c r="U272" s="155"/>
      <c r="V272" s="155"/>
      <c r="W272" s="155"/>
      <c r="X272" s="155"/>
      <c r="Y272" s="155"/>
      <c r="Z272" s="155"/>
    </row>
    <row r="273" spans="1:26" ht="12.75" customHeight="1">
      <c r="A273" s="155"/>
      <c r="B273" s="205"/>
      <c r="C273" s="206"/>
      <c r="D273" s="206"/>
      <c r="E273" s="206"/>
      <c r="F273" s="206"/>
      <c r="G273" s="155"/>
      <c r="H273" s="155"/>
      <c r="I273" s="155"/>
      <c r="J273" s="155"/>
      <c r="K273" s="155"/>
      <c r="L273" s="155"/>
      <c r="M273" s="155"/>
      <c r="N273" s="155"/>
      <c r="O273" s="155"/>
      <c r="P273" s="155"/>
      <c r="Q273" s="155"/>
      <c r="R273" s="155"/>
      <c r="S273" s="155"/>
      <c r="T273" s="155"/>
      <c r="U273" s="155"/>
      <c r="V273" s="155"/>
      <c r="W273" s="155"/>
      <c r="X273" s="155"/>
      <c r="Y273" s="155"/>
      <c r="Z273" s="155"/>
    </row>
    <row r="274" spans="1:26" ht="12.75" customHeight="1">
      <c r="A274" s="155"/>
      <c r="B274" s="205"/>
      <c r="C274" s="206"/>
      <c r="D274" s="206"/>
      <c r="E274" s="206"/>
      <c r="F274" s="206"/>
      <c r="G274" s="155"/>
      <c r="H274" s="155"/>
      <c r="I274" s="155"/>
      <c r="J274" s="155"/>
      <c r="K274" s="155"/>
      <c r="L274" s="155"/>
      <c r="M274" s="155"/>
      <c r="N274" s="155"/>
      <c r="O274" s="155"/>
      <c r="P274" s="155"/>
      <c r="Q274" s="155"/>
      <c r="R274" s="155"/>
      <c r="S274" s="155"/>
      <c r="T274" s="155"/>
      <c r="U274" s="155"/>
      <c r="V274" s="155"/>
      <c r="W274" s="155"/>
      <c r="X274" s="155"/>
      <c r="Y274" s="155"/>
      <c r="Z274" s="155"/>
    </row>
    <row r="275" spans="1:26" ht="12.75" customHeight="1">
      <c r="A275" s="155"/>
      <c r="B275" s="205"/>
      <c r="C275" s="206"/>
      <c r="D275" s="206"/>
      <c r="E275" s="206"/>
      <c r="F275" s="206"/>
      <c r="G275" s="155"/>
      <c r="H275" s="155"/>
      <c r="I275" s="155"/>
      <c r="J275" s="155"/>
      <c r="K275" s="155"/>
      <c r="L275" s="155"/>
      <c r="M275" s="155"/>
      <c r="N275" s="155"/>
      <c r="O275" s="155"/>
      <c r="P275" s="155"/>
      <c r="Q275" s="155"/>
      <c r="R275" s="155"/>
      <c r="S275" s="155"/>
      <c r="T275" s="155"/>
      <c r="U275" s="155"/>
      <c r="V275" s="155"/>
      <c r="W275" s="155"/>
      <c r="X275" s="155"/>
      <c r="Y275" s="155"/>
      <c r="Z275" s="155"/>
    </row>
    <row r="276" spans="1:26" ht="12.75" customHeight="1">
      <c r="A276" s="155"/>
      <c r="B276" s="205"/>
      <c r="C276" s="206"/>
      <c r="D276" s="206"/>
      <c r="E276" s="206"/>
      <c r="F276" s="206"/>
      <c r="G276" s="155"/>
      <c r="H276" s="155"/>
      <c r="I276" s="155"/>
      <c r="J276" s="155"/>
      <c r="K276" s="155"/>
      <c r="L276" s="155"/>
      <c r="M276" s="155"/>
      <c r="N276" s="155"/>
      <c r="O276" s="155"/>
      <c r="P276" s="155"/>
      <c r="Q276" s="155"/>
      <c r="R276" s="155"/>
      <c r="S276" s="155"/>
      <c r="T276" s="155"/>
      <c r="U276" s="155"/>
      <c r="V276" s="155"/>
      <c r="W276" s="155"/>
      <c r="X276" s="155"/>
      <c r="Y276" s="155"/>
      <c r="Z276" s="155"/>
    </row>
    <row r="277" spans="1:26" ht="12.75" customHeight="1">
      <c r="A277" s="155"/>
      <c r="B277" s="205"/>
      <c r="C277" s="206"/>
      <c r="D277" s="206"/>
      <c r="E277" s="206"/>
      <c r="F277" s="206"/>
      <c r="G277" s="155"/>
      <c r="H277" s="155"/>
      <c r="I277" s="155"/>
      <c r="J277" s="155"/>
      <c r="K277" s="155"/>
      <c r="L277" s="155"/>
      <c r="M277" s="155"/>
      <c r="N277" s="155"/>
      <c r="O277" s="155"/>
      <c r="P277" s="155"/>
      <c r="Q277" s="155"/>
      <c r="R277" s="155"/>
      <c r="S277" s="155"/>
      <c r="T277" s="155"/>
      <c r="U277" s="155"/>
      <c r="V277" s="155"/>
      <c r="W277" s="155"/>
      <c r="X277" s="155"/>
      <c r="Y277" s="155"/>
      <c r="Z277" s="155"/>
    </row>
    <row r="278" spans="1:26" ht="12.75" customHeight="1">
      <c r="A278" s="155"/>
      <c r="B278" s="205"/>
      <c r="C278" s="206"/>
      <c r="D278" s="206"/>
      <c r="E278" s="206"/>
      <c r="F278" s="206"/>
      <c r="G278" s="155"/>
      <c r="H278" s="155"/>
      <c r="I278" s="155"/>
      <c r="J278" s="155"/>
      <c r="K278" s="155"/>
      <c r="L278" s="155"/>
      <c r="M278" s="155"/>
      <c r="N278" s="155"/>
      <c r="O278" s="155"/>
      <c r="P278" s="155"/>
      <c r="Q278" s="155"/>
      <c r="R278" s="155"/>
      <c r="S278" s="155"/>
      <c r="T278" s="155"/>
      <c r="U278" s="155"/>
      <c r="V278" s="155"/>
      <c r="W278" s="155"/>
      <c r="X278" s="155"/>
      <c r="Y278" s="155"/>
      <c r="Z278" s="155"/>
    </row>
    <row r="279" spans="1:26" ht="12.75" customHeight="1">
      <c r="A279" s="155"/>
      <c r="B279" s="205"/>
      <c r="C279" s="206"/>
      <c r="D279" s="206"/>
      <c r="E279" s="206"/>
      <c r="F279" s="206"/>
      <c r="G279" s="155"/>
      <c r="H279" s="155"/>
      <c r="I279" s="155"/>
      <c r="J279" s="155"/>
      <c r="K279" s="155"/>
      <c r="L279" s="155"/>
      <c r="M279" s="155"/>
      <c r="N279" s="155"/>
      <c r="O279" s="155"/>
      <c r="P279" s="155"/>
      <c r="Q279" s="155"/>
      <c r="R279" s="155"/>
      <c r="S279" s="155"/>
      <c r="T279" s="155"/>
      <c r="U279" s="155"/>
      <c r="V279" s="155"/>
      <c r="W279" s="155"/>
      <c r="X279" s="155"/>
      <c r="Y279" s="155"/>
      <c r="Z279" s="155"/>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sheetData>
  <mergeCells count="6">
    <mergeCell ref="B3:C3"/>
    <mergeCell ref="D3:F3"/>
    <mergeCell ref="B4:C4"/>
    <mergeCell ref="D4:F4"/>
    <mergeCell ref="B5:C5"/>
    <mergeCell ref="D5:F5"/>
  </mergeCells>
  <hyperlinks>
    <hyperlink ref="D9" location="'Authenticate API'!A1" display="Authenticate"/>
    <hyperlink ref="D10" location="'Manage Orders API'!A1" display="Manage Orders"/>
    <hyperlink ref="D11" location="'Manage Orders API'!A1" display="Manage Orders"/>
    <hyperlink ref="D12" location="'Manage Orders API'!A1" display="Manage Orders"/>
    <hyperlink ref="D13" location="'Manage Orders API'!A1" display="Manage Orders"/>
    <hyperlink ref="D14" location="'Manage Orders API'!A1" display="Manage Orders"/>
    <hyperlink ref="D15" location="'Manage Orders API'!A1" display="Manage Orders"/>
    <hyperlink ref="D16" location="'Manage Orders API'!A1" display="Manage Orders"/>
    <hyperlink ref="D17" location="'Manage Orders API'!A1" display="Manage Orders"/>
    <hyperlink ref="D18" location="'Manage Kitchen Center API'!A1" display="Manage Kitchen Center"/>
    <hyperlink ref="D19" location="'Manage Kitchen Center API'!A1" display="Manage Kitchen Center"/>
    <hyperlink ref="D20" location="'Manage Kitchen Center API'!A1" display="Manage Kitchen Center"/>
    <hyperlink ref="D21" location="'Manage Kitchen Center API'!A1" display="Manage Kitchen Center"/>
    <hyperlink ref="D22" location="'Manage Kitchen Center API'!A1" display="Manage Kitchen Center"/>
    <hyperlink ref="D23" location="'Manage Kitchen Center API'!A1" display="Manage Kitchen Center"/>
    <hyperlink ref="D24" location="'Manage Kitchen Center API'!A1" display="Manage Kitchen Center"/>
    <hyperlink ref="D25" location="'Manage Categories API'!A1" display="Manage Categories"/>
    <hyperlink ref="D26" location="'Manage Categories API'!A1" display="Manage Categories"/>
    <hyperlink ref="D27" location="'Manage Categories API'!A1" display="Manage Categories"/>
    <hyperlink ref="D28" location="'Manage Categories API'!A1" display="Manage Categories"/>
    <hyperlink ref="D29" location="'Manage Categories API'!A1" display="Manage Categories"/>
    <hyperlink ref="D30" location="'Manage Categories API'!A1" display="Manage Categories"/>
    <hyperlink ref="D31" location="'Manage Categories API'!A1" display="Manage Categories"/>
    <hyperlink ref="D32" location="'Manage Products API'!A1" display="Manage Products"/>
    <hyperlink ref="D33" location="'Manage Products API'!A1" display="Manage Products"/>
    <hyperlink ref="D34" location="'Manage Products API'!A1" display="Manage Products"/>
    <hyperlink ref="D35" location="'Manage Products API'!A1" display="Manage Products"/>
    <hyperlink ref="D36" location="'Manage Products API'!A1" display="Manage Products"/>
    <hyperlink ref="D37" location="'Manage Products API'!A1" display="Manage Products"/>
    <hyperlink ref="D38" location="'Manage Products API'!A1" display="Manage Products"/>
    <hyperlink ref="D39" location="'Manage Stores API'!A1" display="Manage Stores"/>
    <hyperlink ref="D40" location="'Manage Stores API'!A1" display="Manage Stores"/>
    <hyperlink ref="D41" location="'Manage Stores API'!A1" display="Manage Stores"/>
    <hyperlink ref="D42" location="'Manage Stores API'!A1" display="Manage Stores"/>
    <hyperlink ref="D43" location="'Manage Stores API'!A1" display="Manage Stores"/>
    <hyperlink ref="D44" location="'Manage Stores API'!A1" display="Manage Stores"/>
    <hyperlink ref="D45" location="'Manage Stores API'!A1" display="Manage Stores"/>
    <hyperlink ref="D46" location="'Manage Stores API'!A1" display="Manage Stores"/>
    <hyperlink ref="D47" location="'Manage Stores API'!A1" display="Manage Stores"/>
    <hyperlink ref="D48" location="'Manage Partners API'!A1" display="Manage Partners"/>
    <hyperlink ref="D49" location="'Manage Partners API'!A1" display="Manage Partners"/>
    <hyperlink ref="D50" location="'Manage Partners API'!A1" display="Manage Partners"/>
    <hyperlink ref="D51" location="'Manage Partners API'!A1" display="Manage Partners"/>
    <hyperlink ref="D52" location="'Manage Partners API'!A1" display="Manage Partners"/>
    <hyperlink ref="D53" location="'Manage Partner Products API'!A1" display="Manage Partner Products"/>
    <hyperlink ref="D54" location="'Manage Partner Products API'!A1" display="Manage Partner Products"/>
    <hyperlink ref="D55" location="'Manage Partner Products API'!A1" display="Manage Partner Products"/>
    <hyperlink ref="D56" location="'Manage Partner Products API'!A1" display="Manage Partner Products"/>
    <hyperlink ref="D57" location="'Manage Partner Products API'!A1" display="Manage Partner Products"/>
    <hyperlink ref="D58" location="'Manage Partner Products API'!A1" display="Manage Partner Products"/>
    <hyperlink ref="D59" location="'Manage Store Partners API'!A1" display="Manage Store Partners"/>
    <hyperlink ref="D60" location="'Manage Store Partners API'!A1" display="Manage Store Partners"/>
    <hyperlink ref="D61" location="'Manage Store Partners API'!A1" display="Manage Store Partners"/>
    <hyperlink ref="D62" location="'Manage Store Partners API'!A1" display="Manage Store Partners"/>
    <hyperlink ref="D63" location="'Manage Store Partners API'!A1" display="Manage Store Partners"/>
    <hyperlink ref="D64" location="'Manage Store Partners API'!A1" display="Manage Store Partners"/>
    <hyperlink ref="D65" location="'Manage Brands API'!A1" display="Manage Brands"/>
    <hyperlink ref="D66" location="'Manage Brands API'!A1" display="Manage Brands"/>
    <hyperlink ref="D67" location="'Manage Brands API'!A1" display="Manage Brands"/>
    <hyperlink ref="D68" location="'Manage Brands API'!A1" display="Manage Brands"/>
    <hyperlink ref="D69" location="'Manage Brands API'!A1" display="Manage Brands"/>
    <hyperlink ref="D70" location="'Manage Brands API'!A1" display="Manage Brands"/>
    <hyperlink ref="D71" location="'Manage Brands API'!A1" display="Manage Brands"/>
    <hyperlink ref="D72" location="'Manage Brands API'!A1" display="Manage Brands"/>
    <hyperlink ref="D73" location="'Manage Money Exchanges API'!A1" display="Manage Money Exchanges"/>
    <hyperlink ref="D74" location="'Manage Money Exchanges API'!A1" display="Manage Money Exchanges"/>
    <hyperlink ref="D75" location="'Manage Money Exchanges API'!A1" display="Manage Money Exchanges"/>
    <hyperlink ref="D76" location="'Manage Money Exchanges API'!A1" display="Manage Money Exchanges"/>
    <hyperlink ref="D77" location="'Manage Shipper Payments API'!A1" display="Manage Shipper Payments"/>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sheetViews>
  <sheetFormatPr defaultColWidth="12.6640625" defaultRowHeight="15" customHeight="1"/>
  <cols>
    <col min="1" max="1" width="3.88671875" customWidth="1"/>
    <col min="3" max="3" width="26" customWidth="1"/>
    <col min="4" max="4" width="35.6640625" customWidth="1"/>
    <col min="6" max="6" width="55" customWidth="1"/>
  </cols>
  <sheetData>
    <row r="1" spans="1:6" ht="15" customHeight="1">
      <c r="A1" s="5"/>
      <c r="B1" s="5"/>
      <c r="C1" s="46"/>
      <c r="D1" s="47" t="s">
        <v>52</v>
      </c>
      <c r="E1" s="48"/>
      <c r="F1" s="46"/>
    </row>
    <row r="2" spans="1:6" ht="15" customHeight="1">
      <c r="A2" s="5"/>
      <c r="B2" s="5"/>
      <c r="C2" s="46"/>
      <c r="D2" s="49"/>
      <c r="E2" s="49"/>
      <c r="F2" s="46"/>
    </row>
    <row r="3" spans="1:6" ht="15" customHeight="1">
      <c r="A3" s="5"/>
      <c r="B3" s="469" t="s">
        <v>1</v>
      </c>
      <c r="C3" s="431"/>
      <c r="D3" s="470" t="s">
        <v>2</v>
      </c>
      <c r="E3" s="431"/>
      <c r="F3" s="432"/>
    </row>
    <row r="4" spans="1:6" ht="15" customHeight="1">
      <c r="A4" s="5"/>
      <c r="B4" s="469" t="s">
        <v>5</v>
      </c>
      <c r="C4" s="431"/>
      <c r="D4" s="470" t="s">
        <v>6</v>
      </c>
      <c r="E4" s="431"/>
      <c r="F4" s="432"/>
    </row>
    <row r="5" spans="1:6" ht="15" customHeight="1">
      <c r="A5" s="5"/>
      <c r="B5" s="469" t="s">
        <v>54</v>
      </c>
      <c r="C5" s="432"/>
      <c r="D5" s="471" t="s">
        <v>189</v>
      </c>
      <c r="E5" s="431"/>
      <c r="F5" s="432"/>
    </row>
    <row r="6" spans="1:6" ht="15" customHeight="1">
      <c r="A6" s="5"/>
      <c r="B6" s="50"/>
      <c r="C6" s="5"/>
      <c r="D6" s="5"/>
      <c r="E6" s="5"/>
      <c r="F6" s="5"/>
    </row>
    <row r="7" spans="1:6" ht="15" customHeight="1">
      <c r="A7" s="5"/>
      <c r="B7" s="5"/>
      <c r="C7" s="46"/>
      <c r="D7" s="46"/>
      <c r="E7" s="46"/>
      <c r="F7" s="46"/>
    </row>
    <row r="8" spans="1:6" ht="15" customHeight="1">
      <c r="A8" s="51"/>
      <c r="B8" s="52" t="s">
        <v>56</v>
      </c>
      <c r="C8" s="53" t="s">
        <v>57</v>
      </c>
      <c r="D8" s="53" t="s">
        <v>58</v>
      </c>
      <c r="E8" s="53" t="s">
        <v>59</v>
      </c>
      <c r="F8" s="54" t="s">
        <v>60</v>
      </c>
    </row>
    <row r="9" spans="1:6" ht="15" customHeight="1">
      <c r="A9" s="5"/>
      <c r="B9" s="55">
        <v>1</v>
      </c>
      <c r="C9" s="46" t="s">
        <v>61</v>
      </c>
      <c r="D9" s="467" t="s">
        <v>190</v>
      </c>
      <c r="E9" s="5"/>
      <c r="F9" s="57" t="s">
        <v>64</v>
      </c>
    </row>
    <row r="10" spans="1:6" ht="15" customHeight="1">
      <c r="A10" s="5"/>
      <c r="B10" s="55">
        <v>2</v>
      </c>
      <c r="C10" s="46" t="s">
        <v>65</v>
      </c>
      <c r="D10" s="468"/>
      <c r="E10" s="5"/>
      <c r="F10" s="57" t="s">
        <v>64</v>
      </c>
    </row>
    <row r="11" spans="1:6" ht="15" customHeight="1">
      <c r="A11" s="5"/>
      <c r="B11" s="55">
        <v>3</v>
      </c>
      <c r="C11" s="46" t="s">
        <v>191</v>
      </c>
      <c r="D11" s="468"/>
      <c r="E11" s="5"/>
      <c r="F11" s="57" t="s">
        <v>64</v>
      </c>
    </row>
    <row r="12" spans="1:6" ht="15" customHeight="1">
      <c r="A12" s="5"/>
      <c r="B12" s="55">
        <v>4</v>
      </c>
      <c r="C12" s="46" t="s">
        <v>192</v>
      </c>
      <c r="D12" s="468"/>
      <c r="E12" s="5"/>
      <c r="F12" s="57" t="s">
        <v>64</v>
      </c>
    </row>
    <row r="13" spans="1:6" ht="15" customHeight="1">
      <c r="A13" s="5"/>
      <c r="B13" s="55">
        <v>5</v>
      </c>
      <c r="C13" s="46" t="s">
        <v>193</v>
      </c>
      <c r="D13" s="468"/>
      <c r="E13" s="5"/>
      <c r="F13" s="57" t="s">
        <v>64</v>
      </c>
    </row>
    <row r="14" spans="1:6" ht="15" customHeight="1">
      <c r="A14" s="5"/>
      <c r="B14" s="55">
        <v>6</v>
      </c>
      <c r="C14" s="46" t="s">
        <v>194</v>
      </c>
      <c r="D14" s="56" t="s">
        <v>195</v>
      </c>
      <c r="E14" s="5"/>
      <c r="F14" s="57" t="s">
        <v>64</v>
      </c>
    </row>
    <row r="15" spans="1:6" ht="15" customHeight="1">
      <c r="A15" s="5"/>
      <c r="B15" s="55">
        <v>7</v>
      </c>
      <c r="C15" s="46" t="s">
        <v>141</v>
      </c>
      <c r="D15" s="467" t="s">
        <v>196</v>
      </c>
      <c r="E15" s="5"/>
      <c r="F15" s="57" t="s">
        <v>64</v>
      </c>
    </row>
    <row r="16" spans="1:6" ht="15" customHeight="1">
      <c r="A16" s="5"/>
      <c r="B16" s="55">
        <v>8</v>
      </c>
      <c r="C16" s="46" t="s">
        <v>143</v>
      </c>
      <c r="D16" s="468"/>
      <c r="E16" s="5"/>
      <c r="F16" s="57" t="s">
        <v>64</v>
      </c>
    </row>
    <row r="17" spans="1:6" ht="15" customHeight="1">
      <c r="A17" s="5"/>
      <c r="B17" s="55">
        <v>9</v>
      </c>
      <c r="C17" s="46" t="s">
        <v>197</v>
      </c>
      <c r="D17" s="467" t="s">
        <v>198</v>
      </c>
      <c r="E17" s="5"/>
      <c r="F17" s="57" t="s">
        <v>64</v>
      </c>
    </row>
    <row r="18" spans="1:6" ht="15" customHeight="1">
      <c r="A18" s="5"/>
      <c r="B18" s="55">
        <v>10</v>
      </c>
      <c r="C18" s="46" t="s">
        <v>199</v>
      </c>
      <c r="D18" s="468"/>
      <c r="E18" s="5"/>
      <c r="F18" s="57" t="s">
        <v>64</v>
      </c>
    </row>
    <row r="19" spans="1:6" ht="15" customHeight="1">
      <c r="A19" s="5"/>
      <c r="B19" s="55">
        <v>11</v>
      </c>
      <c r="C19" s="46" t="s">
        <v>123</v>
      </c>
      <c r="D19" s="467" t="s">
        <v>200</v>
      </c>
      <c r="E19" s="5"/>
      <c r="F19" s="57" t="s">
        <v>64</v>
      </c>
    </row>
    <row r="20" spans="1:6" ht="15" customHeight="1">
      <c r="A20" s="5"/>
      <c r="B20" s="55">
        <v>12</v>
      </c>
      <c r="C20" s="46" t="s">
        <v>201</v>
      </c>
      <c r="D20" s="468"/>
      <c r="E20" s="5"/>
      <c r="F20" s="57" t="s">
        <v>64</v>
      </c>
    </row>
    <row r="21" spans="1:6" ht="15" customHeight="1">
      <c r="A21" s="5"/>
      <c r="B21" s="55">
        <v>13</v>
      </c>
      <c r="C21" s="46" t="s">
        <v>202</v>
      </c>
      <c r="D21" s="467" t="s">
        <v>203</v>
      </c>
      <c r="E21" s="5"/>
      <c r="F21" s="57" t="s">
        <v>64</v>
      </c>
    </row>
    <row r="22" spans="1:6" ht="15" customHeight="1">
      <c r="A22" s="5"/>
      <c r="B22" s="55">
        <v>14</v>
      </c>
      <c r="C22" s="46" t="s">
        <v>204</v>
      </c>
      <c r="D22" s="468"/>
      <c r="E22" s="5"/>
      <c r="F22" s="57" t="s">
        <v>64</v>
      </c>
    </row>
    <row r="23" spans="1:6" ht="15" customHeight="1">
      <c r="A23" s="5"/>
      <c r="B23" s="55">
        <v>15</v>
      </c>
      <c r="C23" s="46" t="s">
        <v>205</v>
      </c>
      <c r="D23" s="467" t="s">
        <v>206</v>
      </c>
      <c r="E23" s="5"/>
      <c r="F23" s="57" t="s">
        <v>64</v>
      </c>
    </row>
    <row r="24" spans="1:6" ht="15" customHeight="1">
      <c r="A24" s="5"/>
      <c r="B24" s="201">
        <v>16</v>
      </c>
      <c r="C24" s="202" t="s">
        <v>207</v>
      </c>
      <c r="D24" s="442"/>
      <c r="E24" s="203"/>
      <c r="F24" s="204" t="s">
        <v>64</v>
      </c>
    </row>
  </sheetData>
  <mergeCells count="12">
    <mergeCell ref="D15:D16"/>
    <mergeCell ref="D17:D18"/>
    <mergeCell ref="D19:D20"/>
    <mergeCell ref="D21:D22"/>
    <mergeCell ref="D23:D24"/>
    <mergeCell ref="D9:D13"/>
    <mergeCell ref="B3:C3"/>
    <mergeCell ref="D3:F3"/>
    <mergeCell ref="B4:C4"/>
    <mergeCell ref="D4:F4"/>
    <mergeCell ref="B5:C5"/>
    <mergeCell ref="D5:F5"/>
  </mergeCells>
  <hyperlinks>
    <hyperlink ref="D5" r:id="rId1"/>
    <hyperlink ref="D9" location="'Authentications and Authorizati'!A1" display="Authentications and Authorizations Mobile"/>
    <hyperlink ref="D14" location="'DashBoards Mobile'!A1" display="DashBoards Mobile"/>
    <hyperlink ref="D15" location="'Manage Orders Mobile'!A1" display="Manage Orders Mobile "/>
    <hyperlink ref="D17" location="'Manage Categories Mobile'!A1" display="Manage Categories Mobile"/>
    <hyperlink ref="D19" location="'Manage Products Mobile'!A1" display="Manage Products Mobile"/>
    <hyperlink ref="D21" location="'Manage Stores Mobile'!A1" display="Manage Stores Mobile"/>
    <hyperlink ref="D23" location="'Manage Money Exchanges Mobile'!A1" display="Manage Money Exchanges Mobile"/>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85"/>
  <sheetViews>
    <sheetView workbookViewId="0">
      <selection activeCell="J19" sqref="J19"/>
    </sheetView>
  </sheetViews>
  <sheetFormatPr defaultColWidth="12.6640625" defaultRowHeight="15" customHeight="1"/>
  <cols>
    <col min="1" max="1" width="3.77734375" customWidth="1"/>
    <col min="2" max="2" width="18.44140625" customWidth="1"/>
    <col min="3" max="3" width="63.33203125" customWidth="1"/>
    <col min="4" max="4" width="13.6640625" customWidth="1"/>
    <col min="6" max="6" width="13.21875" customWidth="1"/>
    <col min="8" max="8" width="39.88671875" customWidth="1"/>
  </cols>
  <sheetData>
    <row r="2" spans="1:8" ht="26.25" customHeight="1">
      <c r="B2" s="476" t="s">
        <v>208</v>
      </c>
      <c r="C2" s="468"/>
      <c r="D2" s="468"/>
      <c r="E2" s="468"/>
      <c r="F2" s="468"/>
      <c r="G2" s="468"/>
      <c r="H2" s="468"/>
    </row>
    <row r="3" spans="1:8" ht="13.8">
      <c r="B3" s="193"/>
      <c r="C3" s="193"/>
      <c r="D3" s="193"/>
      <c r="E3" s="193"/>
      <c r="F3" s="193"/>
      <c r="G3" s="193"/>
      <c r="H3" s="232"/>
    </row>
    <row r="4" spans="1:8" ht="13.8">
      <c r="B4" s="38" t="s">
        <v>1</v>
      </c>
      <c r="C4" s="472" t="str">
        <f>'Cover System Test'!C4</f>
        <v>Order Management System for Multi-Brand Kitchen Center - MBKC</v>
      </c>
      <c r="D4" s="443"/>
      <c r="E4" s="473" t="s">
        <v>3</v>
      </c>
      <c r="F4" s="443"/>
      <c r="G4" s="477" t="str">
        <f>'Cover System Test'!G4</f>
        <v>Trần Phú Sơn</v>
      </c>
      <c r="H4" s="443"/>
    </row>
    <row r="5" spans="1:8" ht="13.8">
      <c r="B5" s="38" t="s">
        <v>5</v>
      </c>
      <c r="C5" s="472" t="str">
        <f>'Cover System Test'!C5</f>
        <v>GFA23SE12</v>
      </c>
      <c r="D5" s="443"/>
      <c r="E5" s="478" t="s">
        <v>7</v>
      </c>
      <c r="F5" s="443"/>
      <c r="G5" s="477" t="str">
        <f>'Cover System Test'!G5</f>
        <v>Thái Quốc Toàn (Approver)
Võ Vỹ Khang (Reviewer)
Lê Hồng Thành (Reviewer)
Lê Xuân Bách (Reviewer)</v>
      </c>
      <c r="H5" s="443"/>
    </row>
    <row r="6" spans="1:8" ht="13.8">
      <c r="B6" s="38" t="s">
        <v>9</v>
      </c>
      <c r="C6" s="472" t="str">
        <f>'Cover System Test'!C6</f>
        <v>_MBKC_Test_Plan_v.0</v>
      </c>
      <c r="D6" s="443"/>
      <c r="E6" s="473" t="s">
        <v>10</v>
      </c>
      <c r="F6" s="443"/>
      <c r="G6" s="474">
        <f>'Cover System Test'!G6</f>
        <v>45220</v>
      </c>
      <c r="H6" s="443"/>
    </row>
    <row r="7" spans="1:8" ht="13.8">
      <c r="B7" s="38" t="s">
        <v>209</v>
      </c>
      <c r="C7" s="475"/>
      <c r="D7" s="442"/>
      <c r="E7" s="442"/>
      <c r="F7" s="442"/>
      <c r="G7" s="442"/>
      <c r="H7" s="443"/>
    </row>
    <row r="8" spans="1:8" ht="13.8">
      <c r="B8" s="76"/>
      <c r="C8" s="76"/>
      <c r="D8" s="76"/>
      <c r="E8" s="76"/>
      <c r="F8" s="76"/>
      <c r="G8" s="76"/>
      <c r="H8" s="98"/>
    </row>
    <row r="9" spans="1:8" ht="13.8">
      <c r="A9" s="326"/>
      <c r="B9" s="76"/>
      <c r="C9" s="76"/>
      <c r="D9" s="76"/>
      <c r="E9" s="76"/>
      <c r="F9" s="76"/>
      <c r="G9" s="76"/>
      <c r="H9" s="98"/>
    </row>
    <row r="10" spans="1:8" ht="13.8">
      <c r="A10" s="326"/>
      <c r="B10" s="411" t="s">
        <v>210</v>
      </c>
      <c r="C10" s="411"/>
      <c r="D10" s="193"/>
      <c r="E10" s="193"/>
      <c r="F10" s="193"/>
      <c r="G10" s="193"/>
      <c r="H10" s="193"/>
    </row>
    <row r="11" spans="1:8" ht="13.8">
      <c r="A11" s="326"/>
      <c r="B11" s="99" t="s">
        <v>56</v>
      </c>
      <c r="C11" s="41" t="s">
        <v>211</v>
      </c>
      <c r="D11" s="100" t="s">
        <v>212</v>
      </c>
      <c r="E11" s="41" t="s">
        <v>213</v>
      </c>
      <c r="F11" s="41" t="s">
        <v>214</v>
      </c>
      <c r="G11" s="101" t="s">
        <v>215</v>
      </c>
      <c r="H11" s="102" t="s">
        <v>216</v>
      </c>
    </row>
    <row r="12" spans="1:8" ht="13.8">
      <c r="B12" s="406">
        <v>1</v>
      </c>
      <c r="C12" s="407" t="str">
        <f>'Authentication &amp; Authorization'!C2</f>
        <v>Authentication and Authorization</v>
      </c>
      <c r="D12" s="408">
        <f>'Authentication &amp; Authorization'!C8</f>
        <v>18</v>
      </c>
      <c r="E12" s="408">
        <f>'Authentication &amp; Authorization'!D8</f>
        <v>0</v>
      </c>
      <c r="F12" s="408">
        <f>'Authentication &amp; Authorization'!E8</f>
        <v>0</v>
      </c>
      <c r="G12" s="408">
        <f>'Authentication &amp; Authorization'!F8</f>
        <v>0</v>
      </c>
      <c r="H12" s="408">
        <f>'Authentication &amp; Authorization'!C4</f>
        <v>18</v>
      </c>
    </row>
    <row r="13" spans="1:8" ht="13.8">
      <c r="B13" s="406">
        <v>2</v>
      </c>
      <c r="C13" s="407" t="str">
        <f>'Configurations System Test'!C2</f>
        <v>Configarations</v>
      </c>
      <c r="D13" s="408">
        <f>'Configurations System Test'!C8</f>
        <v>5</v>
      </c>
      <c r="E13" s="408">
        <f>'Configurations System Test'!D8</f>
        <v>0</v>
      </c>
      <c r="F13" s="408">
        <f>'Configurations System Test'!E8</f>
        <v>0</v>
      </c>
      <c r="G13" s="408">
        <f>'Configurations System Test'!F8</f>
        <v>0</v>
      </c>
      <c r="H13" s="408">
        <f>'Configurations System Test'!C4</f>
        <v>5</v>
      </c>
    </row>
    <row r="14" spans="1:8" ht="27.6">
      <c r="B14" s="406">
        <v>3</v>
      </c>
      <c r="C14" s="407" t="str">
        <f>'Manage Kitchen Center System Te'!C2</f>
        <v xml:space="preserve">Manage Kitchen Centers (Create, View list, View detail, Update, Delete) </v>
      </c>
      <c r="D14" s="408">
        <f>'Manage Kitchen Center System Te'!C8</f>
        <v>25</v>
      </c>
      <c r="E14" s="408">
        <f>'Manage Kitchen Center System Te'!D8</f>
        <v>0</v>
      </c>
      <c r="F14" s="408">
        <f>'Manage Kitchen Center System Te'!E8</f>
        <v>0</v>
      </c>
      <c r="G14" s="408">
        <f>'Manage Kitchen Center System Te'!F8</f>
        <v>0</v>
      </c>
      <c r="H14" s="408">
        <f>'Manage Kitchen Center System Te'!C4</f>
        <v>25</v>
      </c>
    </row>
    <row r="15" spans="1:8" ht="13.8">
      <c r="B15" s="406">
        <v>4</v>
      </c>
      <c r="C15" s="407" t="str">
        <f>'Manage Brands System Test'!C2</f>
        <v xml:space="preserve">Manage Brands (Create, View list, View detail, Update, Delete) </v>
      </c>
      <c r="D15" s="408">
        <f>'Manage Brands System Test'!C8</f>
        <v>24</v>
      </c>
      <c r="E15" s="408">
        <f>'Manage Brands System Test'!D8</f>
        <v>0</v>
      </c>
      <c r="F15" s="408">
        <f>'Manage Brands System Test'!E8</f>
        <v>0</v>
      </c>
      <c r="G15" s="408">
        <f>'Manage Brands System Test'!F8</f>
        <v>0</v>
      </c>
      <c r="H15" s="408">
        <f>'Manage Brands System Test'!C4</f>
        <v>24</v>
      </c>
    </row>
    <row r="16" spans="1:8" ht="13.8">
      <c r="B16" s="406">
        <v>5</v>
      </c>
      <c r="C16" s="407" t="str">
        <f>'Manage Partners System Test'!C2</f>
        <v xml:space="preserve">Manage Partners (Create, View list, View detail, Update, Delete) </v>
      </c>
      <c r="D16" s="408">
        <f>'Manage Partners System Test'!C8</f>
        <v>19</v>
      </c>
      <c r="E16" s="408">
        <f>'Manage Partners System Test'!D8</f>
        <v>0</v>
      </c>
      <c r="F16" s="408">
        <f>'Manage Partners System Test'!E8</f>
        <v>0</v>
      </c>
      <c r="G16" s="408">
        <f>'Manage Partners System Test'!F8</f>
        <v>0</v>
      </c>
      <c r="H16" s="408">
        <f>'Manage Partners System Test'!C4</f>
        <v>19</v>
      </c>
    </row>
    <row r="17" spans="2:8" ht="27.6">
      <c r="B17" s="406">
        <v>6</v>
      </c>
      <c r="C17" s="407" t="str">
        <f>'Manage Stores of MBKC Admin Sys'!C2</f>
        <v xml:space="preserve">Manage Stores of MBKC Admin (View list, View detail, Confirm register, Delete) </v>
      </c>
      <c r="D17" s="408">
        <f>'Manage Stores of MBKC Admin Sys'!C8</f>
        <v>18</v>
      </c>
      <c r="E17" s="408">
        <f>'Manage Stores of MBKC Admin Sys'!D8</f>
        <v>0</v>
      </c>
      <c r="F17" s="408">
        <f>'Manage Stores of MBKC Admin Sys'!E8</f>
        <v>0</v>
      </c>
      <c r="G17" s="408">
        <f>'Manage Stores of MBKC Admin Sys'!F8</f>
        <v>0</v>
      </c>
      <c r="H17" s="408">
        <f>'Manage Stores of MBKC Admin Sys'!C4</f>
        <v>18</v>
      </c>
    </row>
    <row r="18" spans="2:8" ht="13.8">
      <c r="B18" s="406">
        <v>7</v>
      </c>
      <c r="C18" s="407" t="str">
        <f>'Manage Stores of Brand System T'!C2</f>
        <v xml:space="preserve">Manage Stores of Brand (Register, View list, View detail, Update) </v>
      </c>
      <c r="D18" s="408">
        <f>'Manage Stores of Brand System T'!C8</f>
        <v>27</v>
      </c>
      <c r="E18" s="408">
        <f>'Manage Stores of Brand System T'!D8</f>
        <v>0</v>
      </c>
      <c r="F18" s="408">
        <f>'Manage Stores of Brand System T'!E8</f>
        <v>0</v>
      </c>
      <c r="G18" s="408">
        <f>'Manage Stores of Brand System T'!F8</f>
        <v>0</v>
      </c>
      <c r="H18" s="408">
        <f>'Manage Stores of Brand System T'!C4</f>
        <v>27</v>
      </c>
    </row>
    <row r="19" spans="2:8" ht="13.8">
      <c r="B19" s="406">
        <v>8</v>
      </c>
      <c r="C19" s="407" t="str">
        <f>'Manage Stores of Kitchen Center'!C2</f>
        <v xml:space="preserve">Manage Stores of Kitchen Center (View list, View detail) </v>
      </c>
      <c r="D19" s="408">
        <f>'Manage Stores of Kitchen Center'!C8</f>
        <v>11</v>
      </c>
      <c r="E19" s="408">
        <f>'Manage Stores of Kitchen Center'!D8</f>
        <v>0</v>
      </c>
      <c r="F19" s="408">
        <f>'Manage Stores of Kitchen Center'!E8</f>
        <v>0</v>
      </c>
      <c r="G19" s="408">
        <f>'Manage Stores of Kitchen Center'!F8</f>
        <v>0</v>
      </c>
      <c r="H19" s="408">
        <f>'Manage Stores of Kitchen Center'!C4</f>
        <v>11</v>
      </c>
    </row>
    <row r="20" spans="2:8" ht="27.6">
      <c r="B20" s="406">
        <v>9</v>
      </c>
      <c r="C20" s="407" t="str">
        <f>'Manage Normal Categories of Bra'!C2</f>
        <v xml:space="preserve">Manage Normal Categories of Brand (Add new, View list, View detail, Update, Delete) </v>
      </c>
      <c r="D20" s="408">
        <f>'Manage Normal Categories of Bra'!C8</f>
        <v>27</v>
      </c>
      <c r="E20" s="408">
        <f>'Manage Normal Categories of Bra'!D8</f>
        <v>0</v>
      </c>
      <c r="F20" s="408">
        <f>'Manage Normal Categories of Bra'!E8</f>
        <v>0</v>
      </c>
      <c r="G20" s="408">
        <f>'Manage Normal Categories of Bra'!F8</f>
        <v>0</v>
      </c>
      <c r="H20" s="408">
        <f>'Manage Normal Categories of Bra'!C4</f>
        <v>27</v>
      </c>
    </row>
    <row r="21" spans="2:8" ht="27.6">
      <c r="B21" s="406">
        <v>10</v>
      </c>
      <c r="C21" s="407" t="str">
        <f>'Manage Extra Categories of Bran'!C2</f>
        <v xml:space="preserve">Manage Extra Categories of Brand (Add new, View list, View detail, Update, Delete) </v>
      </c>
      <c r="D21" s="408">
        <f>'Manage Extra Categories of Bran'!C8</f>
        <v>27</v>
      </c>
      <c r="E21" s="408">
        <f>'Manage Extra Categories of Bran'!D8</f>
        <v>0</v>
      </c>
      <c r="F21" s="408">
        <f>'Manage Extra Categories of Bran'!E8</f>
        <v>0</v>
      </c>
      <c r="G21" s="408">
        <f>'Manage Extra Categories of Bran'!F8</f>
        <v>0</v>
      </c>
      <c r="H21" s="408">
        <f>'Manage Extra Categories of Bran'!C4</f>
        <v>27</v>
      </c>
    </row>
    <row r="22" spans="2:8" ht="27.6">
      <c r="B22" s="406">
        <v>11</v>
      </c>
      <c r="C22" s="407" t="str">
        <f>'Manage Products of Brand System'!C2</f>
        <v xml:space="preserve">Manage Products of Brand (Add new, View list, View detail, Update, Delete) </v>
      </c>
      <c r="D22" s="408">
        <f>'Manage Products of Brand System'!C8</f>
        <v>33</v>
      </c>
      <c r="E22" s="408">
        <f>'Manage Products of Brand System'!D8</f>
        <v>0</v>
      </c>
      <c r="F22" s="408">
        <f>'Manage Products of Brand System'!E8</f>
        <v>0</v>
      </c>
      <c r="G22" s="408">
        <f>'Manage Products of Brand System'!F8</f>
        <v>0</v>
      </c>
      <c r="H22" s="408">
        <f>'Manage Products of Brand System'!C4</f>
        <v>33</v>
      </c>
    </row>
    <row r="23" spans="2:8" ht="27.6">
      <c r="B23" s="406">
        <v>12</v>
      </c>
      <c r="C23" s="407" t="str">
        <f>'Manage Partner Products of Bran'!C2</f>
        <v xml:space="preserve">Manage Partner Product of Brand (Add new, View list, View detail, Update, Delete) </v>
      </c>
      <c r="D23" s="408">
        <f>'Manage Partner Products of Bran'!C8</f>
        <v>21</v>
      </c>
      <c r="E23" s="408">
        <f>'Manage Partner Products of Bran'!D8</f>
        <v>0</v>
      </c>
      <c r="F23" s="408">
        <f>'Manage Partner Products of Bran'!E8</f>
        <v>0</v>
      </c>
      <c r="G23" s="408">
        <f>'Manage Partner Products of Bran'!F8</f>
        <v>0</v>
      </c>
      <c r="H23" s="408">
        <f>'Manage Partner Products of Bran'!C4</f>
        <v>21</v>
      </c>
    </row>
    <row r="24" spans="2:8" ht="27.6">
      <c r="B24" s="406">
        <v>13</v>
      </c>
      <c r="C24" s="407" t="str">
        <f>'Manage Store Partners of Brand '!C2</f>
        <v xml:space="preserve">Manage Store Partners of Brand (Add new, View list, View detail, Update, Delete) </v>
      </c>
      <c r="D24" s="408">
        <f>'Manage Store Partners of Brand '!C8</f>
        <v>22</v>
      </c>
      <c r="E24" s="408">
        <f>'Manage Store Partners of Brand '!D8</f>
        <v>0</v>
      </c>
      <c r="F24" s="408">
        <f>'Manage Store Partners of Brand '!E8</f>
        <v>0</v>
      </c>
      <c r="G24" s="408">
        <f>'Manage Store Partners of Brand '!F8</f>
        <v>0</v>
      </c>
      <c r="H24" s="408">
        <f>'Manage Store Partners of Brand '!C4</f>
        <v>22</v>
      </c>
    </row>
    <row r="25" spans="2:8" ht="13.8">
      <c r="B25" s="406">
        <v>14</v>
      </c>
      <c r="C25" s="407" t="str">
        <f>'Manage Cashiers System Test'!C2</f>
        <v xml:space="preserve">Manage Cashiers (Create, View list, View detail, Update, Delete)                         </v>
      </c>
      <c r="D25" s="408">
        <f>'Manage Cashiers System Test'!C8</f>
        <v>24</v>
      </c>
      <c r="E25" s="408">
        <f>'Manage Cashiers System Test'!D8</f>
        <v>0</v>
      </c>
      <c r="F25" s="408">
        <f>'Manage Cashiers System Test'!E8</f>
        <v>0</v>
      </c>
      <c r="G25" s="408">
        <f>'Manage Cashiers System Test'!F8</f>
        <v>0</v>
      </c>
      <c r="H25" s="408">
        <f>'Manage Cashiers System Test'!C4</f>
        <v>24</v>
      </c>
    </row>
    <row r="26" spans="2:8" ht="27.6">
      <c r="B26" s="406">
        <v>15</v>
      </c>
      <c r="C26" s="407" t="str">
        <f>'Manage Banking Accounts System '!C2</f>
        <v xml:space="preserve">Manage Banking Accounts (Create, View list, View detail, Update, Delete)                                                 </v>
      </c>
      <c r="D26" s="408">
        <f>'Manage Banking Accounts System '!C8</f>
        <v>18</v>
      </c>
      <c r="E26" s="408">
        <f>'Manage Banking Accounts System '!D8</f>
        <v>0</v>
      </c>
      <c r="F26" s="408">
        <f>'Manage Banking Accounts System '!E8</f>
        <v>0</v>
      </c>
      <c r="G26" s="408">
        <f>'Manage Banking Accounts System '!F8</f>
        <v>0</v>
      </c>
      <c r="H26" s="408">
        <f>'Manage Banking Accounts System '!C4</f>
        <v>18</v>
      </c>
    </row>
    <row r="27" spans="2:8" ht="13.8">
      <c r="B27" s="406">
        <v>16</v>
      </c>
      <c r="C27" s="407" t="str">
        <f>'Manage Orders System Test'!C2</f>
        <v xml:space="preserve">Manage Orders (View list, View detail)                                                 </v>
      </c>
      <c r="D27" s="408">
        <f>'Manage Orders System Test'!C8</f>
        <v>12</v>
      </c>
      <c r="E27" s="408">
        <f>'Manage Orders System Test'!D8</f>
        <v>0</v>
      </c>
      <c r="F27" s="408">
        <f>'Manage Orders System Test'!E8</f>
        <v>0</v>
      </c>
      <c r="G27" s="408">
        <f>'Manage Orders System Test'!F8</f>
        <v>0</v>
      </c>
      <c r="H27" s="408">
        <f>'Manage Orders System Test'!C4</f>
        <v>12</v>
      </c>
    </row>
    <row r="28" spans="2:8" ht="13.8">
      <c r="B28" s="406">
        <v>17</v>
      </c>
      <c r="C28" s="407" t="str">
        <f>'Manage Wallet System Test'!C2</f>
        <v xml:space="preserve">Manage Wallet (View list, View detail)                                                 </v>
      </c>
      <c r="D28" s="408">
        <f>'Manage Wallet System Test'!C8</f>
        <v>14</v>
      </c>
      <c r="E28" s="408">
        <f>'Manage Wallet System Test'!D8</f>
        <v>0</v>
      </c>
      <c r="F28" s="408">
        <f>'Manage Wallet System Test'!E8</f>
        <v>0</v>
      </c>
      <c r="G28" s="408">
        <f>'Manage Wallet System Test'!F8</f>
        <v>0</v>
      </c>
      <c r="H28" s="408">
        <f>'Manage Wallet System Test'!C4</f>
        <v>14</v>
      </c>
    </row>
    <row r="29" spans="2:8" ht="13.8">
      <c r="B29" s="406">
        <v>18</v>
      </c>
      <c r="C29" s="407" t="str">
        <f>'Transfer Money System Test'!C2</f>
        <v>Transfer Money</v>
      </c>
      <c r="D29" s="408">
        <f>'Transfer Money System Test'!C8</f>
        <v>5</v>
      </c>
      <c r="E29" s="408">
        <f>'Transfer Money System Test'!D8</f>
        <v>0</v>
      </c>
      <c r="F29" s="408">
        <f>'Transfer Money System Test'!E8</f>
        <v>0</v>
      </c>
      <c r="G29" s="408">
        <f>'Transfer Money System Test'!F8</f>
        <v>0</v>
      </c>
      <c r="H29" s="409">
        <f>'Transfer Money System Test'!C4</f>
        <v>5</v>
      </c>
    </row>
    <row r="30" spans="2:8" ht="13.8">
      <c r="B30" s="103"/>
      <c r="C30" s="104" t="s">
        <v>217</v>
      </c>
      <c r="D30" s="105">
        <f t="shared" ref="D30:E30" si="0">SUM(D13:D26)</f>
        <v>301</v>
      </c>
      <c r="E30" s="105">
        <f t="shared" si="0"/>
        <v>0</v>
      </c>
      <c r="F30" s="105">
        <f t="shared" ref="F30:G30" si="1">SUM(F14:F23)</f>
        <v>0</v>
      </c>
      <c r="G30" s="105">
        <f t="shared" si="1"/>
        <v>0</v>
      </c>
      <c r="H30" s="106">
        <f>SUM(H13:H26)</f>
        <v>301</v>
      </c>
    </row>
    <row r="31" spans="2:8" ht="13.8">
      <c r="B31" s="76"/>
      <c r="C31" s="76"/>
      <c r="D31" s="107"/>
      <c r="E31" s="108"/>
      <c r="F31" s="108"/>
      <c r="G31" s="108"/>
      <c r="H31" s="108"/>
    </row>
    <row r="32" spans="2:8" ht="13.8">
      <c r="B32" s="76"/>
      <c r="C32" s="50" t="s">
        <v>218</v>
      </c>
      <c r="D32" s="76"/>
      <c r="E32" s="109">
        <f>(D30+E30)*100/(H30-G30)</f>
        <v>100</v>
      </c>
      <c r="F32" s="233" t="s">
        <v>219</v>
      </c>
      <c r="G32" s="76"/>
      <c r="H32" s="76"/>
    </row>
    <row r="33" spans="2:8" ht="13.8">
      <c r="B33" s="76"/>
      <c r="C33" s="50" t="s">
        <v>220</v>
      </c>
      <c r="D33" s="76"/>
      <c r="E33" s="109">
        <f>D30*100/(H30-G30)</f>
        <v>100</v>
      </c>
      <c r="F33" s="233" t="s">
        <v>219</v>
      </c>
      <c r="G33" s="76"/>
      <c r="H33" s="76"/>
    </row>
    <row r="36" spans="2:8" ht="15" customHeight="1">
      <c r="B36" s="411" t="s">
        <v>221</v>
      </c>
      <c r="C36" s="193"/>
      <c r="D36" s="193"/>
      <c r="E36" s="193"/>
      <c r="F36" s="193"/>
      <c r="G36" s="193"/>
      <c r="H36" s="193"/>
    </row>
    <row r="37" spans="2:8" ht="15" customHeight="1">
      <c r="B37" s="99" t="s">
        <v>56</v>
      </c>
      <c r="C37" s="41" t="s">
        <v>211</v>
      </c>
      <c r="D37" s="100" t="s">
        <v>212</v>
      </c>
      <c r="E37" s="41" t="s">
        <v>213</v>
      </c>
      <c r="F37" s="41" t="s">
        <v>214</v>
      </c>
      <c r="G37" s="101" t="s">
        <v>215</v>
      </c>
      <c r="H37" s="102" t="s">
        <v>216</v>
      </c>
    </row>
    <row r="38" spans="2:8" ht="15" customHeight="1">
      <c r="B38" s="406">
        <v>1</v>
      </c>
      <c r="C38" s="407" t="str">
        <f>'Authentication &amp; Authorization'!C2</f>
        <v>Authentication and Authorization</v>
      </c>
      <c r="D38" s="408">
        <f>'Authentication &amp; Authorization'!C7</f>
        <v>18</v>
      </c>
      <c r="E38" s="408">
        <f>'Authentication &amp; Authorization'!D7</f>
        <v>0</v>
      </c>
      <c r="F38" s="408">
        <f>'Authentication &amp; Authorization'!E7</f>
        <v>0</v>
      </c>
      <c r="G38" s="408">
        <f>'Authentication &amp; Authorization'!F7</f>
        <v>0</v>
      </c>
      <c r="H38" s="408">
        <f>'Authentication &amp; Authorization'!C4</f>
        <v>18</v>
      </c>
    </row>
    <row r="39" spans="2:8" ht="15" customHeight="1">
      <c r="B39" s="406">
        <v>2</v>
      </c>
      <c r="C39" s="407" t="str">
        <f>'Configurations System Test'!C2</f>
        <v>Configarations</v>
      </c>
      <c r="D39" s="408">
        <f>'Configurations System Test'!C7</f>
        <v>5</v>
      </c>
      <c r="E39" s="408">
        <f>'Configurations System Test'!D7</f>
        <v>0</v>
      </c>
      <c r="F39" s="408">
        <f>'Configurations System Test'!E7</f>
        <v>0</v>
      </c>
      <c r="G39" s="408">
        <f>'Configurations System Test'!F7</f>
        <v>0</v>
      </c>
      <c r="H39" s="408">
        <f>'Configurations System Test'!C4</f>
        <v>5</v>
      </c>
    </row>
    <row r="40" spans="2:8" ht="15" customHeight="1">
      <c r="B40" s="406">
        <v>3</v>
      </c>
      <c r="C40" s="407" t="str">
        <f>'Manage Kitchen Center System Te'!C2</f>
        <v xml:space="preserve">Manage Kitchen Centers (Create, View list, View detail, Update, Delete) </v>
      </c>
      <c r="D40" s="408">
        <f>'Manage Kitchen Center System Te'!C7</f>
        <v>24</v>
      </c>
      <c r="E40" s="408">
        <f>'Manage Kitchen Center System Te'!D7</f>
        <v>1</v>
      </c>
      <c r="F40" s="408">
        <f>'Manage Kitchen Center System Te'!E7</f>
        <v>0</v>
      </c>
      <c r="G40" s="408">
        <f>'Manage Kitchen Center System Te'!F7</f>
        <v>0</v>
      </c>
      <c r="H40" s="408">
        <f>'Manage Kitchen Center System Te'!C4</f>
        <v>25</v>
      </c>
    </row>
    <row r="41" spans="2:8" ht="15" customHeight="1">
      <c r="B41" s="406">
        <v>4</v>
      </c>
      <c r="C41" s="407" t="str">
        <f>'Manage Brands System Test'!C2</f>
        <v xml:space="preserve">Manage Brands (Create, View list, View detail, Update, Delete) </v>
      </c>
      <c r="D41" s="408">
        <f>'Manage Brands System Test'!C7</f>
        <v>23</v>
      </c>
      <c r="E41" s="408">
        <f>'Manage Brands System Test'!D7</f>
        <v>1</v>
      </c>
      <c r="F41" s="408">
        <f>'Manage Brands System Test'!E7</f>
        <v>0</v>
      </c>
      <c r="G41" s="408">
        <f>'Manage Brands System Test'!F7</f>
        <v>0</v>
      </c>
      <c r="H41" s="408">
        <f>'Manage Brands System Test'!C4</f>
        <v>24</v>
      </c>
    </row>
    <row r="42" spans="2:8" ht="15" customHeight="1">
      <c r="B42" s="406">
        <v>5</v>
      </c>
      <c r="C42" s="407" t="str">
        <f>'Manage Partners System Test'!C2</f>
        <v xml:space="preserve">Manage Partners (Create, View list, View detail, Update, Delete) </v>
      </c>
      <c r="D42" s="408">
        <f>'Manage Partners System Test'!C7</f>
        <v>19</v>
      </c>
      <c r="E42" s="408">
        <f>'Manage Partners System Test'!D7</f>
        <v>0</v>
      </c>
      <c r="F42" s="408">
        <f>'Manage Partners System Test'!E7</f>
        <v>0</v>
      </c>
      <c r="G42" s="408">
        <f>'Manage Partners System Test'!F7</f>
        <v>0</v>
      </c>
      <c r="H42" s="408">
        <f>'Manage Partners System Test'!C4</f>
        <v>19</v>
      </c>
    </row>
    <row r="43" spans="2:8" ht="33" customHeight="1">
      <c r="B43" s="406">
        <v>6</v>
      </c>
      <c r="C43" s="407" t="str">
        <f>'Manage Stores of MBKC Admin Sys'!C2</f>
        <v xml:space="preserve">Manage Stores of MBKC Admin (View list, View detail, Confirm register, Delete) </v>
      </c>
      <c r="D43" s="408">
        <f>'Manage Stores of MBKC Admin Sys'!C7</f>
        <v>17</v>
      </c>
      <c r="E43" s="408">
        <f>'Manage Stores of MBKC Admin Sys'!D7</f>
        <v>1</v>
      </c>
      <c r="F43" s="408">
        <f>'Manage Stores of MBKC Admin Sys'!E7</f>
        <v>0</v>
      </c>
      <c r="G43" s="408">
        <f>'Manage Stores of MBKC Admin Sys'!F7</f>
        <v>0</v>
      </c>
      <c r="H43" s="408">
        <f>'Manage Stores of MBKC Admin Sys'!C4</f>
        <v>18</v>
      </c>
    </row>
    <row r="44" spans="2:8" ht="15" customHeight="1">
      <c r="B44" s="406">
        <v>7</v>
      </c>
      <c r="C44" s="407" t="str">
        <f>'Manage Stores of Brand System T'!C2</f>
        <v xml:space="preserve">Manage Stores of Brand (Register, View list, View detail, Update) </v>
      </c>
      <c r="D44" s="408">
        <f>'Manage Stores of Brand System T'!C7</f>
        <v>26</v>
      </c>
      <c r="E44" s="408">
        <f>'Manage Stores of Brand System T'!D7</f>
        <v>1</v>
      </c>
      <c r="F44" s="408">
        <f>'Manage Stores of Brand System T'!E7</f>
        <v>0</v>
      </c>
      <c r="G44" s="408">
        <f>'Manage Stores of Brand System T'!F7</f>
        <v>0</v>
      </c>
      <c r="H44" s="408">
        <f>'Manage Stores of Brand System T'!C4</f>
        <v>27</v>
      </c>
    </row>
    <row r="45" spans="2:8" ht="15" customHeight="1">
      <c r="B45" s="406">
        <v>8</v>
      </c>
      <c r="C45" s="407" t="str">
        <f>'Manage Stores of Kitchen Center'!C2</f>
        <v xml:space="preserve">Manage Stores of Kitchen Center (View list, View detail) </v>
      </c>
      <c r="D45" s="408">
        <f>'Manage Stores of Kitchen Center'!C7</f>
        <v>11</v>
      </c>
      <c r="E45" s="408">
        <f>'Manage Stores of Kitchen Center'!D7</f>
        <v>0</v>
      </c>
      <c r="F45" s="408">
        <f>'Manage Stores of Kitchen Center'!E7</f>
        <v>0</v>
      </c>
      <c r="G45" s="408">
        <f>'Manage Stores of Kitchen Center'!F7</f>
        <v>0</v>
      </c>
      <c r="H45" s="408">
        <f>'Manage Stores of Kitchen Center'!C4</f>
        <v>11</v>
      </c>
    </row>
    <row r="46" spans="2:8" ht="31.5" customHeight="1">
      <c r="B46" s="406">
        <v>9</v>
      </c>
      <c r="C46" s="407" t="str">
        <f>'Manage Normal Categories of Bra'!C2</f>
        <v xml:space="preserve">Manage Normal Categories of Brand (Add new, View list, View detail, Update, Delete) </v>
      </c>
      <c r="D46" s="408">
        <f>'Manage Normal Categories of Bra'!C7</f>
        <v>27</v>
      </c>
      <c r="E46" s="408">
        <f>'Manage Normal Categories of Bra'!D7</f>
        <v>0</v>
      </c>
      <c r="F46" s="408">
        <f>'Manage Normal Categories of Bra'!E7</f>
        <v>0</v>
      </c>
      <c r="G46" s="408">
        <f>'Manage Normal Categories of Bra'!F7</f>
        <v>0</v>
      </c>
      <c r="H46" s="408">
        <f>'Manage Normal Categories of Bra'!C4</f>
        <v>27</v>
      </c>
    </row>
    <row r="47" spans="2:8" ht="33" customHeight="1">
      <c r="B47" s="406">
        <v>10</v>
      </c>
      <c r="C47" s="407" t="str">
        <f>'Manage Extra Categories of Bran'!C2</f>
        <v xml:space="preserve">Manage Extra Categories of Brand (Add new, View list, View detail, Update, Delete) </v>
      </c>
      <c r="D47" s="408">
        <f>'Manage Extra Categories of Bran'!C7</f>
        <v>27</v>
      </c>
      <c r="E47" s="408">
        <f>'Manage Extra Categories of Bran'!D7</f>
        <v>0</v>
      </c>
      <c r="F47" s="408">
        <f>'Manage Extra Categories of Bran'!E7</f>
        <v>0</v>
      </c>
      <c r="G47" s="408">
        <f>'Manage Extra Categories of Bran'!F7</f>
        <v>0</v>
      </c>
      <c r="H47" s="408">
        <f>'Manage Extra Categories of Bran'!C4</f>
        <v>27</v>
      </c>
    </row>
    <row r="48" spans="2:8" ht="19.5" customHeight="1">
      <c r="B48" s="406">
        <v>11</v>
      </c>
      <c r="C48" s="407" t="str">
        <f>'Manage Products of Brand System'!C2</f>
        <v xml:space="preserve">Manage Products of Brand (Add new, View list, View detail, Update, Delete) </v>
      </c>
      <c r="D48" s="408">
        <f>'Manage Products of Brand System'!C7</f>
        <v>32</v>
      </c>
      <c r="E48" s="408">
        <f>'Manage Products of Brand System'!D7</f>
        <v>1</v>
      </c>
      <c r="F48" s="408">
        <f>'Manage Products of Brand System'!E7</f>
        <v>0</v>
      </c>
      <c r="G48" s="408">
        <f>'Manage Products of Brand System'!F7</f>
        <v>0</v>
      </c>
      <c r="H48" s="408">
        <f>'Manage Products of Brand System'!C4</f>
        <v>33</v>
      </c>
    </row>
    <row r="49" spans="2:8" ht="31.5" customHeight="1">
      <c r="B49" s="406">
        <v>12</v>
      </c>
      <c r="C49" s="407" t="str">
        <f>'Manage Partner Products of Bran'!C2</f>
        <v xml:space="preserve">Manage Partner Product of Brand (Add new, View list, View detail, Update, Delete) </v>
      </c>
      <c r="D49" s="408">
        <f>'Manage Partner Products of Bran'!C7</f>
        <v>20</v>
      </c>
      <c r="E49" s="408">
        <f>'Manage Partner Products of Bran'!D7</f>
        <v>1</v>
      </c>
      <c r="F49" s="408">
        <f>'Manage Partner Products of Bran'!E7</f>
        <v>0</v>
      </c>
      <c r="G49" s="408">
        <f>'Manage Partner Products of Bran'!F7</f>
        <v>0</v>
      </c>
      <c r="H49" s="408">
        <f>'Manage Partner Products of Bran'!C4</f>
        <v>21</v>
      </c>
    </row>
    <row r="50" spans="2:8" ht="32.25" customHeight="1">
      <c r="B50" s="406">
        <v>13</v>
      </c>
      <c r="C50" s="407" t="str">
        <f>'Manage Store Partners of Brand '!C2</f>
        <v xml:space="preserve">Manage Store Partners of Brand (Add new, View list, View detail, Update, Delete) </v>
      </c>
      <c r="D50" s="408">
        <f>'Manage Store Partners of Brand '!C7</f>
        <v>22</v>
      </c>
      <c r="E50" s="408">
        <f>'Manage Store Partners of Brand '!D7</f>
        <v>0</v>
      </c>
      <c r="F50" s="408">
        <f>'Manage Store Partners of Brand '!E7</f>
        <v>0</v>
      </c>
      <c r="G50" s="408">
        <f>'Manage Store Partners of Brand '!F7</f>
        <v>0</v>
      </c>
      <c r="H50" s="408">
        <f>'Manage Store Partners of Brand '!C4</f>
        <v>22</v>
      </c>
    </row>
    <row r="51" spans="2:8" ht="15" customHeight="1">
      <c r="B51" s="406">
        <v>14</v>
      </c>
      <c r="C51" s="407" t="str">
        <f>'Manage Cashiers System Test'!C2</f>
        <v xml:space="preserve">Manage Cashiers (Create, View list, View detail, Update, Delete)                         </v>
      </c>
      <c r="D51" s="408">
        <f>'Manage Cashiers System Test'!C7</f>
        <v>23</v>
      </c>
      <c r="E51" s="408">
        <f>'Manage Cashiers System Test'!D7</f>
        <v>1</v>
      </c>
      <c r="F51" s="408">
        <f>'Manage Cashiers System Test'!E7</f>
        <v>0</v>
      </c>
      <c r="G51" s="408">
        <f>'Manage Cashiers System Test'!F7</f>
        <v>0</v>
      </c>
      <c r="H51" s="408">
        <f>'Manage Cashiers System Test'!C4</f>
        <v>24</v>
      </c>
    </row>
    <row r="52" spans="2:8" ht="15" customHeight="1">
      <c r="B52" s="406">
        <v>15</v>
      </c>
      <c r="C52" s="407" t="str">
        <f>'Manage Banking Accounts System '!C2</f>
        <v xml:space="preserve">Manage Banking Accounts (Create, View list, View detail, Update, Delete)                                                 </v>
      </c>
      <c r="D52" s="408">
        <f>'Manage Banking Accounts System '!C7</f>
        <v>18</v>
      </c>
      <c r="E52" s="408">
        <f>'Manage Banking Accounts System '!D7</f>
        <v>0</v>
      </c>
      <c r="F52" s="408">
        <f>'Manage Banking Accounts System '!E7</f>
        <v>0</v>
      </c>
      <c r="G52" s="408">
        <f>'Manage Banking Accounts System '!F7</f>
        <v>0</v>
      </c>
      <c r="H52" s="408">
        <f>'Manage Banking Accounts System '!C4</f>
        <v>18</v>
      </c>
    </row>
    <row r="53" spans="2:8" ht="15" customHeight="1">
      <c r="B53" s="406">
        <v>16</v>
      </c>
      <c r="C53" s="407" t="str">
        <f>'Manage Orders System Test'!C2</f>
        <v xml:space="preserve">Manage Orders (View list, View detail)                                                 </v>
      </c>
      <c r="D53" s="408">
        <f>'Manage Orders System Test'!C7</f>
        <v>12</v>
      </c>
      <c r="E53" s="408">
        <f>'Manage Orders System Test'!D7</f>
        <v>0</v>
      </c>
      <c r="F53" s="408">
        <f>'Manage Orders System Test'!E7</f>
        <v>0</v>
      </c>
      <c r="G53" s="408">
        <f>'Manage Orders System Test'!F7</f>
        <v>0</v>
      </c>
      <c r="H53" s="408">
        <f>'Manage Orders System Test'!C4</f>
        <v>12</v>
      </c>
    </row>
    <row r="54" spans="2:8" ht="15" customHeight="1">
      <c r="B54" s="406">
        <v>17</v>
      </c>
      <c r="C54" s="407" t="str">
        <f>'Manage Wallet System Test'!C2</f>
        <v xml:space="preserve">Manage Wallet (View list, View detail)                                                 </v>
      </c>
      <c r="D54" s="408">
        <f>'Manage Wallet System Test'!C7</f>
        <v>14</v>
      </c>
      <c r="E54" s="408">
        <f>'Manage Wallet System Test'!D7</f>
        <v>0</v>
      </c>
      <c r="F54" s="408">
        <f>'Manage Wallet System Test'!E7</f>
        <v>0</v>
      </c>
      <c r="G54" s="408">
        <f>'Manage Wallet System Test'!F7</f>
        <v>0</v>
      </c>
      <c r="H54" s="408">
        <f>'Manage Wallet System Test'!C4</f>
        <v>14</v>
      </c>
    </row>
    <row r="55" spans="2:8" ht="15" customHeight="1">
      <c r="B55" s="406">
        <v>18</v>
      </c>
      <c r="C55" s="407" t="str">
        <f>'Transfer Money System Test'!C2</f>
        <v>Transfer Money</v>
      </c>
      <c r="D55" s="408">
        <f>'Transfer Money System Test'!C7</f>
        <v>5</v>
      </c>
      <c r="E55" s="408">
        <f>'Transfer Money System Test'!D7</f>
        <v>0</v>
      </c>
      <c r="F55" s="408">
        <f>'Transfer Money System Test'!E7</f>
        <v>0</v>
      </c>
      <c r="G55" s="408">
        <f>'Transfer Money System Test'!F7</f>
        <v>0</v>
      </c>
      <c r="H55" s="409">
        <f>'Transfer Money System Test'!C4</f>
        <v>5</v>
      </c>
    </row>
    <row r="56" spans="2:8" ht="15" customHeight="1">
      <c r="B56" s="103"/>
      <c r="C56" s="104" t="s">
        <v>217</v>
      </c>
      <c r="D56" s="105">
        <f t="shared" ref="D56:E56" si="2">SUM(D39:D52)</f>
        <v>294</v>
      </c>
      <c r="E56" s="105">
        <f t="shared" si="2"/>
        <v>7</v>
      </c>
      <c r="F56" s="105">
        <f t="shared" ref="F56:G56" si="3">SUM(F40:F49)</f>
        <v>0</v>
      </c>
      <c r="G56" s="105">
        <f t="shared" si="3"/>
        <v>0</v>
      </c>
      <c r="H56" s="106">
        <f>SUM(H39:H52)</f>
        <v>301</v>
      </c>
    </row>
    <row r="57" spans="2:8" ht="15" customHeight="1">
      <c r="B57" s="76"/>
      <c r="C57" s="76"/>
      <c r="D57" s="107"/>
      <c r="E57" s="108"/>
      <c r="F57" s="108"/>
      <c r="G57" s="108"/>
      <c r="H57" s="108"/>
    </row>
    <row r="58" spans="2:8" ht="15" customHeight="1">
      <c r="B58" s="76"/>
      <c r="C58" s="50" t="s">
        <v>218</v>
      </c>
      <c r="D58" s="76"/>
      <c r="E58" s="109">
        <f>(D56+E56)*100/(H56-G56)</f>
        <v>100</v>
      </c>
      <c r="F58" s="233" t="s">
        <v>219</v>
      </c>
      <c r="G58" s="76"/>
      <c r="H58" s="76"/>
    </row>
    <row r="59" spans="2:8" ht="15" customHeight="1">
      <c r="B59" s="76"/>
      <c r="C59" s="50" t="s">
        <v>220</v>
      </c>
      <c r="D59" s="76"/>
      <c r="E59" s="109">
        <f>D56*100/(H56-G56)</f>
        <v>97.674418604651166</v>
      </c>
      <c r="F59" s="233" t="s">
        <v>219</v>
      </c>
      <c r="G59" s="76"/>
      <c r="H59" s="76"/>
    </row>
    <row r="62" spans="2:8" ht="15" customHeight="1">
      <c r="B62" s="411" t="s">
        <v>222</v>
      </c>
      <c r="C62" s="193"/>
      <c r="D62" s="193"/>
      <c r="E62" s="193"/>
      <c r="F62" s="193"/>
      <c r="G62" s="193"/>
      <c r="H62" s="193"/>
    </row>
    <row r="63" spans="2:8" ht="15" customHeight="1">
      <c r="B63" s="99" t="s">
        <v>56</v>
      </c>
      <c r="C63" s="41" t="s">
        <v>211</v>
      </c>
      <c r="D63" s="100" t="s">
        <v>212</v>
      </c>
      <c r="E63" s="41" t="s">
        <v>213</v>
      </c>
      <c r="F63" s="41" t="s">
        <v>214</v>
      </c>
      <c r="G63" s="101" t="s">
        <v>215</v>
      </c>
      <c r="H63" s="102" t="s">
        <v>216</v>
      </c>
    </row>
    <row r="64" spans="2:8" ht="15" customHeight="1">
      <c r="B64" s="406">
        <v>1</v>
      </c>
      <c r="C64" s="407" t="str">
        <f>'Authentication &amp; Authorization'!C2</f>
        <v>Authentication and Authorization</v>
      </c>
      <c r="D64" s="408">
        <f>'Authentication &amp; Authorization'!C6</f>
        <v>18</v>
      </c>
      <c r="E64" s="408">
        <f>'Authentication &amp; Authorization'!D6</f>
        <v>0</v>
      </c>
      <c r="F64" s="408">
        <f>'Authentication &amp; Authorization'!E6</f>
        <v>0</v>
      </c>
      <c r="G64" s="408">
        <f>'Authentication &amp; Authorization'!F6</f>
        <v>0</v>
      </c>
      <c r="H64" s="408">
        <f>'Authentication &amp; Authorization'!C4</f>
        <v>18</v>
      </c>
    </row>
    <row r="65" spans="2:8" ht="15" customHeight="1">
      <c r="B65" s="406">
        <v>2</v>
      </c>
      <c r="C65" s="407" t="str">
        <f>'Configurations System Test'!C2</f>
        <v>Configarations</v>
      </c>
      <c r="D65" s="408">
        <f>'Configurations System Test'!C6</f>
        <v>5</v>
      </c>
      <c r="E65" s="408">
        <f>'Configurations System Test'!D6</f>
        <v>0</v>
      </c>
      <c r="F65" s="408">
        <f>'Configurations System Test'!E6</f>
        <v>0</v>
      </c>
      <c r="G65" s="408">
        <f>'Configurations System Test'!F6</f>
        <v>0</v>
      </c>
      <c r="H65" s="408">
        <f>'Configurations System Test'!C4</f>
        <v>5</v>
      </c>
    </row>
    <row r="66" spans="2:8" ht="15" customHeight="1">
      <c r="B66" s="406">
        <v>3</v>
      </c>
      <c r="C66" s="407" t="str">
        <f>'Manage Kitchen Center System Te'!C2</f>
        <v xml:space="preserve">Manage Kitchen Centers (Create, View list, View detail, Update, Delete) </v>
      </c>
      <c r="D66" s="408">
        <f>'Manage Kitchen Center System Te'!C6</f>
        <v>23</v>
      </c>
      <c r="E66" s="408">
        <f>'Manage Kitchen Center System Te'!D6</f>
        <v>2</v>
      </c>
      <c r="F66" s="408">
        <f>'Manage Kitchen Center System Te'!E6</f>
        <v>0</v>
      </c>
      <c r="G66" s="408">
        <f>'Manage Kitchen Center System Te'!F6</f>
        <v>0</v>
      </c>
      <c r="H66" s="408">
        <f>'Manage Kitchen Center System Te'!C4</f>
        <v>25</v>
      </c>
    </row>
    <row r="67" spans="2:8" ht="15" customHeight="1">
      <c r="B67" s="406">
        <v>4</v>
      </c>
      <c r="C67" s="407" t="str">
        <f>'Manage Brands System Test'!C2</f>
        <v xml:space="preserve">Manage Brands (Create, View list, View detail, Update, Delete) </v>
      </c>
      <c r="D67" s="408">
        <f>'Manage Brands System Test'!C6</f>
        <v>23</v>
      </c>
      <c r="E67" s="408">
        <f>'Manage Brands System Test'!D6</f>
        <v>1</v>
      </c>
      <c r="F67" s="408">
        <f>'Manage Brands System Test'!E6</f>
        <v>0</v>
      </c>
      <c r="G67" s="408">
        <f>'Manage Brands System Test'!F6</f>
        <v>0</v>
      </c>
      <c r="H67" s="408">
        <f>'Manage Brands System Test'!C4</f>
        <v>24</v>
      </c>
    </row>
    <row r="68" spans="2:8" ht="15" customHeight="1">
      <c r="B68" s="406">
        <v>5</v>
      </c>
      <c r="C68" s="407" t="str">
        <f>'Manage Partners System Test'!C2</f>
        <v xml:space="preserve">Manage Partners (Create, View list, View detail, Update, Delete) </v>
      </c>
      <c r="D68" s="408">
        <f>'Manage Partners System Test'!C6</f>
        <v>16</v>
      </c>
      <c r="E68" s="408">
        <f>'Manage Partners System Test'!D6</f>
        <v>3</v>
      </c>
      <c r="F68" s="408">
        <f>'Manage Partners System Test'!E6</f>
        <v>0</v>
      </c>
      <c r="G68" s="408">
        <f>'Manage Partners System Test'!F6</f>
        <v>0</v>
      </c>
      <c r="H68" s="408">
        <f>'Manage Partners System Test'!C4</f>
        <v>19</v>
      </c>
    </row>
    <row r="69" spans="2:8" ht="28.5" customHeight="1">
      <c r="B69" s="406">
        <v>6</v>
      </c>
      <c r="C69" s="407" t="str">
        <f>'Manage Stores of MBKC Admin Sys'!C2</f>
        <v xml:space="preserve">Manage Stores of MBKC Admin (View list, View detail, Confirm register, Delete) </v>
      </c>
      <c r="D69" s="408">
        <f>'Manage Stores of MBKC Admin Sys'!C6</f>
        <v>16</v>
      </c>
      <c r="E69" s="408">
        <f>'Manage Stores of MBKC Admin Sys'!D6</f>
        <v>2</v>
      </c>
      <c r="F69" s="408">
        <f>'Manage Stores of MBKC Admin Sys'!E6</f>
        <v>0</v>
      </c>
      <c r="G69" s="408">
        <f>'Manage Stores of MBKC Admin Sys'!F6</f>
        <v>0</v>
      </c>
      <c r="H69" s="408">
        <f>'Manage Stores of MBKC Admin Sys'!C4</f>
        <v>18</v>
      </c>
    </row>
    <row r="70" spans="2:8" ht="15" customHeight="1">
      <c r="B70" s="406">
        <v>7</v>
      </c>
      <c r="C70" s="407" t="str">
        <f>'Manage Stores of Brand System T'!C2</f>
        <v xml:space="preserve">Manage Stores of Brand (Register, View list, View detail, Update) </v>
      </c>
      <c r="D70" s="408">
        <f>'Manage Stores of Brand System T'!C6</f>
        <v>21</v>
      </c>
      <c r="E70" s="408">
        <f>'Manage Stores of Brand System T'!D6</f>
        <v>6</v>
      </c>
      <c r="F70" s="408">
        <f>'Manage Stores of Brand System T'!E6</f>
        <v>0</v>
      </c>
      <c r="G70" s="408">
        <f>'Manage Stores of Brand System T'!F6</f>
        <v>0</v>
      </c>
      <c r="H70" s="408">
        <f>'Manage Stores of Brand System T'!C4</f>
        <v>27</v>
      </c>
    </row>
    <row r="71" spans="2:8" ht="15" customHeight="1">
      <c r="B71" s="406">
        <v>8</v>
      </c>
      <c r="C71" s="407" t="str">
        <f>'Manage Stores of Kitchen Center'!C2</f>
        <v xml:space="preserve">Manage Stores of Kitchen Center (View list, View detail) </v>
      </c>
      <c r="D71" s="408">
        <f>'Manage Stores of Kitchen Center'!C6</f>
        <v>10</v>
      </c>
      <c r="E71" s="408">
        <f>'Manage Stores of Kitchen Center'!D6</f>
        <v>1</v>
      </c>
      <c r="F71" s="408">
        <f>'Manage Stores of Kitchen Center'!E6</f>
        <v>0</v>
      </c>
      <c r="G71" s="408">
        <f>'Manage Stores of Kitchen Center'!F6</f>
        <v>0</v>
      </c>
      <c r="H71" s="408">
        <f>'Manage Stores of Kitchen Center'!C4</f>
        <v>11</v>
      </c>
    </row>
    <row r="72" spans="2:8" ht="31.5" customHeight="1">
      <c r="B72" s="406">
        <v>9</v>
      </c>
      <c r="C72" s="407" t="str">
        <f>'Manage Normal Categories of Bra'!C2</f>
        <v xml:space="preserve">Manage Normal Categories of Brand (Add new, View list, View detail, Update, Delete) </v>
      </c>
      <c r="D72" s="408">
        <f>'Manage Normal Categories of Bra'!C6</f>
        <v>21</v>
      </c>
      <c r="E72" s="408">
        <f>'Manage Normal Categories of Bra'!D6</f>
        <v>6</v>
      </c>
      <c r="F72" s="408">
        <f>'Manage Normal Categories of Bra'!E6</f>
        <v>0</v>
      </c>
      <c r="G72" s="408">
        <f>'Manage Normal Categories of Bra'!F6</f>
        <v>0</v>
      </c>
      <c r="H72" s="408">
        <f>'Manage Normal Categories of Bra'!C4</f>
        <v>27</v>
      </c>
    </row>
    <row r="73" spans="2:8" ht="30" customHeight="1">
      <c r="B73" s="406">
        <v>10</v>
      </c>
      <c r="C73" s="407" t="str">
        <f>'Manage Extra Categories of Bran'!C2</f>
        <v xml:space="preserve">Manage Extra Categories of Brand (Add new, View list, View detail, Update, Delete) </v>
      </c>
      <c r="D73" s="408">
        <f>'Manage Extra Categories of Bran'!C6</f>
        <v>21</v>
      </c>
      <c r="E73" s="408">
        <f>'Manage Extra Categories of Bran'!D6</f>
        <v>6</v>
      </c>
      <c r="F73" s="408">
        <f>'Manage Extra Categories of Bran'!E6</f>
        <v>0</v>
      </c>
      <c r="G73" s="408">
        <f>'Manage Extra Categories of Bran'!F6</f>
        <v>0</v>
      </c>
      <c r="H73" s="408">
        <f>'Manage Extra Categories of Bran'!C4</f>
        <v>27</v>
      </c>
    </row>
    <row r="74" spans="2:8" ht="20.25" customHeight="1">
      <c r="B74" s="406">
        <v>11</v>
      </c>
      <c r="C74" s="407" t="str">
        <f>'Manage Products of Brand System'!C2</f>
        <v xml:space="preserve">Manage Products of Brand (Add new, View list, View detail, Update, Delete) </v>
      </c>
      <c r="D74" s="408">
        <f>'Manage Products of Brand System'!C6</f>
        <v>30</v>
      </c>
      <c r="E74" s="408">
        <f>'Manage Products of Brand System'!D6</f>
        <v>3</v>
      </c>
      <c r="F74" s="408">
        <f>'Manage Products of Brand System'!E6</f>
        <v>0</v>
      </c>
      <c r="G74" s="408">
        <f>'Manage Products of Brand System'!F6</f>
        <v>0</v>
      </c>
      <c r="H74" s="408">
        <f>'Manage Products of Brand System'!C4</f>
        <v>33</v>
      </c>
    </row>
    <row r="75" spans="2:8" ht="33.75" customHeight="1">
      <c r="B75" s="406">
        <v>12</v>
      </c>
      <c r="C75" s="407" t="str">
        <f>'Manage Partner Products of Bran'!C2</f>
        <v xml:space="preserve">Manage Partner Product of Brand (Add new, View list, View detail, Update, Delete) </v>
      </c>
      <c r="D75" s="408">
        <f>'Manage Partner Products of Bran'!C6</f>
        <v>17</v>
      </c>
      <c r="E75" s="408">
        <f>'Manage Partner Products of Bran'!D6</f>
        <v>4</v>
      </c>
      <c r="F75" s="408">
        <f>'Manage Partner Products of Bran'!E6</f>
        <v>0</v>
      </c>
      <c r="G75" s="408">
        <f>'Manage Partner Products of Bran'!F6</f>
        <v>0</v>
      </c>
      <c r="H75" s="408">
        <f>'Manage Partner Products of Bran'!C4</f>
        <v>21</v>
      </c>
    </row>
    <row r="76" spans="2:8" ht="33" customHeight="1">
      <c r="B76" s="406">
        <v>13</v>
      </c>
      <c r="C76" s="407" t="str">
        <f>'Manage Store Partners of Brand '!C2</f>
        <v xml:space="preserve">Manage Store Partners of Brand (Add new, View list, View detail, Update, Delete) </v>
      </c>
      <c r="D76" s="408">
        <f>'Manage Store Partners of Brand '!C6</f>
        <v>17</v>
      </c>
      <c r="E76" s="408">
        <f>'Manage Store Partners of Brand '!D6</f>
        <v>5</v>
      </c>
      <c r="F76" s="408">
        <f>'Manage Store Partners of Brand '!E6</f>
        <v>0</v>
      </c>
      <c r="G76" s="408">
        <f>'Manage Store Partners of Brand '!F6</f>
        <v>0</v>
      </c>
      <c r="H76" s="408">
        <f>'Manage Store Partners of Brand '!C4</f>
        <v>22</v>
      </c>
    </row>
    <row r="77" spans="2:8" ht="15" customHeight="1">
      <c r="B77" s="406">
        <v>14</v>
      </c>
      <c r="C77" s="407" t="str">
        <f>'Manage Cashiers System Test'!C2</f>
        <v xml:space="preserve">Manage Cashiers (Create, View list, View detail, Update, Delete)                         </v>
      </c>
      <c r="D77" s="408">
        <f>'Manage Cashiers System Test'!C6</f>
        <v>23</v>
      </c>
      <c r="E77" s="408">
        <f>'Manage Cashiers System Test'!D6</f>
        <v>1</v>
      </c>
      <c r="F77" s="408">
        <f>'Manage Cashiers System Test'!E6</f>
        <v>0</v>
      </c>
      <c r="G77" s="408">
        <f>'Manage Cashiers System Test'!F6</f>
        <v>0</v>
      </c>
      <c r="H77" s="408">
        <f>'Manage Cashiers System Test'!C4</f>
        <v>24</v>
      </c>
    </row>
    <row r="78" spans="2:8" ht="15" customHeight="1">
      <c r="B78" s="406">
        <v>15</v>
      </c>
      <c r="C78" s="407" t="str">
        <f>'Manage Banking Accounts System '!C2</f>
        <v xml:space="preserve">Manage Banking Accounts (Create, View list, View detail, Update, Delete)                                                 </v>
      </c>
      <c r="D78" s="408">
        <f>'Manage Banking Accounts System '!C6</f>
        <v>18</v>
      </c>
      <c r="E78" s="408">
        <f>'Manage Banking Accounts System '!D6</f>
        <v>0</v>
      </c>
      <c r="F78" s="408">
        <f>'Manage Banking Accounts System '!E6</f>
        <v>0</v>
      </c>
      <c r="G78" s="408">
        <f>'Manage Banking Accounts System '!F6</f>
        <v>0</v>
      </c>
      <c r="H78" s="408">
        <f>'Manage Banking Accounts System '!C4</f>
        <v>18</v>
      </c>
    </row>
    <row r="79" spans="2:8" ht="15" customHeight="1">
      <c r="B79" s="406">
        <v>16</v>
      </c>
      <c r="C79" s="407" t="str">
        <f>'Manage Orders System Test'!C2</f>
        <v xml:space="preserve">Manage Orders (View list, View detail)                                                 </v>
      </c>
      <c r="D79" s="408">
        <f>'Manage Orders System Test'!C6</f>
        <v>12</v>
      </c>
      <c r="E79" s="408">
        <f>'Manage Orders System Test'!D6</f>
        <v>0</v>
      </c>
      <c r="F79" s="408">
        <f>'Manage Orders System Test'!E6</f>
        <v>0</v>
      </c>
      <c r="G79" s="408">
        <f>'Manage Orders System Test'!F6</f>
        <v>0</v>
      </c>
      <c r="H79" s="408">
        <f>'Manage Orders System Test'!C4</f>
        <v>12</v>
      </c>
    </row>
    <row r="80" spans="2:8" ht="15" customHeight="1">
      <c r="B80" s="406">
        <v>17</v>
      </c>
      <c r="C80" s="407" t="str">
        <f>'Manage Wallet System Test'!C2</f>
        <v xml:space="preserve">Manage Wallet (View list, View detail)                                                 </v>
      </c>
      <c r="D80" s="408">
        <f>'Manage Wallet System Test'!C6</f>
        <v>14</v>
      </c>
      <c r="E80" s="408">
        <f>'Manage Wallet System Test'!D6</f>
        <v>0</v>
      </c>
      <c r="F80" s="408">
        <f>'Manage Wallet System Test'!E6</f>
        <v>0</v>
      </c>
      <c r="G80" s="408">
        <f>'Manage Wallet System Test'!F6</f>
        <v>0</v>
      </c>
      <c r="H80" s="408">
        <f>'Manage Wallet System Test'!C4</f>
        <v>14</v>
      </c>
    </row>
    <row r="81" spans="2:8" ht="15" customHeight="1">
      <c r="B81" s="406">
        <v>18</v>
      </c>
      <c r="C81" s="407" t="str">
        <f>'Transfer Money System Test'!C2</f>
        <v>Transfer Money</v>
      </c>
      <c r="D81" s="408">
        <f>'Transfer Money System Test'!C6</f>
        <v>5</v>
      </c>
      <c r="E81" s="408">
        <f>'Transfer Money System Test'!D6</f>
        <v>0</v>
      </c>
      <c r="F81" s="408">
        <f>'Transfer Money System Test'!E6</f>
        <v>0</v>
      </c>
      <c r="G81" s="408">
        <f>'Transfer Money System Test'!F6</f>
        <v>0</v>
      </c>
      <c r="H81" s="408">
        <f>'Transfer Money System Test'!C4</f>
        <v>5</v>
      </c>
    </row>
    <row r="82" spans="2:8" ht="15" customHeight="1">
      <c r="B82" s="103"/>
      <c r="C82" s="104" t="s">
        <v>217</v>
      </c>
      <c r="D82" s="105">
        <f t="shared" ref="D82:E82" si="4">SUM(D65:D78)</f>
        <v>261</v>
      </c>
      <c r="E82" s="105">
        <f t="shared" si="4"/>
        <v>40</v>
      </c>
      <c r="F82" s="105">
        <f t="shared" ref="F82:G82" si="5">SUM(F66:F75)</f>
        <v>0</v>
      </c>
      <c r="G82" s="105">
        <f t="shared" si="5"/>
        <v>0</v>
      </c>
      <c r="H82" s="106">
        <f>SUM(H65:H78)</f>
        <v>301</v>
      </c>
    </row>
    <row r="83" spans="2:8" ht="15" customHeight="1">
      <c r="B83" s="76"/>
      <c r="C83" s="76"/>
      <c r="D83" s="107"/>
      <c r="E83" s="108"/>
      <c r="F83" s="108"/>
      <c r="G83" s="108"/>
      <c r="H83" s="108"/>
    </row>
    <row r="84" spans="2:8" ht="15" customHeight="1">
      <c r="B84" s="76"/>
      <c r="C84" s="50" t="s">
        <v>218</v>
      </c>
      <c r="D84" s="76"/>
      <c r="E84" s="109">
        <f>(D82+E82)*100/(H82-G82)</f>
        <v>100</v>
      </c>
      <c r="F84" s="233" t="s">
        <v>219</v>
      </c>
      <c r="G84" s="76"/>
      <c r="H84" s="76"/>
    </row>
    <row r="85" spans="2:8" ht="15" customHeight="1">
      <c r="B85" s="76"/>
      <c r="C85" s="50" t="s">
        <v>220</v>
      </c>
      <c r="D85" s="76"/>
      <c r="E85" s="109">
        <f>D82*100/(H82-G82)</f>
        <v>86.710963455149496</v>
      </c>
      <c r="F85" s="233" t="s">
        <v>219</v>
      </c>
      <c r="G85" s="76"/>
      <c r="H85" s="76"/>
    </row>
  </sheetData>
  <mergeCells count="11">
    <mergeCell ref="C6:D6"/>
    <mergeCell ref="E6:F6"/>
    <mergeCell ref="G6:H6"/>
    <mergeCell ref="C7:H7"/>
    <mergeCell ref="B2:H2"/>
    <mergeCell ref="C4:D4"/>
    <mergeCell ref="E4:F4"/>
    <mergeCell ref="G4:H4"/>
    <mergeCell ref="C5:D5"/>
    <mergeCell ref="E5:F5"/>
    <mergeCell ref="G5:H5"/>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workbookViewId="0"/>
  </sheetViews>
  <sheetFormatPr defaultColWidth="12.6640625" defaultRowHeight="15" customHeight="1"/>
  <cols>
    <col min="1" max="1" width="3.44140625" customWidth="1"/>
    <col min="2" max="2" width="18.6640625" customWidth="1"/>
    <col min="3" max="3" width="46.21875" customWidth="1"/>
    <col min="4" max="6" width="11.6640625" customWidth="1"/>
    <col min="7" max="7" width="9" customWidth="1"/>
    <col min="8" max="8" width="35.44140625" customWidth="1"/>
    <col min="9" max="26" width="9" customWidth="1"/>
  </cols>
  <sheetData>
    <row r="1" spans="1:26" ht="25.5" customHeight="1">
      <c r="A1" s="155"/>
      <c r="B1" s="481" t="s">
        <v>223</v>
      </c>
      <c r="C1" s="482"/>
      <c r="D1" s="482"/>
      <c r="E1" s="482"/>
      <c r="F1" s="482"/>
      <c r="G1" s="482"/>
      <c r="H1" s="482"/>
      <c r="I1" s="155"/>
      <c r="J1" s="155"/>
      <c r="K1" s="155"/>
      <c r="L1" s="155"/>
      <c r="M1" s="155"/>
      <c r="N1" s="155"/>
      <c r="O1" s="155"/>
      <c r="P1" s="155"/>
      <c r="Q1" s="155"/>
      <c r="R1" s="155"/>
      <c r="S1" s="155"/>
      <c r="T1" s="155"/>
      <c r="U1" s="155"/>
      <c r="V1" s="155"/>
      <c r="W1" s="155"/>
      <c r="X1" s="155"/>
      <c r="Y1" s="155"/>
      <c r="Z1" s="155"/>
    </row>
    <row r="2" spans="1:26" ht="14.25" customHeight="1">
      <c r="A2" s="223"/>
      <c r="B2" s="223"/>
      <c r="C2" s="155"/>
      <c r="D2" s="155"/>
      <c r="E2" s="155"/>
      <c r="F2" s="155"/>
      <c r="G2" s="155"/>
      <c r="H2" s="224"/>
      <c r="I2" s="155"/>
      <c r="J2" s="155"/>
      <c r="K2" s="155"/>
      <c r="L2" s="155"/>
      <c r="M2" s="155"/>
      <c r="N2" s="155"/>
      <c r="O2" s="155"/>
      <c r="P2" s="155"/>
      <c r="Q2" s="155"/>
      <c r="R2" s="155"/>
      <c r="S2" s="155"/>
      <c r="T2" s="155"/>
      <c r="U2" s="155"/>
      <c r="V2" s="155"/>
      <c r="W2" s="155"/>
      <c r="X2" s="155"/>
      <c r="Y2" s="155"/>
      <c r="Z2" s="155"/>
    </row>
    <row r="3" spans="1:26" ht="12" customHeight="1">
      <c r="A3" s="155"/>
      <c r="B3" s="83" t="s">
        <v>1</v>
      </c>
      <c r="C3" s="434" t="s">
        <v>2</v>
      </c>
      <c r="D3" s="432"/>
      <c r="E3" s="479" t="s">
        <v>3</v>
      </c>
      <c r="F3" s="432"/>
      <c r="G3" s="84"/>
      <c r="H3" s="24" t="s">
        <v>34</v>
      </c>
      <c r="I3" s="155"/>
      <c r="J3" s="155"/>
      <c r="K3" s="155"/>
      <c r="L3" s="155"/>
      <c r="M3" s="155"/>
      <c r="N3" s="155"/>
      <c r="O3" s="155"/>
      <c r="P3" s="155"/>
      <c r="Q3" s="155"/>
      <c r="R3" s="155"/>
      <c r="S3" s="155"/>
      <c r="T3" s="155"/>
      <c r="U3" s="155"/>
      <c r="V3" s="155"/>
      <c r="W3" s="155"/>
      <c r="X3" s="155"/>
      <c r="Y3" s="155"/>
      <c r="Z3" s="155"/>
    </row>
    <row r="4" spans="1:26" ht="51.75" customHeight="1">
      <c r="A4" s="155"/>
      <c r="B4" s="83" t="s">
        <v>5</v>
      </c>
      <c r="C4" s="434" t="str">
        <f>'Cover API Test'!C5</f>
        <v>GFA23SE12</v>
      </c>
      <c r="D4" s="432"/>
      <c r="E4" s="479" t="s">
        <v>7</v>
      </c>
      <c r="F4" s="432"/>
      <c r="G4" s="84"/>
      <c r="H4" s="144" t="s">
        <v>224</v>
      </c>
      <c r="I4" s="155"/>
      <c r="J4" s="155"/>
      <c r="K4" s="155"/>
      <c r="L4" s="155"/>
      <c r="M4" s="155"/>
      <c r="N4" s="155"/>
      <c r="O4" s="155"/>
      <c r="P4" s="155"/>
      <c r="Q4" s="155"/>
      <c r="R4" s="155"/>
      <c r="S4" s="155"/>
      <c r="T4" s="155"/>
      <c r="U4" s="155"/>
      <c r="V4" s="155"/>
      <c r="W4" s="155"/>
      <c r="X4" s="155"/>
      <c r="Y4" s="155"/>
      <c r="Z4" s="155"/>
    </row>
    <row r="5" spans="1:26" ht="12" customHeight="1">
      <c r="A5" s="155"/>
      <c r="B5" s="85" t="s">
        <v>9</v>
      </c>
      <c r="C5" s="464" t="str">
        <f>C4&amp;"_"&amp;"Test Report"&amp;"_"&amp;"v1.0"</f>
        <v>GFA23SE12_Test Report_v1.0</v>
      </c>
      <c r="D5" s="432"/>
      <c r="E5" s="479" t="s">
        <v>10</v>
      </c>
      <c r="F5" s="432"/>
      <c r="G5" s="84"/>
      <c r="H5" s="26">
        <v>45179</v>
      </c>
      <c r="I5" s="155"/>
      <c r="J5" s="155"/>
      <c r="K5" s="155"/>
      <c r="L5" s="155"/>
      <c r="M5" s="155"/>
      <c r="N5" s="155"/>
      <c r="O5" s="155"/>
      <c r="P5" s="155"/>
      <c r="Q5" s="155"/>
      <c r="R5" s="155"/>
      <c r="S5" s="155"/>
      <c r="T5" s="155"/>
      <c r="U5" s="155"/>
      <c r="V5" s="155"/>
      <c r="W5" s="155"/>
      <c r="X5" s="155"/>
      <c r="Y5" s="155"/>
      <c r="Z5" s="155"/>
    </row>
    <row r="6" spans="1:26" ht="21.75" customHeight="1">
      <c r="A6" s="223"/>
      <c r="B6" s="85" t="s">
        <v>209</v>
      </c>
      <c r="C6" s="480"/>
      <c r="D6" s="431"/>
      <c r="E6" s="431"/>
      <c r="F6" s="431"/>
      <c r="G6" s="431"/>
      <c r="H6" s="432"/>
      <c r="I6" s="155"/>
      <c r="J6" s="155"/>
      <c r="K6" s="155"/>
      <c r="L6" s="155"/>
      <c r="M6" s="155"/>
      <c r="N6" s="155"/>
      <c r="O6" s="155"/>
      <c r="P6" s="155"/>
      <c r="Q6" s="155"/>
      <c r="R6" s="155"/>
      <c r="S6" s="155"/>
      <c r="T6" s="155"/>
      <c r="U6" s="155"/>
      <c r="V6" s="155"/>
      <c r="W6" s="155"/>
      <c r="X6" s="155"/>
      <c r="Y6" s="155"/>
      <c r="Z6" s="155"/>
    </row>
    <row r="7" spans="1:26" ht="14.25" customHeight="1">
      <c r="A7" s="223"/>
      <c r="B7" s="189"/>
      <c r="C7" s="225"/>
      <c r="D7" s="155"/>
      <c r="E7" s="155"/>
      <c r="F7" s="155"/>
      <c r="G7" s="155"/>
      <c r="H7" s="224"/>
      <c r="I7" s="155"/>
      <c r="J7" s="155"/>
      <c r="K7" s="155"/>
      <c r="L7" s="155"/>
      <c r="M7" s="155"/>
      <c r="N7" s="155"/>
      <c r="O7" s="155"/>
      <c r="P7" s="155"/>
      <c r="Q7" s="155"/>
      <c r="R7" s="155"/>
      <c r="S7" s="155"/>
      <c r="T7" s="155"/>
      <c r="U7" s="155"/>
      <c r="V7" s="155"/>
      <c r="W7" s="155"/>
      <c r="X7" s="155"/>
      <c r="Y7" s="155"/>
      <c r="Z7" s="155"/>
    </row>
    <row r="8" spans="1:26" ht="12.75" customHeight="1">
      <c r="A8" s="155"/>
      <c r="B8" s="189"/>
      <c r="C8" s="225"/>
      <c r="D8" s="155"/>
      <c r="E8" s="155"/>
      <c r="F8" s="155"/>
      <c r="G8" s="155"/>
      <c r="H8" s="224"/>
      <c r="I8" s="155"/>
      <c r="J8" s="155"/>
      <c r="K8" s="155"/>
      <c r="L8" s="155"/>
      <c r="M8" s="155"/>
      <c r="N8" s="155"/>
      <c r="O8" s="155"/>
      <c r="P8" s="155"/>
      <c r="Q8" s="155"/>
      <c r="R8" s="155"/>
      <c r="S8" s="155"/>
      <c r="T8" s="155"/>
      <c r="U8" s="155"/>
      <c r="V8" s="155"/>
      <c r="W8" s="155"/>
      <c r="X8" s="155"/>
      <c r="Y8" s="155"/>
      <c r="Z8" s="155"/>
    </row>
    <row r="9" spans="1:26" ht="12.75" customHeight="1">
      <c r="A9" s="155"/>
      <c r="B9" s="155"/>
      <c r="C9" s="155"/>
      <c r="D9" s="155"/>
      <c r="E9" s="155"/>
      <c r="F9" s="155"/>
      <c r="G9" s="155"/>
      <c r="H9" s="155"/>
      <c r="I9" s="155"/>
      <c r="J9" s="155"/>
      <c r="K9" s="155"/>
      <c r="L9" s="155"/>
      <c r="M9" s="155"/>
      <c r="N9" s="155"/>
      <c r="O9" s="155"/>
      <c r="P9" s="155"/>
      <c r="Q9" s="155"/>
      <c r="R9" s="155"/>
      <c r="S9" s="155"/>
      <c r="T9" s="155"/>
      <c r="U9" s="155"/>
      <c r="V9" s="155"/>
      <c r="W9" s="155"/>
      <c r="X9" s="155"/>
      <c r="Y9" s="155"/>
      <c r="Z9" s="155"/>
    </row>
    <row r="10" spans="1:26" ht="12.75" customHeight="1">
      <c r="A10" s="86"/>
      <c r="B10" s="87" t="s">
        <v>56</v>
      </c>
      <c r="C10" s="88" t="s">
        <v>211</v>
      </c>
      <c r="D10" s="89" t="s">
        <v>212</v>
      </c>
      <c r="E10" s="88" t="s">
        <v>213</v>
      </c>
      <c r="F10" s="88" t="s">
        <v>225</v>
      </c>
      <c r="G10" s="90" t="s">
        <v>215</v>
      </c>
      <c r="H10" s="91" t="s">
        <v>216</v>
      </c>
      <c r="I10" s="155"/>
      <c r="J10" s="155"/>
      <c r="K10" s="155"/>
      <c r="L10" s="155"/>
      <c r="M10" s="155"/>
      <c r="N10" s="155"/>
      <c r="O10" s="155"/>
      <c r="P10" s="155"/>
      <c r="Q10" s="155"/>
      <c r="R10" s="155"/>
      <c r="S10" s="155"/>
      <c r="T10" s="155"/>
      <c r="U10" s="155"/>
      <c r="V10" s="155"/>
      <c r="W10" s="155"/>
      <c r="X10" s="155"/>
      <c r="Y10" s="155"/>
      <c r="Z10" s="155"/>
    </row>
    <row r="11" spans="1:26" ht="12.75" customHeight="1">
      <c r="A11" s="155"/>
      <c r="B11" s="92">
        <v>1</v>
      </c>
      <c r="C11" s="226" t="s">
        <v>157</v>
      </c>
      <c r="D11" s="92">
        <f>'Authenticate API'!B6</f>
        <v>5</v>
      </c>
      <c r="E11" s="92">
        <f>'Authenticate API'!C6</f>
        <v>1</v>
      </c>
      <c r="F11" s="92">
        <f>'Authenticate API'!D6</f>
        <v>0</v>
      </c>
      <c r="G11" s="92">
        <f>'Authenticate API'!E6</f>
        <v>0</v>
      </c>
      <c r="H11" s="92">
        <f>'Authenticate API'!F6</f>
        <v>6</v>
      </c>
      <c r="I11" s="155"/>
      <c r="J11" s="155"/>
      <c r="K11" s="155"/>
      <c r="L11" s="155"/>
      <c r="M11" s="155"/>
      <c r="N11" s="155"/>
      <c r="O11" s="155"/>
      <c r="P11" s="155"/>
      <c r="Q11" s="155"/>
      <c r="R11" s="155"/>
      <c r="S11" s="155"/>
      <c r="T11" s="155"/>
      <c r="U11" s="155"/>
      <c r="V11" s="155"/>
      <c r="W11" s="155"/>
      <c r="X11" s="155"/>
      <c r="Y11" s="155"/>
      <c r="Z11" s="155"/>
    </row>
    <row r="12" spans="1:26" ht="12.75" customHeight="1">
      <c r="A12" s="155"/>
      <c r="B12" s="92">
        <v>2</v>
      </c>
      <c r="C12" s="226" t="s">
        <v>159</v>
      </c>
      <c r="D12" s="92">
        <f>'Manage Orders API'!B6</f>
        <v>50</v>
      </c>
      <c r="E12" s="92">
        <f>'Manage Orders API'!C6</f>
        <v>6</v>
      </c>
      <c r="F12" s="92">
        <f>'Manage Orders API'!D6</f>
        <v>0</v>
      </c>
      <c r="G12" s="92">
        <f>'Manage Orders API'!E6</f>
        <v>0</v>
      </c>
      <c r="H12" s="92">
        <f>'Manage Orders API'!F6</f>
        <v>56</v>
      </c>
      <c r="I12" s="155"/>
      <c r="J12" s="155"/>
      <c r="K12" s="155"/>
      <c r="L12" s="155"/>
      <c r="M12" s="155"/>
      <c r="N12" s="155"/>
      <c r="O12" s="155"/>
      <c r="P12" s="155"/>
      <c r="Q12" s="155"/>
      <c r="R12" s="155"/>
      <c r="S12" s="155"/>
      <c r="T12" s="155"/>
      <c r="U12" s="155"/>
      <c r="V12" s="155"/>
      <c r="W12" s="155"/>
      <c r="X12" s="155"/>
      <c r="Y12" s="155"/>
      <c r="Z12" s="155"/>
    </row>
    <row r="13" spans="1:26" ht="15.75" customHeight="1">
      <c r="A13" s="155"/>
      <c r="B13" s="92">
        <v>3</v>
      </c>
      <c r="C13" s="226" t="s">
        <v>226</v>
      </c>
      <c r="D13" s="92">
        <f>'Manage Kitchen Center API'!B6</f>
        <v>16</v>
      </c>
      <c r="E13" s="92">
        <f>'Manage Kitchen Center API'!C6</f>
        <v>0</v>
      </c>
      <c r="F13" s="92">
        <f>'Manage Kitchen Center API'!D6</f>
        <v>0</v>
      </c>
      <c r="G13" s="92">
        <f>'Manage Kitchen Center API'!E6</f>
        <v>0</v>
      </c>
      <c r="H13" s="92">
        <f>'Manage Kitchen Center API'!F6</f>
        <v>16</v>
      </c>
      <c r="I13" s="155"/>
      <c r="J13" s="155"/>
      <c r="K13" s="155"/>
      <c r="L13" s="155"/>
      <c r="M13" s="155"/>
      <c r="N13" s="155"/>
      <c r="O13" s="155"/>
      <c r="P13" s="155"/>
      <c r="Q13" s="155"/>
      <c r="R13" s="155"/>
      <c r="S13" s="155"/>
      <c r="T13" s="155"/>
      <c r="U13" s="155"/>
      <c r="V13" s="155"/>
      <c r="W13" s="155"/>
      <c r="X13" s="155"/>
      <c r="Y13" s="155"/>
      <c r="Z13" s="155"/>
    </row>
    <row r="14" spans="1:26" ht="12.75" customHeight="1">
      <c r="A14" s="155"/>
      <c r="B14" s="92">
        <v>4</v>
      </c>
      <c r="C14" s="226" t="s">
        <v>180</v>
      </c>
      <c r="D14" s="92">
        <f>'Manage Brands API'!B6</f>
        <v>22</v>
      </c>
      <c r="E14" s="92">
        <f>'Manage Brands API'!C6</f>
        <v>0</v>
      </c>
      <c r="F14" s="92">
        <f>'Manage Brands API'!D6</f>
        <v>0</v>
      </c>
      <c r="G14" s="92">
        <f>'Manage Brands API'!E6</f>
        <v>0</v>
      </c>
      <c r="H14" s="92">
        <f>'Manage Brands API'!F6</f>
        <v>22</v>
      </c>
      <c r="I14" s="155"/>
      <c r="J14" s="155"/>
      <c r="K14" s="155"/>
      <c r="L14" s="155"/>
      <c r="M14" s="155"/>
      <c r="N14" s="155"/>
      <c r="O14" s="155"/>
      <c r="P14" s="155"/>
      <c r="Q14" s="155"/>
      <c r="R14" s="155"/>
      <c r="S14" s="155"/>
      <c r="T14" s="155"/>
      <c r="U14" s="155"/>
      <c r="V14" s="155"/>
      <c r="W14" s="155"/>
      <c r="X14" s="155"/>
      <c r="Y14" s="155"/>
      <c r="Z14" s="155"/>
    </row>
    <row r="15" spans="1:26" ht="12.75" customHeight="1">
      <c r="A15" s="155"/>
      <c r="B15" s="92">
        <v>5</v>
      </c>
      <c r="C15" s="226" t="s">
        <v>166</v>
      </c>
      <c r="D15" s="92">
        <f>'Manage Categories API'!B6</f>
        <v>23</v>
      </c>
      <c r="E15" s="92">
        <f>'Manage Categories API'!C6</f>
        <v>0</v>
      </c>
      <c r="F15" s="92">
        <f>'Manage Categories API'!D6</f>
        <v>0</v>
      </c>
      <c r="G15" s="92">
        <f>'Manage Categories API'!E6</f>
        <v>0</v>
      </c>
      <c r="H15" s="92">
        <f>'Manage Categories API'!F6</f>
        <v>23</v>
      </c>
      <c r="I15" s="155"/>
      <c r="J15" s="155"/>
      <c r="K15" s="155"/>
      <c r="L15" s="155"/>
      <c r="M15" s="155"/>
      <c r="N15" s="155"/>
      <c r="O15" s="155"/>
      <c r="P15" s="155"/>
      <c r="Q15" s="155"/>
      <c r="R15" s="155"/>
      <c r="S15" s="155"/>
      <c r="T15" s="155"/>
      <c r="U15" s="155"/>
      <c r="V15" s="155"/>
      <c r="W15" s="155"/>
      <c r="X15" s="155"/>
      <c r="Y15" s="155"/>
      <c r="Z15" s="155"/>
    </row>
    <row r="16" spans="1:26" ht="12.75" customHeight="1">
      <c r="A16" s="155"/>
      <c r="B16" s="92">
        <v>6</v>
      </c>
      <c r="C16" s="226" t="s">
        <v>169</v>
      </c>
      <c r="D16" s="92">
        <f>'Manage Products API'!B6</f>
        <v>43</v>
      </c>
      <c r="E16" s="92">
        <f>'Manage Products API'!C6</f>
        <v>0</v>
      </c>
      <c r="F16" s="92">
        <f>'Manage Products API'!D6</f>
        <v>0</v>
      </c>
      <c r="G16" s="92">
        <f>'Manage Products API'!E6</f>
        <v>0</v>
      </c>
      <c r="H16" s="92">
        <f>'Manage Products API'!F6</f>
        <v>43</v>
      </c>
      <c r="I16" s="155"/>
      <c r="J16" s="155"/>
      <c r="K16" s="155"/>
      <c r="L16" s="155"/>
      <c r="M16" s="155"/>
      <c r="N16" s="155"/>
      <c r="O16" s="155"/>
      <c r="P16" s="155"/>
      <c r="Q16" s="155"/>
      <c r="R16" s="155"/>
      <c r="S16" s="155"/>
      <c r="T16" s="155"/>
      <c r="U16" s="155"/>
      <c r="V16" s="155"/>
      <c r="W16" s="155"/>
      <c r="X16" s="155"/>
      <c r="Y16" s="155"/>
      <c r="Z16" s="155"/>
    </row>
    <row r="17" spans="1:26" ht="12.75" customHeight="1">
      <c r="A17" s="155"/>
      <c r="B17" s="92">
        <v>7</v>
      </c>
      <c r="C17" s="226" t="s">
        <v>171</v>
      </c>
      <c r="D17" s="92">
        <f>'Manage Stores API'!B6</f>
        <v>35</v>
      </c>
      <c r="E17" s="92">
        <f>'Manage Stores API'!C6</f>
        <v>0</v>
      </c>
      <c r="F17" s="92">
        <f>'Manage Stores API'!C6</f>
        <v>0</v>
      </c>
      <c r="G17" s="92">
        <f>'Manage Stores API'!D6</f>
        <v>0</v>
      </c>
      <c r="H17" s="92">
        <f>'Manage Stores API'!F6</f>
        <v>35</v>
      </c>
      <c r="I17" s="155"/>
      <c r="J17" s="155"/>
      <c r="K17" s="155"/>
      <c r="L17" s="155"/>
      <c r="M17" s="155"/>
      <c r="N17" s="155"/>
      <c r="O17" s="155"/>
      <c r="P17" s="155"/>
      <c r="Q17" s="155"/>
      <c r="R17" s="155"/>
      <c r="S17" s="155"/>
      <c r="T17" s="155"/>
      <c r="U17" s="155"/>
      <c r="V17" s="155"/>
      <c r="W17" s="155"/>
      <c r="X17" s="155"/>
      <c r="Y17" s="155"/>
      <c r="Z17" s="155"/>
    </row>
    <row r="18" spans="1:26" ht="12.75" customHeight="1">
      <c r="A18" s="155"/>
      <c r="B18" s="92">
        <v>8</v>
      </c>
      <c r="C18" s="226" t="s">
        <v>177</v>
      </c>
      <c r="D18" s="92">
        <f>'Manage Partners API'!B6</f>
        <v>17</v>
      </c>
      <c r="E18" s="92">
        <f>'Manage Partners API'!C6</f>
        <v>0</v>
      </c>
      <c r="F18" s="92">
        <f>'Manage Partners API'!D6</f>
        <v>0</v>
      </c>
      <c r="G18" s="92">
        <f>'Manage Partners API'!E6</f>
        <v>0</v>
      </c>
      <c r="H18" s="92">
        <f>'Manage Partners API'!F6</f>
        <v>17</v>
      </c>
      <c r="I18" s="155"/>
      <c r="J18" s="155"/>
      <c r="K18" s="155"/>
      <c r="L18" s="155"/>
      <c r="M18" s="155"/>
      <c r="N18" s="155"/>
      <c r="O18" s="155"/>
      <c r="P18" s="155"/>
      <c r="Q18" s="155"/>
      <c r="R18" s="155"/>
      <c r="S18" s="155"/>
      <c r="T18" s="155"/>
      <c r="U18" s="155"/>
      <c r="V18" s="155"/>
      <c r="W18" s="155"/>
      <c r="X18" s="155"/>
      <c r="Y18" s="155"/>
      <c r="Z18" s="155"/>
    </row>
    <row r="19" spans="1:26" ht="12.75" customHeight="1">
      <c r="A19" s="155"/>
      <c r="B19" s="92">
        <v>9</v>
      </c>
      <c r="C19" s="226" t="s">
        <v>169</v>
      </c>
      <c r="D19" s="92">
        <f>'Manage Products API'!B6</f>
        <v>43</v>
      </c>
      <c r="E19" s="92">
        <f>'Manage Products API'!C6</f>
        <v>0</v>
      </c>
      <c r="F19" s="92">
        <f>'Manage Products API'!D6</f>
        <v>0</v>
      </c>
      <c r="G19" s="92">
        <f>'Manage Products API'!E6</f>
        <v>0</v>
      </c>
      <c r="H19" s="92">
        <f>'Manage Products API'!F6</f>
        <v>43</v>
      </c>
      <c r="I19" s="155"/>
      <c r="J19" s="155"/>
      <c r="K19" s="155"/>
      <c r="L19" s="155"/>
      <c r="M19" s="155"/>
      <c r="N19" s="155"/>
      <c r="O19" s="155"/>
      <c r="P19" s="155"/>
      <c r="Q19" s="155"/>
      <c r="R19" s="155"/>
      <c r="S19" s="155"/>
      <c r="T19" s="155"/>
      <c r="U19" s="155"/>
      <c r="V19" s="155"/>
      <c r="W19" s="155"/>
      <c r="X19" s="155"/>
      <c r="Y19" s="155"/>
      <c r="Z19" s="155"/>
    </row>
    <row r="20" spans="1:26" ht="12.75" customHeight="1">
      <c r="A20" s="155"/>
      <c r="B20" s="92">
        <v>10</v>
      </c>
      <c r="C20" s="226" t="s">
        <v>179</v>
      </c>
      <c r="D20" s="92">
        <f>'Manage Store Partners API'!B6</f>
        <v>31</v>
      </c>
      <c r="E20" s="92">
        <f>'Manage Store Partners API'!C6</f>
        <v>0</v>
      </c>
      <c r="F20" s="92">
        <f>'Manage Store Partners API'!D6</f>
        <v>0</v>
      </c>
      <c r="G20" s="92">
        <f>'Manage Store Partners API'!E6</f>
        <v>0</v>
      </c>
      <c r="H20" s="92">
        <f>'Manage Store Partners API'!F6</f>
        <v>31</v>
      </c>
      <c r="I20" s="155"/>
      <c r="J20" s="155"/>
      <c r="K20" s="155"/>
      <c r="L20" s="155"/>
      <c r="M20" s="155"/>
      <c r="N20" s="155"/>
      <c r="O20" s="155"/>
      <c r="P20" s="155"/>
      <c r="Q20" s="155"/>
      <c r="R20" s="155"/>
      <c r="S20" s="155"/>
      <c r="T20" s="155"/>
      <c r="U20" s="155"/>
      <c r="V20" s="155"/>
      <c r="W20" s="155"/>
      <c r="X20" s="155"/>
      <c r="Y20" s="155"/>
      <c r="Z20" s="155"/>
    </row>
    <row r="21" spans="1:26" ht="12.75" customHeight="1">
      <c r="A21" s="155"/>
      <c r="B21" s="92">
        <v>11</v>
      </c>
      <c r="C21" s="226" t="s">
        <v>183</v>
      </c>
      <c r="D21" s="92">
        <f>'Manage Money Exchanges API'!B6</f>
        <v>10</v>
      </c>
      <c r="E21" s="92">
        <f>'Manage Money Exchanges API'!C6</f>
        <v>0</v>
      </c>
      <c r="F21" s="93">
        <f>'Manage Money Exchanges API'!D6</f>
        <v>0</v>
      </c>
      <c r="G21" s="92">
        <f>'Manage Money Exchanges API'!E6</f>
        <v>0</v>
      </c>
      <c r="H21" s="92">
        <f>'Manage Money Exchanges API'!F6</f>
        <v>10</v>
      </c>
      <c r="I21" s="155"/>
      <c r="J21" s="155"/>
      <c r="K21" s="155"/>
      <c r="L21" s="155"/>
      <c r="M21" s="155"/>
      <c r="N21" s="155"/>
      <c r="O21" s="155"/>
      <c r="P21" s="155"/>
      <c r="Q21" s="155"/>
      <c r="R21" s="155"/>
      <c r="S21" s="155"/>
      <c r="T21" s="155"/>
      <c r="U21" s="155"/>
      <c r="V21" s="155"/>
      <c r="W21" s="155"/>
      <c r="X21" s="155"/>
      <c r="Y21" s="155"/>
      <c r="Z21" s="155"/>
    </row>
    <row r="22" spans="1:26" ht="12.75" customHeight="1">
      <c r="A22" s="155"/>
      <c r="B22" s="92">
        <v>12</v>
      </c>
      <c r="C22" s="226" t="s">
        <v>188</v>
      </c>
      <c r="D22" s="92">
        <f>'Manage Shipper Payments API'!B6</f>
        <v>1</v>
      </c>
      <c r="E22" s="92">
        <f>'Manage Shipper Payments API'!C6</f>
        <v>0</v>
      </c>
      <c r="F22" s="92">
        <f>'Manage Shipper Payments API'!D6</f>
        <v>0</v>
      </c>
      <c r="G22" s="92">
        <f>'Manage Shipper Payments API'!E6</f>
        <v>0</v>
      </c>
      <c r="H22" s="92">
        <f>'Manage Shipper Payments API'!F6</f>
        <v>1</v>
      </c>
      <c r="I22" s="155"/>
      <c r="J22" s="155"/>
      <c r="K22" s="155"/>
      <c r="L22" s="155"/>
      <c r="M22" s="155"/>
      <c r="N22" s="155"/>
      <c r="O22" s="155"/>
      <c r="P22" s="155"/>
      <c r="Q22" s="155"/>
      <c r="R22" s="155"/>
      <c r="S22" s="155"/>
      <c r="T22" s="155"/>
      <c r="U22" s="155"/>
      <c r="V22" s="155"/>
      <c r="W22" s="155"/>
      <c r="X22" s="155"/>
      <c r="Y22" s="155"/>
      <c r="Z22" s="155"/>
    </row>
    <row r="23" spans="1:26" ht="12.75" customHeight="1">
      <c r="A23" s="155"/>
      <c r="B23" s="92">
        <v>13</v>
      </c>
      <c r="C23" s="226" t="s">
        <v>178</v>
      </c>
      <c r="D23" s="92">
        <f>'Manage Partner Products API'!B6</f>
        <v>57</v>
      </c>
      <c r="E23" s="92">
        <f>'Manage Partner Products API'!C6</f>
        <v>0</v>
      </c>
      <c r="F23" s="92">
        <f>'Manage Partner Products API'!D6</f>
        <v>0</v>
      </c>
      <c r="G23" s="92">
        <f>'Manage Partner Products API'!E6</f>
        <v>0</v>
      </c>
      <c r="H23" s="92">
        <f>'Manage Partner Products API'!F6</f>
        <v>57</v>
      </c>
      <c r="I23" s="155"/>
      <c r="J23" s="155"/>
      <c r="K23" s="155"/>
      <c r="L23" s="155"/>
      <c r="M23" s="155"/>
      <c r="N23" s="155"/>
      <c r="O23" s="155"/>
      <c r="P23" s="155"/>
      <c r="Q23" s="155"/>
      <c r="R23" s="155"/>
      <c r="S23" s="155"/>
      <c r="T23" s="155"/>
      <c r="U23" s="155"/>
      <c r="V23" s="155"/>
      <c r="W23" s="155"/>
      <c r="X23" s="155"/>
      <c r="Y23" s="155"/>
      <c r="Z23" s="155"/>
    </row>
    <row r="24" spans="1:26" ht="12.75" customHeight="1">
      <c r="A24" s="155"/>
      <c r="B24" s="94"/>
      <c r="C24" s="95" t="s">
        <v>217</v>
      </c>
      <c r="D24" s="96">
        <f>SUM(D11:D23)</f>
        <v>353</v>
      </c>
      <c r="E24" s="96">
        <f>SUM(E9:E23)</f>
        <v>7</v>
      </c>
      <c r="F24" s="96">
        <f>SUM(F11)</f>
        <v>0</v>
      </c>
      <c r="G24" s="96">
        <f>SUM(G9:G11)</f>
        <v>0</v>
      </c>
      <c r="H24" s="97">
        <f>SUM(H11:H23)</f>
        <v>360</v>
      </c>
      <c r="I24" s="155"/>
      <c r="J24" s="155"/>
      <c r="K24" s="155"/>
      <c r="L24" s="155"/>
      <c r="M24" s="155"/>
      <c r="N24" s="155"/>
      <c r="O24" s="155"/>
      <c r="P24" s="155"/>
      <c r="Q24" s="155"/>
      <c r="R24" s="155"/>
      <c r="S24" s="155"/>
      <c r="T24" s="155"/>
      <c r="U24" s="155"/>
      <c r="V24" s="155"/>
      <c r="W24" s="155"/>
      <c r="X24" s="155"/>
      <c r="Y24" s="155"/>
      <c r="Z24" s="155"/>
    </row>
    <row r="25" spans="1:26" ht="12.75" customHeight="1">
      <c r="A25" s="155"/>
      <c r="B25" s="227"/>
      <c r="C25" s="155"/>
      <c r="D25" s="228"/>
      <c r="E25" s="229"/>
      <c r="F25" s="229"/>
      <c r="G25" s="229"/>
      <c r="H25" s="229"/>
      <c r="I25" s="155"/>
      <c r="J25" s="155"/>
      <c r="K25" s="155"/>
      <c r="L25" s="155"/>
      <c r="M25" s="155"/>
      <c r="N25" s="155"/>
      <c r="O25" s="155"/>
      <c r="P25" s="155"/>
      <c r="Q25" s="155"/>
      <c r="R25" s="155"/>
      <c r="S25" s="155"/>
      <c r="T25" s="155"/>
      <c r="U25" s="155"/>
      <c r="V25" s="155"/>
      <c r="W25" s="155"/>
      <c r="X25" s="155"/>
      <c r="Y25" s="155"/>
      <c r="Z25" s="155"/>
    </row>
    <row r="26" spans="1:26" ht="12.75" customHeight="1">
      <c r="A26" s="155"/>
      <c r="B26" s="155"/>
      <c r="C26" s="187" t="s">
        <v>218</v>
      </c>
      <c r="D26" s="155"/>
      <c r="E26" s="230">
        <f>(D24+E24)*100/(H24-G24)</f>
        <v>100</v>
      </c>
      <c r="F26" s="155" t="s">
        <v>219</v>
      </c>
      <c r="G26" s="155"/>
      <c r="H26" s="231"/>
      <c r="I26" s="155"/>
      <c r="J26" s="155"/>
      <c r="K26" s="155"/>
      <c r="L26" s="155"/>
      <c r="M26" s="155"/>
      <c r="N26" s="155"/>
      <c r="O26" s="155"/>
      <c r="P26" s="155"/>
      <c r="Q26" s="155"/>
      <c r="R26" s="155"/>
      <c r="S26" s="155"/>
      <c r="T26" s="155"/>
      <c r="U26" s="155"/>
      <c r="V26" s="155"/>
      <c r="W26" s="155"/>
      <c r="X26" s="155"/>
      <c r="Y26" s="155"/>
      <c r="Z26" s="155"/>
    </row>
    <row r="27" spans="1:26" ht="12.75" customHeight="1">
      <c r="A27" s="155"/>
      <c r="B27" s="155"/>
      <c r="C27" s="187" t="s">
        <v>220</v>
      </c>
      <c r="D27" s="155"/>
      <c r="E27" s="230">
        <f>D24*100/(H24-G24)</f>
        <v>98.055555555555557</v>
      </c>
      <c r="F27" s="155" t="s">
        <v>219</v>
      </c>
      <c r="G27" s="155"/>
      <c r="H27" s="231"/>
      <c r="I27" s="155"/>
      <c r="J27" s="155"/>
      <c r="K27" s="155"/>
      <c r="L27" s="155"/>
      <c r="M27" s="155"/>
      <c r="N27" s="155"/>
      <c r="O27" s="155"/>
      <c r="P27" s="155"/>
      <c r="Q27" s="155"/>
      <c r="R27" s="155"/>
      <c r="S27" s="155"/>
      <c r="T27" s="155"/>
      <c r="U27" s="155"/>
      <c r="V27" s="155"/>
      <c r="W27" s="155"/>
      <c r="X27" s="155"/>
      <c r="Y27" s="155"/>
      <c r="Z27" s="155"/>
    </row>
    <row r="28" spans="1:26" ht="12.75" customHeight="1">
      <c r="A28" s="155"/>
      <c r="I28" s="155"/>
      <c r="J28" s="155"/>
      <c r="K28" s="155"/>
      <c r="L28" s="155"/>
      <c r="M28" s="155"/>
      <c r="N28" s="155"/>
      <c r="O28" s="155"/>
      <c r="P28" s="155"/>
      <c r="Q28" s="155"/>
      <c r="R28" s="155"/>
      <c r="S28" s="155"/>
      <c r="T28" s="155"/>
      <c r="U28" s="155"/>
      <c r="V28" s="155"/>
      <c r="W28" s="155"/>
      <c r="X28" s="155"/>
      <c r="Y28" s="155"/>
      <c r="Z28" s="155"/>
    </row>
    <row r="29" spans="1:26" ht="12.75" customHeight="1">
      <c r="A29" s="1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row>
    <row r="30" spans="1:26" ht="12.75" customHeight="1">
      <c r="A30" s="1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row>
    <row r="31" spans="1:26" ht="12.75" customHeight="1">
      <c r="A31" s="1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row>
    <row r="32" spans="1:26" ht="12.75" customHeight="1">
      <c r="A32" s="1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row>
    <row r="33" spans="1:26" ht="12.75" customHeight="1">
      <c r="A33" s="155"/>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row>
    <row r="34" spans="1:26" ht="12.75" customHeight="1">
      <c r="A34" s="15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row>
    <row r="35" spans="1:26" ht="12.75" customHeight="1">
      <c r="A35" s="15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row>
    <row r="36" spans="1:26" ht="12.75" customHeight="1">
      <c r="A36" s="15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row>
    <row r="37" spans="1:26" ht="12.75" customHeight="1">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38" spans="1:26" ht="12.75" customHeight="1">
      <c r="A38" s="1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row>
    <row r="39" spans="1:26" ht="12.75" customHeight="1">
      <c r="A39" s="155"/>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spans="1:26" ht="12.75" customHeight="1">
      <c r="A40" s="155"/>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row>
    <row r="41" spans="1:26" ht="12.75" customHeight="1">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row>
    <row r="42" spans="1:26" ht="12.75" customHeight="1">
      <c r="A42" s="155"/>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row>
    <row r="43" spans="1:26" ht="12.75" customHeight="1">
      <c r="A43" s="155"/>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row>
    <row r="44" spans="1:26" ht="12.75" customHeight="1">
      <c r="A44" s="155"/>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row>
    <row r="45" spans="1:26" ht="12.75" customHeight="1">
      <c r="A45" s="155"/>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row>
    <row r="46" spans="1:26" ht="12.75" customHeight="1">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row>
    <row r="47" spans="1:26" ht="12.75" customHeight="1">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row>
    <row r="48" spans="1:26" ht="12.75" customHeight="1">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row>
    <row r="49" spans="1:26" ht="12.75" customHeight="1">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row>
    <row r="50" spans="1:26" ht="12.75" customHeight="1">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row>
    <row r="51" spans="1:26" ht="12.75" customHeight="1">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row>
    <row r="52" spans="1:26" ht="12.75" customHeight="1">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row>
    <row r="53" spans="1:26" ht="12.75" customHeight="1">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row>
    <row r="54" spans="1:26" ht="12.75" customHeight="1">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row>
    <row r="55" spans="1:26" ht="12.75" customHeight="1">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row>
    <row r="56" spans="1:26" ht="12.75" customHeight="1">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row>
    <row r="57" spans="1:26" ht="12.75" customHeight="1">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row>
    <row r="58" spans="1:26" ht="12.75" customHeight="1">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spans="1:26" ht="12.75" customHeight="1">
      <c r="A59" s="155"/>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row>
    <row r="60" spans="1:26" ht="12.75" customHeight="1">
      <c r="A60" s="155"/>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spans="1:26" ht="12.75" customHeight="1">
      <c r="A61" s="155"/>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row>
    <row r="62" spans="1:26" ht="12.75" customHeight="1">
      <c r="A62" s="155"/>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spans="1:26" ht="12.75" customHeight="1">
      <c r="A63" s="155"/>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spans="1:26" ht="12.75" customHeight="1">
      <c r="A64" s="155"/>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row>
    <row r="65" spans="1:26" ht="12.75" customHeight="1">
      <c r="A65" s="155"/>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row>
    <row r="66" spans="1:26" ht="12.75" customHeight="1">
      <c r="A66" s="155"/>
      <c r="B66" s="15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spans="1:26" ht="12.75" customHeight="1">
      <c r="A67" s="155"/>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row>
    <row r="68" spans="1:26" ht="12.75" customHeight="1">
      <c r="A68" s="155"/>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spans="1:26" ht="12.75" customHeight="1">
      <c r="A69" s="155"/>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row>
    <row r="70" spans="1:26" ht="12.75" customHeight="1">
      <c r="A70" s="155"/>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row>
    <row r="71" spans="1:26" ht="12.75" customHeight="1">
      <c r="A71" s="155"/>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spans="1:26" ht="12.75" customHeight="1">
      <c r="A72" s="155"/>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spans="1:26" ht="12.75" customHeight="1">
      <c r="A73" s="155"/>
      <c r="B73" s="15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row>
    <row r="74" spans="1:26" ht="12.75" customHeight="1">
      <c r="A74" s="155"/>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spans="1:26" ht="12.75" customHeight="1">
      <c r="A75" s="155"/>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spans="1:26" ht="12.75" customHeight="1">
      <c r="A76" s="155"/>
      <c r="B76" s="15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spans="1:26" ht="12.75" customHeight="1">
      <c r="A77" s="155"/>
      <c r="B77" s="15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row>
    <row r="78" spans="1:26" ht="12.75" customHeight="1">
      <c r="A78" s="155"/>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spans="1:26" ht="12.75" customHeight="1">
      <c r="A79" s="155"/>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spans="1:26" ht="12.75" customHeight="1">
      <c r="A80" s="155"/>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spans="1:26" ht="12.75" customHeight="1">
      <c r="A81" s="155"/>
      <c r="B81" s="15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spans="1:26" ht="12.75" customHeight="1">
      <c r="A82" s="155"/>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spans="1:26" ht="12.75" customHeight="1">
      <c r="A83" s="155"/>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spans="1:26" ht="12.75" customHeight="1">
      <c r="A84" s="155"/>
      <c r="B84" s="15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row>
    <row r="85" spans="1:26" ht="12.75" customHeight="1">
      <c r="A85" s="155"/>
      <c r="B85" s="155"/>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row>
    <row r="86" spans="1:26" ht="12.75" customHeight="1">
      <c r="A86" s="155"/>
      <c r="B86" s="15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row>
    <row r="87" spans="1:26" ht="12.75" customHeight="1">
      <c r="A87" s="155"/>
      <c r="B87" s="15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row>
    <row r="88" spans="1:26" ht="12.75" customHeight="1">
      <c r="A88" s="155"/>
      <c r="B88" s="15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row>
    <row r="89" spans="1:26" ht="12.75" customHeight="1">
      <c r="A89" s="155"/>
      <c r="B89" s="15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row>
    <row r="90" spans="1:26" ht="12.75" customHeight="1">
      <c r="A90" s="155"/>
      <c r="B90" s="15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row>
    <row r="91" spans="1:26" ht="12.75" customHeight="1">
      <c r="A91" s="155"/>
      <c r="B91" s="155"/>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row>
    <row r="92" spans="1:26" ht="12.75" customHeight="1">
      <c r="A92" s="155"/>
      <c r="B92" s="155"/>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row>
    <row r="93" spans="1:26" ht="12.75" customHeight="1">
      <c r="A93" s="155"/>
      <c r="B93" s="15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row>
    <row r="94" spans="1:26" ht="12.75" customHeight="1">
      <c r="A94" s="155"/>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row>
    <row r="95" spans="1:26" ht="12.75" customHeight="1">
      <c r="A95" s="155"/>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row>
    <row r="96" spans="1:26" ht="12.75" customHeight="1">
      <c r="A96" s="155"/>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row>
    <row r="97" spans="1:26" ht="12.75" customHeight="1">
      <c r="A97" s="155"/>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row>
    <row r="98" spans="1:26" ht="12.75" customHeight="1">
      <c r="A98" s="155"/>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row>
    <row r="99" spans="1:26" ht="12.75" customHeight="1">
      <c r="A99" s="155"/>
      <c r="B99" s="15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row>
    <row r="100" spans="1:26" ht="12.75" customHeight="1">
      <c r="A100" s="155"/>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spans="1:26" ht="12.75" customHeight="1">
      <c r="A101" s="155"/>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spans="1:26" ht="12.75" customHeight="1">
      <c r="A102" s="155"/>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spans="1:26" ht="12.75" customHeight="1">
      <c r="A103" s="155"/>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spans="1:26" ht="12.75" customHeight="1">
      <c r="A104" s="155"/>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spans="1:26" ht="12.75" customHeight="1">
      <c r="A105" s="155"/>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spans="1:26" ht="12.75" customHeight="1">
      <c r="A106" s="155"/>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spans="1:26" ht="12.75" customHeight="1">
      <c r="A107" s="155"/>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spans="1:26" ht="12.75" customHeight="1">
      <c r="A108" s="155"/>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spans="1:26" ht="12.75" customHeight="1">
      <c r="A109" s="155"/>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spans="1:26" ht="12.75" customHeight="1">
      <c r="A110" s="155"/>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spans="1:26" ht="12.75" customHeight="1">
      <c r="A111" s="155"/>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spans="1:26" ht="12.75" customHeight="1">
      <c r="A112" s="155"/>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spans="1:26" ht="12.75" customHeight="1">
      <c r="A113" s="155"/>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spans="1:26" ht="12.75" customHeight="1">
      <c r="A114" s="155"/>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spans="1:26" ht="12.75" customHeight="1">
      <c r="A115" s="155"/>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spans="1:26" ht="12.75" customHeight="1">
      <c r="A116" s="155"/>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spans="1:26" ht="12.75" customHeight="1">
      <c r="A117" s="155"/>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spans="1:26" ht="12.75" customHeight="1">
      <c r="A118" s="155"/>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spans="1:26" ht="12.75" customHeight="1">
      <c r="A119" s="155"/>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spans="1:26" ht="12.75" customHeight="1">
      <c r="A120" s="155"/>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spans="1:26" ht="12.75" customHeight="1">
      <c r="A121" s="155"/>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22" spans="1:26" ht="12.75" customHeight="1">
      <c r="A122" s="155"/>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row>
    <row r="123" spans="1:26" ht="12.75" customHeight="1">
      <c r="A123" s="155"/>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row>
    <row r="124" spans="1:26" ht="12.75" customHeight="1">
      <c r="A124" s="155"/>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row>
    <row r="125" spans="1:26" ht="12.75" customHeight="1">
      <c r="A125" s="155"/>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row>
    <row r="126" spans="1:26" ht="12.75" customHeight="1">
      <c r="A126" s="155"/>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row>
    <row r="127" spans="1:26" ht="12.75" customHeight="1">
      <c r="A127" s="155"/>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row>
    <row r="128" spans="1:26" ht="12.75" customHeight="1">
      <c r="A128" s="155"/>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row>
    <row r="129" spans="1:26" ht="12.75" customHeight="1">
      <c r="A129" s="155"/>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row>
    <row r="130" spans="1:26" ht="12.75" customHeight="1">
      <c r="A130" s="155"/>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row>
    <row r="131" spans="1:26" ht="12.75" customHeight="1">
      <c r="A131" s="155"/>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row>
    <row r="132" spans="1:26" ht="12.75" customHeight="1">
      <c r="A132" s="155"/>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row>
    <row r="133" spans="1:26" ht="12.75" customHeight="1">
      <c r="A133" s="155"/>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row>
    <row r="134" spans="1:26" ht="12.75" customHeight="1">
      <c r="A134" s="155"/>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row>
    <row r="135" spans="1:26" ht="12.75" customHeight="1">
      <c r="A135" s="155"/>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row>
    <row r="136" spans="1:26" ht="12.75" customHeight="1">
      <c r="A136" s="155"/>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row>
    <row r="137" spans="1:26" ht="12.75" customHeight="1">
      <c r="A137" s="155"/>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row>
    <row r="138" spans="1:26" ht="12.75" customHeight="1">
      <c r="A138" s="155"/>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row>
    <row r="139" spans="1:26" ht="12.75" customHeight="1">
      <c r="A139" s="155"/>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row>
    <row r="140" spans="1:26" ht="12.75" customHeight="1">
      <c r="A140" s="155"/>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row>
    <row r="141" spans="1:26" ht="12.75" customHeight="1">
      <c r="A141" s="155"/>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row>
    <row r="142" spans="1:26" ht="12.75" customHeight="1">
      <c r="A142" s="155"/>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row>
    <row r="143" spans="1:26" ht="12.75" customHeight="1">
      <c r="A143" s="155"/>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row>
    <row r="144" spans="1:26" ht="12.75" customHeight="1">
      <c r="A144" s="155"/>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row>
    <row r="145" spans="1:26" ht="12.75" customHeight="1">
      <c r="A145" s="155"/>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row>
    <row r="146" spans="1:26" ht="12.75" customHeight="1">
      <c r="A146" s="155"/>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row>
    <row r="147" spans="1:26" ht="12.75" customHeight="1">
      <c r="A147" s="155"/>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row>
    <row r="148" spans="1:26" ht="12.75" customHeight="1">
      <c r="A148" s="155"/>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row>
    <row r="149" spans="1:26" ht="12.75" customHeight="1">
      <c r="A149" s="155"/>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row>
    <row r="150" spans="1:26" ht="12.75" customHeight="1">
      <c r="A150" s="155"/>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row>
    <row r="151" spans="1:26" ht="12.75" customHeight="1">
      <c r="A151" s="155"/>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row>
    <row r="152" spans="1:26" ht="12.75" customHeight="1">
      <c r="A152" s="155"/>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row>
    <row r="153" spans="1:26" ht="12.75" customHeight="1">
      <c r="A153" s="155"/>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row>
    <row r="154" spans="1:26" ht="12.75" customHeight="1">
      <c r="A154" s="155"/>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row>
    <row r="155" spans="1:26" ht="12.75" customHeight="1">
      <c r="A155" s="155"/>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row>
    <row r="156" spans="1:26" ht="12.75" customHeight="1">
      <c r="A156" s="155"/>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row>
    <row r="157" spans="1:26" ht="12.75" customHeight="1">
      <c r="A157" s="155"/>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row>
    <row r="158" spans="1:26" ht="12.75" customHeight="1">
      <c r="A158" s="155"/>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row>
    <row r="159" spans="1:26" ht="12.75" customHeight="1">
      <c r="A159" s="155"/>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row>
    <row r="160" spans="1:26" ht="12.75" customHeight="1">
      <c r="A160" s="155"/>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row>
    <row r="161" spans="1:26" ht="12.75" customHeight="1">
      <c r="A161" s="155"/>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row>
    <row r="162" spans="1:26" ht="12.75" customHeight="1">
      <c r="A162" s="155"/>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row>
    <row r="163" spans="1:26" ht="12.75" customHeight="1">
      <c r="A163" s="155"/>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row>
    <row r="164" spans="1:26" ht="12.75" customHeight="1">
      <c r="A164" s="155"/>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row>
    <row r="165" spans="1:26" ht="12.75" customHeight="1">
      <c r="A165" s="155"/>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row>
    <row r="166" spans="1:26" ht="12.75" customHeight="1">
      <c r="A166" s="155"/>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row>
    <row r="167" spans="1:26" ht="12.75" customHeight="1">
      <c r="A167" s="155"/>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row>
    <row r="168" spans="1:26" ht="12.75" customHeight="1">
      <c r="A168" s="155"/>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row>
    <row r="169" spans="1:26" ht="12.75" customHeight="1">
      <c r="A169" s="155"/>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row>
    <row r="170" spans="1:26" ht="12.75" customHeight="1">
      <c r="A170" s="155"/>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row>
    <row r="171" spans="1:26" ht="12.75" customHeight="1">
      <c r="A171" s="155"/>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row>
    <row r="172" spans="1:26" ht="12.75" customHeight="1">
      <c r="A172" s="155"/>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row>
    <row r="173" spans="1:26" ht="12.75" customHeight="1">
      <c r="A173" s="155"/>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row>
    <row r="174" spans="1:26" ht="12.75" customHeight="1">
      <c r="A174" s="155"/>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row>
    <row r="175" spans="1:26" ht="12.75" customHeight="1">
      <c r="A175" s="155"/>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row>
    <row r="176" spans="1:26" ht="12.75" customHeight="1">
      <c r="A176" s="155"/>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row>
    <row r="177" spans="1:26" ht="12.75" customHeight="1">
      <c r="A177" s="155"/>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row>
    <row r="178" spans="1:26" ht="12.75" customHeight="1">
      <c r="A178" s="155"/>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row>
    <row r="179" spans="1:26" ht="12.75" customHeight="1">
      <c r="A179" s="155"/>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row>
    <row r="180" spans="1:26" ht="12.75" customHeight="1">
      <c r="A180" s="155"/>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row>
    <row r="181" spans="1:26" ht="12.75" customHeight="1">
      <c r="A181" s="155"/>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row>
    <row r="182" spans="1:26" ht="12.75" customHeight="1">
      <c r="A182" s="155"/>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row>
    <row r="183" spans="1:26" ht="12.75" customHeight="1">
      <c r="A183" s="155"/>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row>
    <row r="184" spans="1:26" ht="12.75" customHeight="1">
      <c r="A184" s="155"/>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row>
    <row r="185" spans="1:26" ht="12.75" customHeight="1">
      <c r="A185" s="155"/>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row>
    <row r="186" spans="1:26" ht="12.75" customHeight="1">
      <c r="A186" s="155"/>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row>
    <row r="187" spans="1:26" ht="12.75" customHeight="1">
      <c r="A187" s="155"/>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row>
    <row r="188" spans="1:26" ht="12.75" customHeight="1">
      <c r="A188" s="155"/>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row>
    <row r="189" spans="1:26" ht="12.75" customHeight="1">
      <c r="A189" s="155"/>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row>
    <row r="190" spans="1:26" ht="12.75" customHeight="1">
      <c r="A190" s="155"/>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row>
    <row r="191" spans="1:26" ht="12.75" customHeight="1">
      <c r="A191" s="155"/>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row>
    <row r="192" spans="1:26" ht="12.75" customHeight="1">
      <c r="A192" s="155"/>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row>
    <row r="193" spans="1:26" ht="12.75" customHeight="1">
      <c r="A193" s="155"/>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row>
    <row r="194" spans="1:26" ht="12.75" customHeight="1">
      <c r="A194" s="155"/>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row>
    <row r="195" spans="1:26" ht="12.75" customHeight="1">
      <c r="A195" s="155"/>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row>
    <row r="196" spans="1:26" ht="12.75" customHeight="1">
      <c r="A196" s="155"/>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row>
    <row r="197" spans="1:26" ht="12.75" customHeight="1">
      <c r="A197" s="155"/>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row>
    <row r="198" spans="1:26" ht="12.75" customHeight="1">
      <c r="A198" s="155"/>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row>
    <row r="199" spans="1:26" ht="12.75" customHeight="1">
      <c r="A199" s="155"/>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row>
    <row r="200" spans="1:26" ht="12.75" customHeight="1">
      <c r="A200" s="155"/>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row>
    <row r="201" spans="1:26" ht="12.75" customHeight="1">
      <c r="A201" s="155"/>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row>
    <row r="202" spans="1:26" ht="12.75" customHeight="1">
      <c r="A202" s="155"/>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row>
    <row r="203" spans="1:26" ht="12.75" customHeight="1">
      <c r="A203" s="155"/>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row>
    <row r="204" spans="1:26" ht="12.75" customHeight="1">
      <c r="A204" s="155"/>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row>
    <row r="205" spans="1:26" ht="12.75" customHeight="1">
      <c r="A205" s="155"/>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row>
    <row r="206" spans="1:26" ht="12.75" customHeight="1">
      <c r="A206" s="155"/>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row>
    <row r="207" spans="1:26" ht="12.75" customHeight="1">
      <c r="A207" s="155"/>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row>
    <row r="208" spans="1:26" ht="12.75" customHeight="1">
      <c r="A208" s="155"/>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row>
    <row r="209" spans="1:26" ht="12.75" customHeight="1">
      <c r="A209" s="155"/>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row>
    <row r="210" spans="1:26" ht="12.75" customHeight="1">
      <c r="A210" s="155"/>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row>
    <row r="211" spans="1:26" ht="12.75" customHeight="1">
      <c r="A211" s="155"/>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row>
    <row r="212" spans="1:26" ht="12.75" customHeight="1">
      <c r="A212" s="155"/>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row>
    <row r="213" spans="1:26" ht="12.75" customHeight="1">
      <c r="A213" s="155"/>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row>
    <row r="214" spans="1:26" ht="12.75" customHeight="1">
      <c r="A214" s="155"/>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row>
    <row r="215" spans="1:26" ht="12.75" customHeight="1">
      <c r="A215" s="155"/>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row>
    <row r="216" spans="1:26" ht="12.75" customHeight="1">
      <c r="A216" s="155"/>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row>
    <row r="217" spans="1:26" ht="12.75" customHeight="1">
      <c r="A217" s="155"/>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row>
    <row r="218" spans="1:26" ht="12.75" customHeight="1">
      <c r="A218" s="155"/>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row>
    <row r="219" spans="1:26" ht="12.75" customHeight="1">
      <c r="A219" s="155"/>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row>
    <row r="220" spans="1:26" ht="12.75" customHeight="1">
      <c r="A220" s="155"/>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row>
    <row r="221" spans="1:26" ht="12.75" customHeight="1">
      <c r="A221" s="155"/>
      <c r="B221" s="155"/>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row>
    <row r="222" spans="1:26" ht="12.75" customHeight="1">
      <c r="A222" s="155"/>
      <c r="B222" s="155"/>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row>
    <row r="223" spans="1:26" ht="12.75" customHeight="1">
      <c r="A223" s="155"/>
      <c r="B223" s="155"/>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row>
    <row r="224" spans="1:26" ht="12.75" customHeight="1">
      <c r="A224" s="155"/>
      <c r="B224" s="155"/>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row>
    <row r="225" spans="1:26" ht="12.75" customHeight="1">
      <c r="A225" s="155"/>
      <c r="B225" s="155"/>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row>
    <row r="226" spans="1:26" ht="12.75" customHeight="1">
      <c r="A226" s="155"/>
      <c r="B226" s="155"/>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row>
    <row r="227" spans="1:26" ht="12.75" customHeight="1">
      <c r="A227" s="155"/>
      <c r="B227" s="155"/>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row>
    <row r="228" spans="1:26" ht="12.75" customHeight="1">
      <c r="A228" s="155"/>
      <c r="B228" s="155"/>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row>
    <row r="229" spans="1:26" ht="12.75" customHeight="1">
      <c r="A229" s="155"/>
      <c r="B229" s="155"/>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row>
    <row r="230" spans="1:26" ht="12.75" customHeight="1">
      <c r="A230" s="155"/>
      <c r="B230" s="155"/>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row>
    <row r="231" spans="1:26" ht="12.75" customHeight="1">
      <c r="A231" s="155"/>
      <c r="B231" s="155"/>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1"/>
  <sheetViews>
    <sheetView topLeftCell="A6" workbookViewId="0">
      <selection activeCell="C19" sqref="C19"/>
    </sheetView>
  </sheetViews>
  <sheetFormatPr defaultColWidth="12.6640625" defaultRowHeight="15" customHeight="1"/>
  <cols>
    <col min="1" max="1" width="4.21875" customWidth="1"/>
    <col min="2" max="2" width="20.21875" customWidth="1"/>
    <col min="3" max="3" width="55" customWidth="1"/>
    <col min="4" max="4" width="42.77734375" customWidth="1"/>
    <col min="8" max="8" width="27.88671875" customWidth="1"/>
  </cols>
  <sheetData>
    <row r="1" spans="1:8" ht="24.6">
      <c r="A1" s="5"/>
      <c r="B1" s="485" t="s">
        <v>208</v>
      </c>
      <c r="C1" s="468"/>
      <c r="D1" s="468"/>
      <c r="E1" s="468"/>
      <c r="F1" s="468"/>
      <c r="G1" s="468"/>
      <c r="H1" s="468"/>
    </row>
    <row r="2" spans="1:8" ht="13.8">
      <c r="A2" s="78"/>
      <c r="B2" s="78"/>
      <c r="C2" s="5"/>
      <c r="D2" s="5"/>
      <c r="E2" s="5"/>
      <c r="F2" s="5"/>
      <c r="G2" s="5"/>
      <c r="H2" s="5"/>
    </row>
    <row r="3" spans="1:8" ht="13.8">
      <c r="A3" s="5"/>
      <c r="B3" s="6" t="s">
        <v>1</v>
      </c>
      <c r="C3" s="483" t="s">
        <v>2</v>
      </c>
      <c r="D3" s="432"/>
      <c r="E3" s="484" t="s">
        <v>3</v>
      </c>
      <c r="F3" s="432"/>
      <c r="G3" s="486" t="s">
        <v>46</v>
      </c>
      <c r="H3" s="432"/>
    </row>
    <row r="4" spans="1:8" ht="13.8">
      <c r="A4" s="5"/>
      <c r="B4" s="7" t="s">
        <v>5</v>
      </c>
      <c r="C4" s="483" t="s">
        <v>6</v>
      </c>
      <c r="D4" s="432"/>
      <c r="E4" s="487" t="s">
        <v>7</v>
      </c>
      <c r="F4" s="432"/>
      <c r="G4" s="486" t="s">
        <v>47</v>
      </c>
      <c r="H4" s="432"/>
    </row>
    <row r="5" spans="1:8" ht="13.8">
      <c r="A5" s="5"/>
      <c r="B5" s="38" t="s">
        <v>9</v>
      </c>
      <c r="C5" s="483" t="s">
        <v>48</v>
      </c>
      <c r="D5" s="432"/>
      <c r="E5" s="484" t="s">
        <v>10</v>
      </c>
      <c r="F5" s="432"/>
      <c r="G5" s="483" t="s">
        <v>49</v>
      </c>
      <c r="H5" s="432"/>
    </row>
    <row r="6" spans="1:8" ht="13.8">
      <c r="A6" s="78"/>
      <c r="B6" s="38" t="s">
        <v>209</v>
      </c>
      <c r="C6" s="475"/>
      <c r="D6" s="442"/>
      <c r="E6" s="442"/>
      <c r="F6" s="442"/>
      <c r="G6" s="442"/>
      <c r="H6" s="443"/>
    </row>
    <row r="7" spans="1:8" ht="13.8">
      <c r="A7" s="78"/>
      <c r="B7" s="50"/>
      <c r="C7" s="79"/>
      <c r="D7" s="5"/>
      <c r="E7" s="5"/>
      <c r="F7" s="5"/>
      <c r="G7" s="5"/>
      <c r="H7" s="5"/>
    </row>
    <row r="8" spans="1:8" ht="13.8">
      <c r="A8" s="5"/>
      <c r="B8" s="50"/>
      <c r="C8" s="79"/>
      <c r="D8" s="5"/>
      <c r="E8" s="5"/>
      <c r="F8" s="5"/>
      <c r="G8" s="5"/>
      <c r="H8" s="5"/>
    </row>
    <row r="9" spans="1:8" ht="13.8">
      <c r="A9" s="5"/>
      <c r="B9" s="5"/>
      <c r="C9" s="5"/>
      <c r="D9" s="5"/>
      <c r="E9" s="5"/>
      <c r="F9" s="5"/>
      <c r="G9" s="5"/>
      <c r="H9" s="5"/>
    </row>
    <row r="10" spans="1:8" ht="13.8">
      <c r="A10" s="80"/>
      <c r="B10" s="12" t="s">
        <v>56</v>
      </c>
      <c r="C10" s="12" t="s">
        <v>211</v>
      </c>
      <c r="D10" s="12" t="s">
        <v>212</v>
      </c>
      <c r="E10" s="12" t="s">
        <v>213</v>
      </c>
      <c r="F10" s="12" t="s">
        <v>214</v>
      </c>
      <c r="G10" s="12" t="s">
        <v>215</v>
      </c>
      <c r="H10" s="13" t="s">
        <v>227</v>
      </c>
    </row>
    <row r="11" spans="1:8" ht="41.4">
      <c r="A11" s="80"/>
      <c r="B11" s="81">
        <v>1</v>
      </c>
      <c r="C11" s="329" t="s">
        <v>228</v>
      </c>
      <c r="D11" s="81">
        <f>'Authentications &amp; Authorization'!C6</f>
        <v>12</v>
      </c>
      <c r="E11" s="81">
        <f>'Authentications &amp; Authorization'!D6</f>
        <v>1</v>
      </c>
      <c r="F11" s="81">
        <f>'Authentications &amp; Authorization'!E6</f>
        <v>0</v>
      </c>
      <c r="G11" s="81">
        <f>'Authentications &amp; Authorization'!F6</f>
        <v>0</v>
      </c>
      <c r="H11" s="81">
        <f>'Authentications &amp; Authorization'!C4</f>
        <v>13</v>
      </c>
    </row>
    <row r="12" spans="1:8" ht="13.8">
      <c r="A12" s="80"/>
      <c r="B12" s="81">
        <v>2</v>
      </c>
      <c r="C12" s="5" t="s">
        <v>229</v>
      </c>
      <c r="D12" s="81">
        <f>'DashBoards Mobile'!C6</f>
        <v>2</v>
      </c>
      <c r="E12" s="81">
        <f>'DashBoards Mobile'!D6</f>
        <v>0</v>
      </c>
      <c r="F12" s="81">
        <f>'DashBoards Mobile'!E6</f>
        <v>0</v>
      </c>
      <c r="G12" s="81">
        <f>'DashBoards Mobile'!F6</f>
        <v>0</v>
      </c>
      <c r="H12" s="81">
        <f>'DashBoards Mobile'!C4</f>
        <v>2</v>
      </c>
    </row>
    <row r="13" spans="1:8" ht="13.8">
      <c r="A13" s="80"/>
      <c r="B13" s="81">
        <v>3</v>
      </c>
      <c r="C13" s="5" t="s">
        <v>230</v>
      </c>
      <c r="D13" s="81">
        <f>'Manage Orders Mobile'!C6</f>
        <v>8</v>
      </c>
      <c r="E13" s="81">
        <f>'Manage Orders Mobile'!D6</f>
        <v>0</v>
      </c>
      <c r="F13" s="81">
        <f>'Manage Orders Mobile'!E6</f>
        <v>0</v>
      </c>
      <c r="G13" s="81">
        <f>'Manage Orders Mobile'!F6</f>
        <v>0</v>
      </c>
      <c r="H13" s="81">
        <f>'Manage Orders Mobile'!C4</f>
        <v>8</v>
      </c>
    </row>
    <row r="14" spans="1:8" ht="13.8">
      <c r="A14" s="80"/>
      <c r="B14" s="81">
        <v>4</v>
      </c>
      <c r="C14" s="5" t="s">
        <v>231</v>
      </c>
      <c r="D14" s="81">
        <f>'Manage Categories Mobile'!C6</f>
        <v>9</v>
      </c>
      <c r="E14" s="81">
        <f>'Manage Categories Mobile'!D6</f>
        <v>0</v>
      </c>
      <c r="F14" s="81">
        <f>'Manage Categories Mobile'!E6</f>
        <v>0</v>
      </c>
      <c r="G14" s="81">
        <f>'Manage Categories Mobile'!F6</f>
        <v>0</v>
      </c>
      <c r="H14" s="81">
        <f>'Manage Categories Mobile'!C4</f>
        <v>9</v>
      </c>
    </row>
    <row r="15" spans="1:8" ht="13.8">
      <c r="A15" s="80"/>
      <c r="B15" s="81">
        <v>6</v>
      </c>
      <c r="C15" s="5" t="s">
        <v>232</v>
      </c>
      <c r="D15" s="81">
        <f>'Manage Products Mobile'!C6</f>
        <v>5</v>
      </c>
      <c r="E15" s="81">
        <f>'Manage Products Mobile'!D6</f>
        <v>0</v>
      </c>
      <c r="F15" s="81">
        <f>'Manage Products Mobile'!E6</f>
        <v>0</v>
      </c>
      <c r="G15" s="81">
        <f>'Manage Products Mobile'!F6</f>
        <v>0</v>
      </c>
      <c r="H15" s="81">
        <f>'Manage Products Mobile'!C4</f>
        <v>5</v>
      </c>
    </row>
    <row r="16" spans="1:8" ht="13.8">
      <c r="A16" s="80"/>
      <c r="B16" s="81">
        <v>7</v>
      </c>
      <c r="C16" s="46" t="s">
        <v>233</v>
      </c>
      <c r="D16" s="81">
        <f>'Manage Stores Mobile'!C6</f>
        <v>2</v>
      </c>
      <c r="E16" s="81">
        <f>'Manage Stores Mobile'!D6</f>
        <v>0</v>
      </c>
      <c r="F16" s="81">
        <f>'Manage Stores Mobile'!E6</f>
        <v>0</v>
      </c>
      <c r="G16" s="81">
        <f>'Manage Stores Mobile'!F6</f>
        <v>0</v>
      </c>
      <c r="H16" s="81">
        <f>'Manage Stores Mobile'!C4</f>
        <v>2</v>
      </c>
    </row>
    <row r="17" spans="1:8" ht="13.8">
      <c r="A17" s="80"/>
      <c r="B17" s="81">
        <v>8</v>
      </c>
      <c r="C17" s="46" t="s">
        <v>234</v>
      </c>
      <c r="D17" s="81">
        <f>'Manage Money Exchanges Mobile'!C6</f>
        <v>5</v>
      </c>
      <c r="E17" s="81">
        <f>'Manage Money Exchanges Mobile'!D6</f>
        <v>0</v>
      </c>
      <c r="F17" s="81">
        <f>'Manage Money Exchanges Mobile'!E6</f>
        <v>0</v>
      </c>
      <c r="G17" s="81">
        <f>'Manage Money Exchanges Mobile'!F6</f>
        <v>0</v>
      </c>
      <c r="H17" s="81">
        <f>'Manage Money Exchanges Mobile'!C4</f>
        <v>5</v>
      </c>
    </row>
    <row r="18" spans="1:8" ht="13.8">
      <c r="A18" s="80"/>
      <c r="B18" s="220"/>
      <c r="C18" s="221" t="s">
        <v>217</v>
      </c>
      <c r="D18" s="220">
        <f t="shared" ref="D18:F18" si="0">SUM(D11:D17)</f>
        <v>43</v>
      </c>
      <c r="E18" s="220">
        <f t="shared" si="0"/>
        <v>1</v>
      </c>
      <c r="F18" s="220">
        <f t="shared" si="0"/>
        <v>0</v>
      </c>
      <c r="G18" s="220">
        <f>SUM(F11:F17)</f>
        <v>0</v>
      </c>
      <c r="H18" s="222">
        <f>SUM(H11:H17)</f>
        <v>44</v>
      </c>
    </row>
    <row r="19" spans="1:8" ht="13.8">
      <c r="A19" s="5"/>
      <c r="B19" s="81"/>
      <c r="C19" s="5"/>
      <c r="D19" s="81"/>
      <c r="E19" s="81"/>
      <c r="F19" s="81"/>
      <c r="G19" s="81"/>
      <c r="H19" s="81"/>
    </row>
    <row r="20" spans="1:8" ht="13.8">
      <c r="A20" s="5"/>
      <c r="B20" s="5"/>
      <c r="C20" s="2" t="s">
        <v>218</v>
      </c>
      <c r="D20" s="5"/>
      <c r="E20" s="82">
        <f>(D18+E18)*100/(H18-G18)</f>
        <v>100</v>
      </c>
      <c r="F20" s="5" t="s">
        <v>219</v>
      </c>
      <c r="G20" s="5"/>
      <c r="H20" s="81"/>
    </row>
    <row r="21" spans="1:8" ht="13.8">
      <c r="A21" s="5"/>
      <c r="B21" s="5"/>
      <c r="C21" s="2" t="s">
        <v>220</v>
      </c>
      <c r="D21" s="5"/>
      <c r="E21" s="82">
        <f>D18*100/(H18-G18)</f>
        <v>97.727272727272734</v>
      </c>
      <c r="F21" s="5" t="s">
        <v>219</v>
      </c>
      <c r="G21" s="5"/>
      <c r="H21" s="81"/>
    </row>
  </sheetData>
  <mergeCells count="11">
    <mergeCell ref="C5:D5"/>
    <mergeCell ref="E5:F5"/>
    <mergeCell ref="G5:H5"/>
    <mergeCell ref="C6:H6"/>
    <mergeCell ref="B1:H1"/>
    <mergeCell ref="C3:D3"/>
    <mergeCell ref="E3:F3"/>
    <mergeCell ref="G3:H3"/>
    <mergeCell ref="C4:D4"/>
    <mergeCell ref="E4:F4"/>
    <mergeCell ref="G4:H4"/>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Cover System Test</vt:lpstr>
      <vt:lpstr>Cover API Test</vt:lpstr>
      <vt:lpstr>Cover Mobile Test</vt:lpstr>
      <vt:lpstr>Test Case List System Test</vt:lpstr>
      <vt:lpstr>Test Case List API</vt:lpstr>
      <vt:lpstr>Test Case List Mobile</vt:lpstr>
      <vt:lpstr>Test Report System Test</vt:lpstr>
      <vt:lpstr>Test Report API</vt:lpstr>
      <vt:lpstr>Test Report Mobile</vt:lpstr>
      <vt:lpstr>Authentication &amp; Authorization</vt:lpstr>
      <vt:lpstr>Configurations System Test</vt:lpstr>
      <vt:lpstr>Manage Kitchen Center System Te</vt:lpstr>
      <vt:lpstr>Manage Brands System Test</vt:lpstr>
      <vt:lpstr>Manage Partners System Test</vt:lpstr>
      <vt:lpstr>Manage Stores of MBKC Admin Sys</vt:lpstr>
      <vt:lpstr>Manage Stores of Brand System T</vt:lpstr>
      <vt:lpstr>Manage Stores of Kitchen Center</vt:lpstr>
      <vt:lpstr>Manage Store Partners of Brand </vt:lpstr>
      <vt:lpstr>Manage Normal Categories of Bra</vt:lpstr>
      <vt:lpstr>Manage Extra Categories of Bran</vt:lpstr>
      <vt:lpstr>Manage Products of Brand System</vt:lpstr>
      <vt:lpstr>Manage Partner Products of Bran</vt:lpstr>
      <vt:lpstr>Manage Cashiers System Test</vt:lpstr>
      <vt:lpstr>Manage Orders System Test</vt:lpstr>
      <vt:lpstr>Manage Banking Accounts System </vt:lpstr>
      <vt:lpstr>Manage Wallet System Test</vt:lpstr>
      <vt:lpstr>Transfer Money System Test</vt:lpstr>
      <vt:lpstr>Authenticate API</vt:lpstr>
      <vt:lpstr>Manage Orders API</vt:lpstr>
      <vt:lpstr>Manage Kitchen Center API</vt:lpstr>
      <vt:lpstr>Manage Categories API</vt:lpstr>
      <vt:lpstr>Manage Products API</vt:lpstr>
      <vt:lpstr>Manage Stores API</vt:lpstr>
      <vt:lpstr>Manage Partners API</vt:lpstr>
      <vt:lpstr>Manage Partner Products API</vt:lpstr>
      <vt:lpstr>Manage Store Partners API</vt:lpstr>
      <vt:lpstr>Manage Brands API</vt:lpstr>
      <vt:lpstr>Manage Money Exchanges API</vt:lpstr>
      <vt:lpstr>Manage Shipper Payments API</vt:lpstr>
      <vt:lpstr>Authentications &amp; Authorization</vt:lpstr>
      <vt:lpstr>DashBoards Mobile</vt:lpstr>
      <vt:lpstr>Manage Orders Mobile</vt:lpstr>
      <vt:lpstr>Manage Categories Mobile</vt:lpstr>
      <vt:lpstr>Manage Products Mobile</vt:lpstr>
      <vt:lpstr>Manage Stores Mobile</vt:lpstr>
      <vt:lpstr>Manage Money Exchanges Mobile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2023-12-04T05:07:20Z</dcterms:created>
  <dcterms:modified xsi:type="dcterms:W3CDTF">2023-12-09T16:12:11Z</dcterms:modified>
  <cp:category/>
  <cp:contentStatus/>
</cp:coreProperties>
</file>