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Risk Control Self Assessment\RCSA 2021\Testing\Encryption\"/>
    </mc:Choice>
  </mc:AlternateContent>
  <bookViews>
    <workbookView xWindow="0" yWindow="0" windowWidth="24810" windowHeight="7995" activeTab="1"/>
  </bookViews>
  <sheets>
    <sheet name="Encryption" sheetId="1" r:id="rId1"/>
    <sheet name="Aggregate" sheetId="13" r:id="rId2"/>
    <sheet name="Summary" sheetId="12" r:id="rId3"/>
    <sheet name="List for Data Validation" sheetId="7" r:id="rId4"/>
    <sheet name="Inherent Risk Rating" sheetId="5" r:id="rId5"/>
    <sheet name="Impact and Likelyhood" sheetId="6" r:id="rId6"/>
  </sheets>
  <definedNames>
    <definedName name="_xlnm._FilterDatabase" localSheetId="0" hidden="1">Encryption!$A$1:$AG$8</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6" i="13" l="1" a="1"/>
  <c r="E16" i="13" s="1"/>
  <c r="D16" i="13" a="1"/>
  <c r="D16" i="13" s="1"/>
  <c r="C16" i="13" a="1"/>
  <c r="C16" i="13" s="1"/>
  <c r="D15" i="13"/>
  <c r="C15" i="13"/>
  <c r="E15" i="13"/>
  <c r="A6" i="13" l="1"/>
  <c r="B6" i="13"/>
  <c r="C6" i="13"/>
  <c r="D6" i="13"/>
  <c r="E6" i="13"/>
  <c r="F6" i="13" s="1"/>
  <c r="E5" i="13" l="1"/>
  <c r="F5" i="13" s="1"/>
  <c r="D5" i="13"/>
  <c r="C5" i="13"/>
  <c r="B5" i="13"/>
  <c r="A5" i="13"/>
  <c r="E4" i="13"/>
  <c r="F4" i="13" s="1"/>
  <c r="D4" i="13"/>
  <c r="C4" i="13"/>
  <c r="B4" i="13"/>
  <c r="A4" i="13"/>
  <c r="E3" i="13"/>
  <c r="F3" i="13" s="1"/>
  <c r="D3" i="13"/>
  <c r="D10" i="13" s="1"/>
  <c r="C3" i="13"/>
  <c r="B3" i="13"/>
  <c r="A3" i="13"/>
  <c r="E2" i="13"/>
  <c r="F2" i="13" s="1"/>
  <c r="D2" i="13"/>
  <c r="C2" i="13"/>
  <c r="B2" i="13"/>
  <c r="A2" i="13"/>
  <c r="C9" i="13" l="1"/>
  <c r="C12" i="13"/>
  <c r="D9" i="13"/>
  <c r="E11" i="13"/>
  <c r="E9" i="13"/>
  <c r="C11" i="13"/>
  <c r="E12" i="13"/>
  <c r="E10" i="13"/>
  <c r="C10" i="13"/>
  <c r="D11" i="13"/>
  <c r="D13" i="13" l="1"/>
  <c r="C13" i="13"/>
  <c r="E13" i="13"/>
  <c r="J7" i="12" l="1"/>
  <c r="G7" i="12"/>
  <c r="F7" i="12"/>
  <c r="E7" i="12"/>
  <c r="D7" i="12"/>
  <c r="C7" i="12"/>
  <c r="J6" i="12"/>
  <c r="G6" i="12"/>
  <c r="F6" i="12"/>
  <c r="E6" i="12"/>
  <c r="D6" i="12"/>
  <c r="C6" i="12"/>
  <c r="J5" i="12"/>
  <c r="G5" i="12"/>
  <c r="F5" i="12"/>
  <c r="E5" i="12"/>
  <c r="D5" i="12"/>
  <c r="C5" i="12"/>
  <c r="J4" i="12"/>
  <c r="G4" i="12"/>
  <c r="F4" i="12"/>
  <c r="E4" i="12"/>
  <c r="D4" i="12"/>
  <c r="C4" i="12"/>
  <c r="J3" i="12"/>
  <c r="G3" i="12"/>
  <c r="F3" i="12"/>
  <c r="E3" i="12"/>
  <c r="D3" i="12"/>
  <c r="C3" i="12"/>
  <c r="A7" i="12"/>
  <c r="A6" i="12"/>
  <c r="A5" i="12"/>
  <c r="A4" i="12"/>
  <c r="A3" i="12"/>
  <c r="K6" i="12" l="1"/>
  <c r="L6" i="12" s="1"/>
  <c r="M6" i="12" s="1"/>
  <c r="K4" i="12"/>
  <c r="L4" i="12" s="1"/>
  <c r="M4" i="12" s="1"/>
  <c r="K5" i="12"/>
  <c r="L5" i="12" s="1"/>
  <c r="M5" i="12" s="1"/>
  <c r="K7" i="12"/>
  <c r="L7" i="12" s="1"/>
  <c r="M7" i="12" s="1"/>
  <c r="K3" i="12"/>
  <c r="L3" i="12" s="1"/>
  <c r="M3" i="12" s="1"/>
</calcChain>
</file>

<file path=xl/sharedStrings.xml><?xml version="1.0" encoding="utf-8"?>
<sst xmlns="http://schemas.openxmlformats.org/spreadsheetml/2006/main" count="561" uniqueCount="360">
  <si>
    <t>RCSA #</t>
  </si>
  <si>
    <t>Key Process</t>
  </si>
  <si>
    <t>Key Steps in the Process</t>
  </si>
  <si>
    <t>Process ID</t>
  </si>
  <si>
    <t>Key Risks</t>
  </si>
  <si>
    <t>Risk ID</t>
  </si>
  <si>
    <t>Type of Risk</t>
  </si>
  <si>
    <t>Impact Rating</t>
  </si>
  <si>
    <t>Probability Rating</t>
  </si>
  <si>
    <t>Inherent Risk Rating</t>
  </si>
  <si>
    <t>Control Description</t>
  </si>
  <si>
    <t xml:space="preserve">Key or Non Key </t>
  </si>
  <si>
    <t>Control ID</t>
  </si>
  <si>
    <t>Type of Control (Preventative or Detective)</t>
  </si>
  <si>
    <t>Control (Automated or Manual)</t>
  </si>
  <si>
    <t>Control Design Effectiveness</t>
  </si>
  <si>
    <t>Control Operating Effectiveness</t>
  </si>
  <si>
    <t>Control Rating</t>
  </si>
  <si>
    <t xml:space="preserve">Control Occurrence </t>
  </si>
  <si>
    <t>Testing Frequency</t>
  </si>
  <si>
    <t>Sample Size</t>
  </si>
  <si>
    <t>Residual Risk Rating</t>
  </si>
  <si>
    <t>Direction of Risk</t>
  </si>
  <si>
    <t>Testing Results</t>
  </si>
  <si>
    <t>Findings</t>
  </si>
  <si>
    <t>Finding ID</t>
  </si>
  <si>
    <t>Recommendation</t>
  </si>
  <si>
    <t>Remediation Plan</t>
  </si>
  <si>
    <t xml:space="preserve">Owner </t>
  </si>
  <si>
    <t>Due Date</t>
  </si>
  <si>
    <t>Application Involved</t>
  </si>
  <si>
    <t>Notes</t>
  </si>
  <si>
    <t>RCSA ID Number</t>
  </si>
  <si>
    <t>Name of the key process that is being performed.</t>
  </si>
  <si>
    <t>Describe the key activity or tasks performed within this process.</t>
  </si>
  <si>
    <t>Process ID Number</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</si>
  <si>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</si>
  <si>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Risk ID Number</t>
  </si>
  <si>
    <t>What is the impact of this risk? 
Select from:  
Very High , 
High,   
Medium, 
Low</t>
  </si>
  <si>
    <t xml:space="preserve">What is the probability of the risk occurring?
Select from:  Possible/Adverse Stress, Probable/Baseline Conditions
</t>
  </si>
  <si>
    <t xml:space="preserve">What is the level of risk before controls, based on the impact and probability?
Select from:
Very High
High
Moderate
Low
</t>
  </si>
  <si>
    <t xml:space="preserve">Describe the control in detail.
A key control that is significant and deemed critical to a given process, and must be performed effectively to reduce the inherent risk that it is associated with, to an acceptable level.  </t>
  </si>
  <si>
    <t xml:space="preserve">Is this a Key Control? 
 Select From: Key, Non Key </t>
  </si>
  <si>
    <t>Control ID Number</t>
  </si>
  <si>
    <t>Is the control preventative or detective?
Select from:
Preventative,
Detective</t>
  </si>
  <si>
    <t>Is the design of the control complete and effective?
Select from:
Strong
Adequate
Weak</t>
  </si>
  <si>
    <t>Is the control operating as designed and effective?
Select from:
Strong
Adequate
Weak</t>
  </si>
  <si>
    <t>What is the control rating?
Select from:
Strong
Adequate
Weak</t>
  </si>
  <si>
    <t>How often is this Control invoked?       
Select From: Daily, Weekly, Monthly, Quarterly, Annually, Transactional</t>
  </si>
  <si>
    <t>How often is this control(s) being tested?
Select from:
Daily,
Weekly,
Monthly,
Quarterly,
Annually</t>
  </si>
  <si>
    <t>What is the sample size for control testing?</t>
  </si>
  <si>
    <t>What is the level of risk after controls?
Select from:
Very High
High
Moderate
Low</t>
  </si>
  <si>
    <t xml:space="preserve">Is the residual risk level increasing or decreasing?
Select from:
Increasing Decreasing  Stable </t>
  </si>
  <si>
    <t>What are the results of this  RCSA?</t>
  </si>
  <si>
    <t>What is the issue or gap for this key process?</t>
  </si>
  <si>
    <t>Finding Number</t>
  </si>
  <si>
    <t>Based on the issue identified, what is the recommendation to mitigate the risk?</t>
  </si>
  <si>
    <t>Describe the actions being taken to close the finding.</t>
  </si>
  <si>
    <t>Name of the owner of the issue.</t>
  </si>
  <si>
    <t>The date when the remediation action will be completed.</t>
  </si>
  <si>
    <t xml:space="preserve">Which application is performing the key control </t>
  </si>
  <si>
    <t>Preventative</t>
  </si>
  <si>
    <t>Manual</t>
  </si>
  <si>
    <t>Strong</t>
  </si>
  <si>
    <t>Annually</t>
  </si>
  <si>
    <t>Low</t>
  </si>
  <si>
    <t>Stable</t>
  </si>
  <si>
    <t>Pass</t>
  </si>
  <si>
    <t>N/A</t>
  </si>
  <si>
    <t>Detective</t>
  </si>
  <si>
    <t>Monthly</t>
  </si>
  <si>
    <t>Decreasing</t>
  </si>
  <si>
    <t>Adequate</t>
  </si>
  <si>
    <t>Increasing</t>
  </si>
  <si>
    <t>Weak</t>
  </si>
  <si>
    <t>Automated</t>
  </si>
  <si>
    <t>Weekly</t>
  </si>
  <si>
    <t>Daily</t>
  </si>
  <si>
    <t>Moderate</t>
  </si>
  <si>
    <t xml:space="preserve">System and application data  may be compromised, resulting in unauthorized access to sensitive information.  </t>
  </si>
  <si>
    <t>Quarterly</t>
  </si>
  <si>
    <t xml:space="preserve">Encryption methods should be reviewed periodically to ensure that the types and methods of encryption are still secure as technology and threats evolve. </t>
  </si>
  <si>
    <t>Full disk encryption is required for all Bank physical and virtual technology assets (e.g., Bank-issued laptops, workstations, virtual machines ["VM"] and physical &amp; virtual servers.</t>
  </si>
  <si>
    <t xml:space="preserve">Unencrypted keys must not be stored with the data that they encrypt. </t>
  </si>
  <si>
    <t>Preventive</t>
  </si>
  <si>
    <t>Inherent Risk Determination</t>
  </si>
  <si>
    <t>If the Probabliity = Possible/ Adverse Stress, then the Inherent Risk Value is reduced 1 level from from the Impact Rating</t>
  </si>
  <si>
    <t>If the Probablity = If Probable/Baseline Conditions the Inherent Risk Value the same as the Impact Rating</t>
  </si>
  <si>
    <t>Frequency</t>
  </si>
  <si>
    <t>Financial Impact</t>
  </si>
  <si>
    <t>Possible / Adverse Stress</t>
  </si>
  <si>
    <t>Probable / Baseline Conditions</t>
  </si>
  <si>
    <t>Profit and Loss Impact</t>
  </si>
  <si>
    <t>Core Equity Impact</t>
  </si>
  <si>
    <t>Balance Sheet Impact</t>
  </si>
  <si>
    <t>Event may occur over a business cycle (e.g. within 5~10 years)</t>
  </si>
  <si>
    <t>Event occurs in business-as-usual situations</t>
  </si>
  <si>
    <t>(CET-1)</t>
  </si>
  <si>
    <t>Definition:</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</si>
  <si>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</si>
  <si>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</si>
  <si>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</si>
  <si>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</si>
  <si>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</si>
  <si>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</si>
  <si>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</si>
  <si>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</si>
  <si>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</si>
  <si>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</si>
  <si>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</si>
  <si>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</si>
  <si>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</si>
  <si>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</si>
  <si>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</si>
  <si>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</si>
  <si>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</si>
  <si>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</si>
  <si>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</si>
  <si>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</si>
  <si>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</si>
  <si>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</si>
  <si>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</si>
  <si>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</si>
  <si>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</si>
  <si>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</si>
  <si>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</si>
  <si>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</si>
  <si>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</si>
  <si>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</si>
  <si>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</si>
  <si>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</si>
  <si>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</si>
  <si>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</si>
  <si>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</si>
  <si>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</si>
  <si>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</si>
  <si>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</si>
  <si>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</si>
  <si>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</si>
  <si>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</si>
  <si>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</si>
  <si>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</si>
  <si>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</si>
  <si>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</si>
  <si>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</si>
  <si>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</si>
  <si>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</si>
  <si>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</si>
  <si>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</si>
  <si>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Key</t>
  </si>
  <si>
    <t>Very High</t>
  </si>
  <si>
    <t>High</t>
  </si>
  <si>
    <t>Probable/Baseline</t>
  </si>
  <si>
    <t xml:space="preserve"> </t>
  </si>
  <si>
    <t>Fail</t>
  </si>
  <si>
    <t>Apple bank employed encryption strength based upon the classification of the data.</t>
  </si>
  <si>
    <t>Key Management</t>
  </si>
  <si>
    <t>Security Application Risk Review Processes</t>
  </si>
  <si>
    <t>EN-1</t>
  </si>
  <si>
    <t>EN-3</t>
  </si>
  <si>
    <t>EN-4</t>
  </si>
  <si>
    <t>EN-5</t>
  </si>
  <si>
    <t>Yearly</t>
  </si>
  <si>
    <t>Annual</t>
  </si>
  <si>
    <t>Risk Taxonomy</t>
  </si>
  <si>
    <t>Type of Control (Preventive or Detective)</t>
  </si>
  <si>
    <t>1.1.0 - Credit Risk - Counterparty</t>
  </si>
  <si>
    <t>1.2.0 - Credit Risk - Concentration</t>
  </si>
  <si>
    <t>1.3.0 - Credit Risk - Settlement</t>
  </si>
  <si>
    <t>1.4.0 - Credit Risk - Collateral / Credit Mitigation</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</si>
  <si>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</si>
  <si>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</si>
  <si>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</si>
  <si>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</si>
  <si>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</si>
  <si>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</si>
  <si>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</si>
  <si>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</si>
  <si>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</si>
  <si>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</si>
  <si>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</si>
  <si>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</si>
  <si>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</si>
  <si>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</si>
  <si>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</si>
  <si>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</si>
  <si>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</si>
  <si>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</si>
  <si>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</si>
  <si>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</si>
  <si>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</si>
  <si>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</si>
  <si>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</si>
  <si>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</si>
  <si>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</si>
  <si>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</si>
  <si>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</si>
  <si>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</si>
  <si>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6.3.0 - Business Risk - New Business and Change Management</t>
  </si>
  <si>
    <t>6.4.0 - Business Risk - Investment</t>
  </si>
  <si>
    <t>8.1.1 - Operational Risk - Financial Crime - Fraud, Theft or Misappropriation of Assets</t>
  </si>
  <si>
    <t xml:space="preserve">8.1.2 - Operational Risk - Financial Crime - Data Theft or Misuse </t>
  </si>
  <si>
    <t>8.1.3 - Operational Risk - Financial Crime - Data Protection &amp; Customer Confidentiality</t>
  </si>
  <si>
    <t>8.1.4 - Operational Risk - Financial Crime - False Representation &amp; Suitability and Appropriateness</t>
  </si>
  <si>
    <t>EN-R1</t>
  </si>
  <si>
    <t>EN-R2</t>
  </si>
  <si>
    <t>EN-2</t>
  </si>
  <si>
    <t>IT Infrastructure</t>
  </si>
  <si>
    <t>EN-R3</t>
  </si>
  <si>
    <t>EN-R4</t>
  </si>
  <si>
    <t>EN-R5</t>
  </si>
  <si>
    <t>EN-C1</t>
  </si>
  <si>
    <t>EN-C2</t>
  </si>
  <si>
    <t>EN-C3</t>
  </si>
  <si>
    <t>EN-C4</t>
  </si>
  <si>
    <t>EN-C5</t>
  </si>
  <si>
    <t>Transactional</t>
  </si>
  <si>
    <t xml:space="preserve"> Possible/ Adverse </t>
  </si>
  <si>
    <t xml:space="preserve"> Probable/Baseline </t>
  </si>
  <si>
    <t xml:space="preserve">For the IT Server tape back up the encryption keys are stored as part of the software backup package. For EMC the keys are stored within Cloud link </t>
  </si>
  <si>
    <t>increasing</t>
  </si>
  <si>
    <t>stable</t>
  </si>
  <si>
    <t>Operating Effectiveness</t>
  </si>
  <si>
    <t>Design Effectiveness</t>
  </si>
  <si>
    <t>Control ID's</t>
  </si>
  <si>
    <t xml:space="preserve">This is the Control ID </t>
  </si>
  <si>
    <t>Various Applications</t>
  </si>
  <si>
    <t>Pending</t>
  </si>
  <si>
    <t>M. Tumarinson</t>
  </si>
  <si>
    <t>The Info Security has required that data at rest and in transit be encrypted where ever possible using the most secure encryption tech. 
Emails encryption is in the process of being implemented via VIRTRU. Data at rest is currently being reviewed as part of the data discovery/data classification to determine the applicable encryption. All Laptops are encrypted  using bitlocker.  All virtual environments are entirely encrypted using Dell EMC's CloudLink. Files Shares and physical severs have been migrated to the virtual environment  - virtual format (VMware ESXi).  Tape Backups of the Miser System are encrypted as well as the tape backs generated by the IT infrastructure team. Software used is VEEAM and VTS respectively.</t>
  </si>
  <si>
    <t>Select the risk category based on the bank wide risk taxonomy</t>
  </si>
  <si>
    <t>Each year the Encryption Policy is reviewed and updated as required to ensure that the latest technology has been deployed. An Application risk assessment is performed of critical applications - as part of the GLBA  and DFS Process. This includes Data Protection which includes the evaluation/management of encryption keys/certificates. This is migrating toward an annual process based on risk.</t>
  </si>
  <si>
    <t>There shall be a process to manage the Keys (CA Certificates). This includes creation, distribution, changing, recovery of encryption keys at Apple Bank.</t>
  </si>
  <si>
    <t>Currently the centralize management for Keys, Certificates is a work in process. Each software has a separate procedure to manage its certificates/keys. Info security is reviewing software's, which will assist in the management and rotation of Keys/Certificates.  Encryption Procedures have been developed - see attached Procedures.</t>
  </si>
  <si>
    <t>Enterprise Wide Encryption Processes</t>
  </si>
  <si>
    <t>Without the proper management of encryption keys - the possibility of  the recoverability of encrypted data and unauthorized use of keys to access confidential data is increased.</t>
  </si>
  <si>
    <t>Data Classification Processes - Confidential Data</t>
  </si>
  <si>
    <t xml:space="preserve">EN-3
</t>
  </si>
  <si>
    <t>There needs to be a  development of  a  centralized Process and  Procedures key management that will accommodate various applications and devices within Apples environment.</t>
  </si>
  <si>
    <t xml:space="preserve">Non-Key
</t>
  </si>
  <si>
    <t>No exceptions noted. 
Leadsheet:
No exceptions noted. 
However, we noted that a rotation of encryption keys was not tested since it was not a key control. 
For Wire or funds transfer applications, recommend that keys be rotated and or change on a periodic basis.</t>
  </si>
  <si>
    <t>Software for key management is being evaluated and once it has been identified a project plan will be put in place for implementation.
EN-1 ENCRYPTION KEY MANAGEMENT [ISSUE-0000003436] - Open
Information Security ('InfoSec') will develop a project planning document to select a vendor / solution for encryption key management. The development of the plan will include selecting a vendor for an encryption key management solution and a plan to deploy this enterprise-wide as the current Encryption Procedure document is only adhered to by Information Technology ('IT'). After the project plan is developed and approved and the vendor is selected, it will move to deployment where it will be tracked as project by the Executive Project Management Office ('EPMO').</t>
  </si>
  <si>
    <t xml:space="preserve">Need to develop a centralized Process and  Procedures for  key management. Currently the process is just limited to IT Infrastructure group.
BAM + [ISSUE-0000003470] - Closed
GLBA Finding
BAM+ encryption keys are not rotated due to the length of time required to decrypt and re-encrypt databases.  Databases in BAM+ specifically will take over 16 hours for encryption and decryption. [New Issue identified by the GLBA Risk Assessment]
EN-1 ENCRYPTION KEY MANAGEMENT [ISSUE-0000003436] - Open
Information Security ("InfoSec") needs to develop a centralized process and procedure for key management regarding encryption. Information Security originally did not have an Encryption Procedure document, only an Encryption Policy document. Information Security did complete an Encryption Procedure document, which is published and adhered to by Information Technology ("IT"); however, this Procedure is limited to the IT Infrastructure team and is not a Bank-wide Procedure. InfoSec must develop a centralized process and Procedures for Key Management so this control is applicable to the entirety of the organization.
Allen Lum, during the IT RCSA - Encryption commented, "Currently the centralized management for keys, certificates, etc. is a 'work-in-progress'. Each unique piece of software has a separate procedure to manage its certificates/keys. InfoSec is reviewing software solutions and other tools to assist with encryption key management especially in regards to the management and rotation of encryption keys."
InfoSec is currently reviewing software and other solutions, which will assist in the management and rotation of keys and certificates.
Without the proper management of encryption keys - there is a possibility to adversely impact the recoverability and resiliency for encrypted data and also increases the likelihood of the unauthorized use of keys to obtain unauthorized access Confidential, Restricted or Internal-classified data.
Leadsheet:
Currently the centralized management for Keys, Certificates is a work in process. Each software has its own procedures for the management of certificates/keys. The info security department is in the process of looking at software, which will assist in the management and rotation of Keys/Certificates.  
Encryption Procedures have been developed for Apple bank. Based on conversations with Joe Petit, there is no formalized process to manage the keys on the MISER Environment. We conclude the Control Design is weak and Operating effectiveness - weak
</t>
  </si>
  <si>
    <r>
      <t xml:space="preserve">Weak Encryption applied to System and application data  may  result in unauthorized disclosure and access </t>
    </r>
    <r>
      <rPr>
        <sz val="11"/>
        <color theme="1"/>
        <rFont val="Calibri"/>
        <family val="2"/>
        <scheme val="minor"/>
      </rPr>
      <t xml:space="preserve">to compromised sensitive information.  </t>
    </r>
  </si>
  <si>
    <r>
      <t xml:space="preserve">Weak Encryption applied to System and application data  may result in unauthorized disclosure and access </t>
    </r>
    <r>
      <rPr>
        <sz val="11"/>
        <color theme="1"/>
        <rFont val="Calibri"/>
        <family val="2"/>
        <scheme val="minor"/>
      </rPr>
      <t xml:space="preserve">to compromised sensitive information.  </t>
    </r>
  </si>
  <si>
    <r>
      <t xml:space="preserve">Unauthorized access to encryption keys may result in unauthorized  access and disclosure </t>
    </r>
    <r>
      <rPr>
        <sz val="11"/>
        <color theme="1"/>
        <rFont val="Calibri"/>
        <family val="2"/>
        <scheme val="minor"/>
      </rPr>
      <t>of confidential data</t>
    </r>
  </si>
  <si>
    <t>Is the control automated or manual?</t>
  </si>
  <si>
    <t>Residual Rating Verification</t>
  </si>
  <si>
    <t>LOOKUP Table</t>
  </si>
  <si>
    <t>Test Results</t>
  </si>
  <si>
    <t>Residual Rating</t>
  </si>
  <si>
    <t>Combination &lt;Control-Inherent Risk&gt;</t>
  </si>
  <si>
    <t>Residual Rating
(Calculated)</t>
  </si>
  <si>
    <t>Matching?</t>
  </si>
  <si>
    <t>Residual risk</t>
  </si>
  <si>
    <t>Weak-Low</t>
  </si>
  <si>
    <t>Weak-Moderate</t>
  </si>
  <si>
    <t>Weak-High</t>
  </si>
  <si>
    <t>Weak-Very High</t>
  </si>
  <si>
    <t>Adequate-Low</t>
  </si>
  <si>
    <t>Adequate-Moderate</t>
  </si>
  <si>
    <t>Adequate-High</t>
  </si>
  <si>
    <t>Adequate-Very High</t>
  </si>
  <si>
    <t>Strong-Low</t>
  </si>
  <si>
    <t>Strong-Moderate</t>
  </si>
  <si>
    <t>Strong-High</t>
  </si>
  <si>
    <t>Strong-Very High</t>
  </si>
  <si>
    <t xml:space="preserve">
Leadsheet:
For the IT Server tape back up the encryption keys are stored as part of the software backup package. For EMC the keys are stored within Cloud link</t>
  </si>
  <si>
    <t xml:space="preserve">
Leadsheet:
No exceptions noted. 
Internal Audit Issues
Inconsistent use of endpoint encryption on Bank-owned devices. 
• A quality assurance process has not been established to ensure mobile devices are encrypted before they are provided to the employee. 
• The Bank has not adopted the practice of encrypting desktop and physical server hard drives.
 HARD-DRIVE ENCRYPTION [ISSUE-0000001543] - Issue Closed
 Limited testing was performed with the following conclusions:
1. Virtru is enabled for all email users to secure the email. 
2. All virtual servers are encrypted - This includes operating servers as well as data storage servers. 
3. VPN are use for the transmission of data between key vendors - NCR, Visa and FIS 
4. Bitlocker is used to encrypt data at rest on all laptops. 
5. Bank data that is processed by NCR is secured and encrypted as per the SOC 2 Reports (however, a 2020 report was not received as this review date.)
6. Miser Data which is stored on EMC Virtual Drive is encyrpted.
7. The VTS tape backup have encryption enabled.
Since a data classification has not been performed, we were unable to identify Confidential data applicable this control</t>
  </si>
  <si>
    <t>Changes</t>
  </si>
  <si>
    <t>Information Security required that data at rest and in transit be encrypted where ever possible using the most secure encryption technology available. Emails encryption is implemented via VIRTRU. Data at rest is currently under review as part of the data discovery/data classification to determine the applicable encryption. All Laptops are encrypted  using bitlocker.  All virtual environments are entirely encrypted using Dell EMC's CloudLink. Files Shares and physical severs have been migrated to the virtual environment (VMware ESXi).  Backups of the Miser System are encrypted as well as the virtual tapes generated by the IT infrastructure team. Software used is VEEAM and VTS respectively.
Miser data sets reside on a l EMC Virtual Disk - which is encrypted.
Apple Bank uses the industry standard encyrption strength as outlined by FIPS.</t>
  </si>
  <si>
    <t>No exceptions noted.</t>
  </si>
  <si>
    <t>EN-5 Duplicate from Data Classification Removed</t>
  </si>
  <si>
    <t>EN-6 Duplicate from Data Classification Removed</t>
  </si>
  <si>
    <t xml:space="preserve">Key/Non Key </t>
  </si>
  <si>
    <t>Possible/Adverse</t>
  </si>
  <si>
    <t>Non Key</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</si>
  <si>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</si>
  <si>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</si>
  <si>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</si>
  <si>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</si>
  <si>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</si>
  <si>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</si>
  <si>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</si>
  <si>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</si>
  <si>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</si>
  <si>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</si>
  <si>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</si>
  <si>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</si>
  <si>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</si>
  <si>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</si>
  <si>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</si>
  <si>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</si>
  <si>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</si>
  <si>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</si>
  <si>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</si>
  <si>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</si>
  <si>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</si>
  <si>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</si>
  <si>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</si>
  <si>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</si>
  <si>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</si>
  <si>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</si>
  <si>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</si>
  <si>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</si>
  <si>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</si>
  <si>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</si>
  <si>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</si>
  <si>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</si>
  <si>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</si>
  <si>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</si>
  <si>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</si>
  <si>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</si>
  <si>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</si>
  <si>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</si>
  <si>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</si>
  <si>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</si>
  <si>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</si>
  <si>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</si>
  <si>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</si>
  <si>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</si>
  <si>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</si>
  <si>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</si>
  <si>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</si>
  <si>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</si>
  <si>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</si>
  <si>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</si>
  <si>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</si>
  <si>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</si>
  <si>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</si>
  <si>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</si>
  <si>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</si>
  <si>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</si>
  <si>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</si>
  <si>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</si>
  <si>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</si>
  <si>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</si>
  <si>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</si>
  <si>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</si>
  <si>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</si>
  <si>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</si>
  <si>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</si>
  <si>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</si>
  <si>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</si>
  <si>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</si>
  <si>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</si>
  <si>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</si>
  <si>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</si>
  <si>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</si>
  <si>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</si>
  <si>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</si>
  <si>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</si>
  <si>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</si>
  <si>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t xml:space="preserve">Aggr. Residual Rating </t>
  </si>
  <si>
    <t>Risk Rating</t>
  </si>
  <si>
    <t>Count Inherent Risk</t>
  </si>
  <si>
    <t>Count Control Rating</t>
  </si>
  <si>
    <t>Count Residual Risk</t>
  </si>
  <si>
    <t>Aggregate</t>
  </si>
  <si>
    <t>Final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</si>
</sst>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0"/>
      <color theme="4" tint="-0.249977111117893"/>
      <name val="Calibri"/>
      <family val="2"/>
      <scheme val="minor"/>
    </font>
    <font>
      <sz val="10"/>
      <color theme="1"/>
      <name val="Calibri"/>
      <family val="2"/>
      <scheme val="minor"/>
    </font>
    <font>
      <sz val="10"/>
      <name val="Times New Roman"/>
      <family val="1"/>
    </font>
    <font>
      <sz val="11"/>
      <color theme="1"/>
      <name val="Calibri"/>
      <family val="2"/>
    </font>
    <font>
      <b/>
      <sz val="11"/>
      <color theme="1"/>
      <name val="Calibri"/>
      <family val="2"/>
      <scheme val="minor"/>
    </font>
    <font>
      <sz val="8"/>
      <color rgb="FF000000"/>
      <name val="Calibri"/>
      <family val="2"/>
      <scheme val="minor"/>
    </font>
    <font>
      <b/>
      <sz val="8"/>
      <color rgb="FF000000"/>
      <name val="Calibri"/>
      <family val="2"/>
      <scheme val="minor"/>
    </font>
    <font>
      <b/>
      <sz val="10"/>
      <color theme="4"/>
      <name val="Calibri"/>
      <family val="2"/>
      <scheme val="minor"/>
    </font>
    <font>
      <sz val="11"/>
      <color rgb="FF000000"/>
      <name val="Calibri"/>
      <family val="2"/>
    </font>
    <font>
      <b/>
      <sz val="11"/>
      <color rgb="FF000000"/>
      <name val="Calibri"/>
      <family val="2"/>
    </font>
    <font>
      <b/>
      <sz val="11"/>
      <color rgb="FFFFFFFF"/>
      <name val="Calibri"/>
      <family val="2"/>
    </font>
    <font>
      <b/>
      <sz val="11"/>
      <color theme="0"/>
      <name val="Calibri"/>
      <family val="2"/>
      <scheme val="minor"/>
    </font>
    <font>
      <b/>
      <sz val="11"/>
      <color theme="1" tint="0.14999847407452621"/>
      <name val="Calibri"/>
      <family val="2"/>
      <scheme val="minor"/>
    </font>
  </fonts>
  <fills count="15">
    <fill>
      <patternFill patternType="none"/>
    </fill>
    <fill>
      <patternFill patternType="gray125"/>
    </fill>
    <fill>
      <patternFill patternType="solid">
        <fgColor theme="7" tint="0.79998168889431442"/>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79998168889431442"/>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BFBFBF"/>
      </left>
      <right style="medium">
        <color rgb="FFBFBFBF"/>
      </right>
      <top style="medium">
        <color rgb="FFBFBFBF"/>
      </top>
      <bottom/>
      <diagonal/>
    </border>
    <border>
      <left style="medium">
        <color rgb="FFBFBFBF"/>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diagonal/>
    </border>
    <border>
      <left/>
      <right style="medium">
        <color rgb="FFBFBFBF"/>
      </right>
      <top/>
      <bottom style="medium">
        <color rgb="FFA6A6A6"/>
      </bottom>
      <diagonal/>
    </border>
    <border>
      <left style="medium">
        <color rgb="FFBFBFBF"/>
      </left>
      <right style="medium">
        <color rgb="FFBFBFBF"/>
      </right>
      <top/>
      <bottom style="medium">
        <color rgb="FFA6A6A6"/>
      </bottom>
      <diagonal/>
    </border>
    <border>
      <left/>
      <right/>
      <top/>
      <bottom style="medium">
        <color rgb="FFA6A6A6"/>
      </bottom>
      <diagonal/>
    </border>
    <border>
      <left/>
      <right/>
      <top style="medium">
        <color rgb="FFA6A6A6"/>
      </top>
      <bottom/>
      <diagonal/>
    </border>
    <border>
      <left style="medium">
        <color rgb="FFBFBFBF"/>
      </left>
      <right/>
      <top style="medium">
        <color rgb="FFBFBFBF"/>
      </top>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right/>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indexed="64"/>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thin">
        <color indexed="64"/>
      </right>
      <top style="medium">
        <color rgb="FFFFFFFF"/>
      </top>
      <bottom style="medium">
        <color rgb="FFFFFFFF"/>
      </bottom>
      <diagonal/>
    </border>
    <border>
      <left style="medium">
        <color rgb="FFFFFFFF"/>
      </left>
      <right style="medium">
        <color rgb="FFFFFFFF"/>
      </right>
      <top style="medium">
        <color rgb="FFFFFFFF"/>
      </top>
      <bottom style="thin">
        <color indexed="64"/>
      </bottom>
      <diagonal/>
    </border>
    <border>
      <left style="medium">
        <color rgb="FFFFFFFF"/>
      </left>
      <right style="thin">
        <color indexed="64"/>
      </right>
      <top style="medium">
        <color rgb="FFFFFFFF"/>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cellStyleXfs>
  <cellXfs count="203">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0" xfId="0" applyFont="1" applyFill="1" applyAlignment="1">
      <alignment vertical="top" wrapText="1"/>
    </xf>
    <xf numFmtId="0" fontId="2" fillId="2" borderId="1" xfId="0" applyFont="1" applyFill="1" applyBorder="1" applyAlignment="1">
      <alignment vertical="top" wrapText="1"/>
    </xf>
    <xf numFmtId="0" fontId="2" fillId="0" borderId="0" xfId="0" applyFont="1" applyAlignment="1">
      <alignment vertical="top" wrapText="1"/>
    </xf>
    <xf numFmtId="0" fontId="2" fillId="0" borderId="1" xfId="0" applyFont="1" applyFill="1" applyBorder="1" applyAlignment="1">
      <alignment vertical="top" wrapText="1"/>
    </xf>
    <xf numFmtId="0" fontId="2" fillId="0" borderId="0" xfId="0" applyFont="1" applyBorder="1" applyAlignment="1">
      <alignment vertical="top" wrapText="1"/>
    </xf>
    <xf numFmtId="0" fontId="2" fillId="2"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0" xfId="0" applyAlignment="1">
      <alignment vertical="top" wrapText="1"/>
    </xf>
    <xf numFmtId="0" fontId="5" fillId="0" borderId="0" xfId="0" applyFont="1"/>
    <xf numFmtId="0" fontId="6" fillId="4" borderId="9"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6" fillId="0" borderId="7" xfId="0" applyFont="1" applyBorder="1" applyAlignment="1">
      <alignment horizontal="center" vertical="center" wrapText="1"/>
    </xf>
    <xf numFmtId="0" fontId="7" fillId="3" borderId="12" xfId="0" applyFont="1" applyFill="1" applyBorder="1" applyAlignment="1">
      <alignment horizontal="center" vertical="center" wrapText="1"/>
    </xf>
    <xf numFmtId="0" fontId="6" fillId="0" borderId="13" xfId="0" applyFont="1" applyBorder="1" applyAlignment="1">
      <alignment horizontal="center" vertical="center" wrapText="1"/>
    </xf>
    <xf numFmtId="0" fontId="0" fillId="6" borderId="13" xfId="0" applyFill="1" applyBorder="1" applyAlignment="1">
      <alignment vertical="center" wrapText="1"/>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5" borderId="11" xfId="0" applyFont="1" applyFill="1" applyBorder="1" applyAlignment="1">
      <alignment vertical="center"/>
    </xf>
    <xf numFmtId="0" fontId="6" fillId="4" borderId="14"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0" borderId="16" xfId="0" applyFont="1" applyBorder="1" applyAlignment="1">
      <alignment horizontal="center" vertical="center" wrapText="1"/>
    </xf>
    <xf numFmtId="0" fontId="6" fillId="0" borderId="16" xfId="0" applyFont="1" applyBorder="1" applyAlignment="1">
      <alignment horizontal="center" vertical="center"/>
    </xf>
    <xf numFmtId="0" fontId="6" fillId="0" borderId="18" xfId="0" applyFont="1" applyBorder="1" applyAlignment="1">
      <alignment horizontal="center" vertical="center"/>
    </xf>
    <xf numFmtId="0" fontId="6" fillId="5" borderId="17" xfId="0" applyFont="1" applyFill="1" applyBorder="1" applyAlignment="1">
      <alignment vertical="center"/>
    </xf>
    <xf numFmtId="0" fontId="6" fillId="0" borderId="18" xfId="0" applyFont="1" applyBorder="1" applyAlignment="1">
      <alignment horizontal="center" vertical="center" wrapText="1"/>
    </xf>
    <xf numFmtId="0" fontId="6" fillId="0" borderId="17" xfId="0" applyFont="1" applyBorder="1" applyAlignment="1">
      <alignment horizontal="center" vertical="center" wrapText="1"/>
    </xf>
    <xf numFmtId="0" fontId="6" fillId="5" borderId="19" xfId="0" applyFont="1" applyFill="1" applyBorder="1" applyAlignment="1">
      <alignment horizontal="center" vertical="center"/>
    </xf>
    <xf numFmtId="0" fontId="6" fillId="5" borderId="0" xfId="0" applyFont="1" applyFill="1" applyAlignment="1">
      <alignment horizontal="center" vertical="center"/>
    </xf>
    <xf numFmtId="0" fontId="6" fillId="5" borderId="14"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5" borderId="7" xfId="0" applyFont="1" applyFill="1" applyBorder="1" applyAlignment="1">
      <alignment vertical="center"/>
    </xf>
    <xf numFmtId="0" fontId="0" fillId="0" borderId="0" xfId="0" applyAlignment="1">
      <alignment vertical="center"/>
    </xf>
    <xf numFmtId="0" fontId="0" fillId="0" borderId="0" xfId="0" applyFill="1"/>
    <xf numFmtId="0" fontId="1" fillId="0" borderId="21" xfId="0" applyFont="1" applyFill="1" applyBorder="1" applyAlignment="1">
      <alignment vertical="top"/>
    </xf>
    <xf numFmtId="0" fontId="1" fillId="0" borderId="22" xfId="0" applyFont="1" applyFill="1" applyBorder="1" applyAlignment="1">
      <alignment vertical="top" wrapText="1"/>
    </xf>
    <xf numFmtId="0" fontId="1" fillId="0" borderId="23" xfId="0" applyFont="1" applyFill="1" applyBorder="1" applyAlignment="1">
      <alignment vertical="top" wrapText="1"/>
    </xf>
    <xf numFmtId="0" fontId="1" fillId="0" borderId="24" xfId="0" applyFont="1" applyFill="1" applyBorder="1" applyAlignment="1">
      <alignment vertical="top" wrapText="1"/>
    </xf>
    <xf numFmtId="0" fontId="8" fillId="0" borderId="23" xfId="0" applyFont="1" applyBorder="1" applyAlignment="1">
      <alignment vertical="top"/>
    </xf>
    <xf numFmtId="0" fontId="8" fillId="0" borderId="22" xfId="0" applyFont="1" applyBorder="1" applyAlignment="1">
      <alignment vertical="top"/>
    </xf>
    <xf numFmtId="0" fontId="2" fillId="0" borderId="0" xfId="0" applyFont="1" applyAlignment="1">
      <alignment vertical="top"/>
    </xf>
    <xf numFmtId="0" fontId="0" fillId="0" borderId="1" xfId="0" applyBorder="1" applyAlignment="1">
      <alignment vertical="center"/>
    </xf>
    <xf numFmtId="0" fontId="2" fillId="0" borderId="25" xfId="0" applyFont="1" applyBorder="1" applyAlignment="1">
      <alignment vertical="top"/>
    </xf>
    <xf numFmtId="0" fontId="2" fillId="0" borderId="26" xfId="0" applyFont="1" applyBorder="1" applyAlignment="1">
      <alignment vertical="top"/>
    </xf>
    <xf numFmtId="0" fontId="2" fillId="0" borderId="21" xfId="0" applyFont="1" applyBorder="1" applyAlignment="1">
      <alignment vertical="top" wrapText="1"/>
    </xf>
    <xf numFmtId="0" fontId="2" fillId="0" borderId="24" xfId="0" applyFont="1" applyBorder="1" applyAlignment="1">
      <alignment vertical="top"/>
    </xf>
    <xf numFmtId="0" fontId="2" fillId="0" borderId="0" xfId="0" applyFont="1" applyBorder="1" applyAlignment="1">
      <alignment vertical="top"/>
    </xf>
    <xf numFmtId="0" fontId="2" fillId="0" borderId="27" xfId="0" applyFont="1" applyBorder="1" applyAlignment="1">
      <alignment vertical="top"/>
    </xf>
    <xf numFmtId="0" fontId="2" fillId="0" borderId="28" xfId="0" applyFont="1" applyBorder="1" applyAlignment="1">
      <alignment vertical="top"/>
    </xf>
    <xf numFmtId="0" fontId="2" fillId="0" borderId="27" xfId="0" applyFont="1" applyBorder="1" applyAlignment="1">
      <alignment vertical="top" wrapText="1"/>
    </xf>
    <xf numFmtId="0" fontId="2" fillId="0" borderId="21" xfId="0" applyFont="1" applyBorder="1" applyAlignment="1">
      <alignment vertical="top"/>
    </xf>
    <xf numFmtId="0" fontId="0" fillId="0" borderId="1" xfId="0" applyBorder="1" applyAlignment="1">
      <alignment horizontal="left" vertical="center"/>
    </xf>
    <xf numFmtId="0" fontId="2" fillId="0" borderId="29" xfId="0" applyFont="1" applyBorder="1" applyAlignment="1">
      <alignment vertical="top"/>
    </xf>
    <xf numFmtId="0" fontId="2" fillId="0" borderId="30" xfId="0" applyFont="1" applyBorder="1" applyAlignment="1">
      <alignment vertical="top" wrapText="1"/>
    </xf>
    <xf numFmtId="0" fontId="2" fillId="0" borderId="28" xfId="0" applyFont="1" applyBorder="1" applyAlignment="1">
      <alignment vertical="top" wrapText="1"/>
    </xf>
    <xf numFmtId="0" fontId="2" fillId="0" borderId="30" xfId="0" applyFont="1" applyBorder="1" applyAlignment="1">
      <alignment vertical="top"/>
    </xf>
    <xf numFmtId="0" fontId="2" fillId="0" borderId="31" xfId="0" applyFont="1" applyBorder="1" applyAlignment="1">
      <alignment vertical="top"/>
    </xf>
    <xf numFmtId="0" fontId="2" fillId="0" borderId="32" xfId="0" applyFont="1" applyBorder="1" applyAlignment="1">
      <alignment vertical="top"/>
    </xf>
    <xf numFmtId="0" fontId="2" fillId="0" borderId="33" xfId="0" applyFont="1" applyBorder="1" applyAlignment="1">
      <alignment vertical="top"/>
    </xf>
    <xf numFmtId="0" fontId="0" fillId="0" borderId="1" xfId="0" applyFont="1" applyBorder="1" applyAlignment="1">
      <alignment vertical="center"/>
    </xf>
    <xf numFmtId="0" fontId="0" fillId="0" borderId="0" xfId="0" applyAlignment="1">
      <alignment horizontal="left" vertical="top"/>
    </xf>
    <xf numFmtId="0" fontId="0" fillId="0" borderId="0" xfId="0" applyAlignment="1">
      <alignment horizontal="left"/>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center" vertical="top"/>
    </xf>
    <xf numFmtId="0" fontId="0" fillId="0" borderId="0" xfId="0" applyFill="1" applyAlignment="1">
      <alignment horizontal="center" vertical="top" wrapText="1"/>
    </xf>
    <xf numFmtId="0" fontId="6" fillId="0" borderId="10" xfId="0" applyFont="1" applyFill="1" applyBorder="1" applyAlignment="1">
      <alignment horizontal="center" vertical="top" wrapText="1"/>
    </xf>
    <xf numFmtId="0" fontId="7" fillId="0" borderId="0" xfId="0" applyFont="1" applyFill="1" applyBorder="1" applyAlignment="1">
      <alignment horizontal="center" vertical="top"/>
    </xf>
    <xf numFmtId="0" fontId="6" fillId="0" borderId="0" xfId="0" applyFont="1" applyFill="1" applyBorder="1" applyAlignment="1">
      <alignment horizontal="center" vertical="top" wrapText="1"/>
    </xf>
    <xf numFmtId="0" fontId="6" fillId="0" borderId="0" xfId="0" applyFont="1" applyFill="1" applyBorder="1" applyAlignment="1">
      <alignment horizontal="center" vertical="top"/>
    </xf>
    <xf numFmtId="0" fontId="6" fillId="0" borderId="12" xfId="0" applyFont="1" applyFill="1" applyBorder="1" applyAlignment="1">
      <alignment horizontal="center" vertical="top" wrapText="1"/>
    </xf>
    <xf numFmtId="0" fontId="0" fillId="0" borderId="0" xfId="0" applyFill="1" applyAlignment="1">
      <alignment horizontal="left"/>
    </xf>
    <xf numFmtId="0" fontId="0" fillId="0" borderId="0" xfId="0" applyFill="1" applyAlignment="1">
      <alignment vertical="top" wrapText="1"/>
    </xf>
    <xf numFmtId="0" fontId="0" fillId="0" borderId="0" xfId="0" applyFill="1" applyAlignment="1">
      <alignment vertical="top"/>
    </xf>
    <xf numFmtId="0" fontId="10" fillId="0" borderId="39" xfId="0" applyFont="1" applyFill="1" applyBorder="1" applyAlignment="1">
      <alignment horizontal="left" vertical="center" wrapText="1" readingOrder="1"/>
    </xf>
    <xf numFmtId="0" fontId="10" fillId="0" borderId="40" xfId="0" applyFont="1" applyFill="1" applyBorder="1" applyAlignment="1">
      <alignment horizontal="left" vertical="center" wrapText="1" readingOrder="1"/>
    </xf>
    <xf numFmtId="0" fontId="10" fillId="0" borderId="41" xfId="0" applyFont="1" applyFill="1" applyBorder="1" applyAlignment="1">
      <alignment horizontal="left" vertical="center" wrapText="1" readingOrder="1"/>
    </xf>
    <xf numFmtId="0" fontId="9" fillId="0" borderId="42" xfId="0" applyFont="1" applyFill="1" applyBorder="1" applyAlignment="1">
      <alignment horizontal="left" vertical="center" wrapText="1" readingOrder="1"/>
    </xf>
    <xf numFmtId="0" fontId="9" fillId="0" borderId="43" xfId="0" applyFont="1" applyFill="1" applyBorder="1" applyAlignment="1">
      <alignment horizontal="left" vertical="center" wrapText="1" readingOrder="1"/>
    </xf>
    <xf numFmtId="0" fontId="10" fillId="0" borderId="42" xfId="0" applyFont="1" applyFill="1" applyBorder="1" applyAlignment="1">
      <alignment horizontal="left" vertical="center" wrapText="1" readingOrder="1"/>
    </xf>
    <xf numFmtId="0" fontId="10" fillId="0" borderId="44" xfId="0" applyFont="1" applyFill="1" applyBorder="1" applyAlignment="1">
      <alignment horizontal="left" vertical="center" wrapText="1" readingOrder="1"/>
    </xf>
    <xf numFmtId="0" fontId="9" fillId="0" borderId="44" xfId="0" applyFont="1" applyFill="1" applyBorder="1" applyAlignment="1">
      <alignment horizontal="left" vertical="center" wrapText="1" readingOrder="1"/>
    </xf>
    <xf numFmtId="0" fontId="9" fillId="0" borderId="45" xfId="0" applyFont="1" applyFill="1" applyBorder="1" applyAlignment="1">
      <alignment horizontal="left" vertical="center" wrapText="1" readingOrder="1"/>
    </xf>
    <xf numFmtId="0" fontId="0" fillId="0" borderId="0" xfId="0" applyBorder="1" applyAlignment="1">
      <alignment horizontal="left"/>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0" fillId="0" borderId="0" xfId="0" applyFill="1" applyBorder="1" applyAlignment="1">
      <alignment horizontal="left"/>
    </xf>
    <xf numFmtId="0" fontId="0" fillId="0" borderId="0" xfId="0" applyFill="1" applyBorder="1" applyAlignment="1">
      <alignment horizontal="center" vertical="top"/>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Fill="1" applyBorder="1" applyAlignment="1">
      <alignment vertical="top" wrapText="1"/>
    </xf>
    <xf numFmtId="0" fontId="0" fillId="0" borderId="1" xfId="0" applyFont="1" applyFill="1" applyBorder="1" applyAlignment="1">
      <alignment horizontal="center" vertical="top"/>
    </xf>
    <xf numFmtId="0" fontId="0" fillId="0" borderId="1" xfId="0" applyFont="1" applyFill="1" applyBorder="1" applyAlignment="1">
      <alignment vertical="top"/>
    </xf>
    <xf numFmtId="14" fontId="0" fillId="0" borderId="1" xfId="0" applyNumberFormat="1" applyFont="1" applyFill="1" applyBorder="1" applyAlignment="1">
      <alignment vertical="top" wrapText="1"/>
    </xf>
    <xf numFmtId="0" fontId="0" fillId="0" borderId="1" xfId="0" applyFont="1" applyFill="1" applyBorder="1" applyAlignment="1">
      <alignment horizontal="left"/>
    </xf>
    <xf numFmtId="0" fontId="0" fillId="8" borderId="0" xfId="0" applyFill="1"/>
    <xf numFmtId="0" fontId="5" fillId="0" borderId="0" xfId="0" applyFont="1" applyAlignment="1">
      <alignment horizontal="center"/>
    </xf>
    <xf numFmtId="0" fontId="5" fillId="8" borderId="21" xfId="0" applyFont="1" applyFill="1" applyBorder="1" applyAlignment="1">
      <alignment horizontal="center" vertical="center" wrapText="1"/>
    </xf>
    <xf numFmtId="0" fontId="5" fillId="8" borderId="26" xfId="0" applyFont="1" applyFill="1" applyBorder="1" applyAlignment="1">
      <alignment horizontal="center" vertical="center" wrapText="1"/>
    </xf>
    <xf numFmtId="0" fontId="5" fillId="8" borderId="46" xfId="0" applyFont="1" applyFill="1" applyBorder="1" applyAlignment="1">
      <alignment horizontal="center" vertical="center" wrapText="1"/>
    </xf>
    <xf numFmtId="0" fontId="0" fillId="0" borderId="0" xfId="0" applyAlignment="1">
      <alignment horizontal="center" vertical="center" wrapText="1"/>
    </xf>
    <xf numFmtId="0" fontId="5" fillId="10" borderId="0" xfId="0" applyFont="1" applyFill="1" applyAlignment="1">
      <alignment horizontal="center" vertical="center" wrapText="1"/>
    </xf>
    <xf numFmtId="0" fontId="5" fillId="0" borderId="0" xfId="0" applyFont="1" applyAlignment="1">
      <alignment horizontal="center" vertical="center" wrapText="1"/>
    </xf>
    <xf numFmtId="0" fontId="5" fillId="0" borderId="21" xfId="0" applyFont="1" applyBorder="1" applyAlignment="1">
      <alignment horizontal="center" vertical="center" wrapText="1"/>
    </xf>
    <xf numFmtId="0" fontId="13" fillId="0" borderId="25" xfId="0" applyFont="1" applyBorder="1" applyAlignment="1">
      <alignment horizontal="center"/>
    </xf>
    <xf numFmtId="0" fontId="0" fillId="0" borderId="47"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0" xfId="0" applyAlignment="1">
      <alignment horizontal="center" vertical="center"/>
    </xf>
    <xf numFmtId="0" fontId="0" fillId="0" borderId="28" xfId="0" applyBorder="1"/>
    <xf numFmtId="0" fontId="0" fillId="0" borderId="29" xfId="0" applyBorder="1"/>
    <xf numFmtId="0" fontId="0" fillId="0" borderId="0" xfId="0" applyAlignment="1">
      <alignment vertical="center" wrapText="1"/>
    </xf>
    <xf numFmtId="0" fontId="0" fillId="0" borderId="32" xfId="0" applyBorder="1"/>
    <xf numFmtId="0" fontId="0" fillId="0" borderId="33" xfId="0" applyBorder="1"/>
    <xf numFmtId="14" fontId="0" fillId="0" borderId="1" xfId="0" applyNumberFormat="1" applyFont="1" applyFill="1" applyBorder="1" applyAlignment="1">
      <alignment vertical="top"/>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Fill="1" applyAlignment="1">
      <alignment horizontal="left" vertical="top" wrapText="1"/>
    </xf>
    <xf numFmtId="0" fontId="5" fillId="11" borderId="0" xfId="0" applyFont="1" applyFill="1" applyAlignment="1">
      <alignment horizontal="center" vertical="center" wrapText="1"/>
    </xf>
    <xf numFmtId="0" fontId="0" fillId="0" borderId="49" xfId="0" applyBorder="1"/>
    <xf numFmtId="0" fontId="0" fillId="0" borderId="34" xfId="0" applyBorder="1"/>
    <xf numFmtId="0" fontId="0" fillId="0" borderId="50" xfId="0" applyBorder="1"/>
    <xf numFmtId="0" fontId="0" fillId="0" borderId="51" xfId="0" applyBorder="1"/>
    <xf numFmtId="0" fontId="0" fillId="0" borderId="0" xfId="0" applyBorder="1"/>
    <xf numFmtId="0" fontId="0" fillId="0" borderId="52" xfId="0" applyBorder="1"/>
    <xf numFmtId="0" fontId="5" fillId="10" borderId="0" xfId="0" applyFont="1" applyFill="1" applyAlignment="1">
      <alignment horizontal="center" vertical="center"/>
    </xf>
    <xf numFmtId="0" fontId="2" fillId="0" borderId="24" xfId="0" applyFont="1" applyBorder="1" applyAlignment="1">
      <alignment horizontal="center" vertical="top" wrapText="1"/>
    </xf>
    <xf numFmtId="0" fontId="2" fillId="0" borderId="24" xfId="0" applyFont="1" applyBorder="1" applyAlignment="1">
      <alignment horizontal="center" vertical="center"/>
    </xf>
    <xf numFmtId="0" fontId="2" fillId="0" borderId="27" xfId="0" applyFont="1" applyBorder="1" applyAlignment="1">
      <alignment horizontal="center" vertical="top" wrapText="1"/>
    </xf>
    <xf numFmtId="0" fontId="2" fillId="0" borderId="27" xfId="0" applyFont="1" applyBorder="1" applyAlignment="1">
      <alignment horizontal="center" vertical="center"/>
    </xf>
    <xf numFmtId="0" fontId="2" fillId="0" borderId="31" xfId="0" applyFont="1" applyBorder="1" applyAlignment="1">
      <alignment horizontal="center" vertical="center"/>
    </xf>
    <xf numFmtId="0" fontId="2" fillId="0" borderId="31" xfId="0" applyFont="1" applyBorder="1" applyAlignment="1">
      <alignment horizontal="center" vertical="top"/>
    </xf>
    <xf numFmtId="0" fontId="5" fillId="0" borderId="0" xfId="0" applyFont="1" applyAlignment="1">
      <alignment horizontal="center" vertical="center"/>
    </xf>
    <xf numFmtId="0" fontId="5" fillId="13" borderId="0" xfId="0" applyFont="1" applyFill="1" applyAlignment="1">
      <alignment horizontal="center" vertical="center"/>
    </xf>
    <xf numFmtId="0" fontId="5" fillId="12" borderId="0" xfId="0" applyFont="1" applyFill="1"/>
    <xf numFmtId="0" fontId="0" fillId="0" borderId="0" xfId="0" applyFont="1" applyFill="1"/>
    <xf numFmtId="0" fontId="4" fillId="0" borderId="35" xfId="0" applyFont="1" applyFill="1" applyBorder="1" applyAlignment="1">
      <alignment horizontal="center" vertical="center" wrapText="1" readingOrder="1"/>
    </xf>
    <xf numFmtId="0" fontId="4" fillId="0" borderId="36" xfId="0" applyFont="1" applyFill="1" applyBorder="1" applyAlignment="1">
      <alignment horizontal="center" vertical="center" wrapText="1" readingOrder="1"/>
    </xf>
    <xf numFmtId="0" fontId="4" fillId="0" borderId="37" xfId="0" applyFont="1" applyFill="1" applyBorder="1" applyAlignment="1">
      <alignment horizontal="center" vertical="center" wrapText="1" readingOrder="1"/>
    </xf>
    <xf numFmtId="0" fontId="11" fillId="0" borderId="34" xfId="0" applyFont="1" applyFill="1" applyBorder="1" applyAlignment="1">
      <alignment horizontal="left" vertical="center" wrapText="1" readingOrder="1"/>
    </xf>
    <xf numFmtId="0" fontId="11" fillId="0" borderId="38" xfId="0" applyFont="1" applyFill="1" applyBorder="1" applyAlignment="1">
      <alignment horizontal="left" vertical="center" wrapText="1" readingOrder="1"/>
    </xf>
    <xf numFmtId="0" fontId="6" fillId="0" borderId="4" xfId="0" applyFont="1" applyFill="1" applyBorder="1" applyAlignment="1">
      <alignment horizontal="center" vertical="top"/>
    </xf>
    <xf numFmtId="0" fontId="6" fillId="0" borderId="9" xfId="0" applyFont="1" applyFill="1" applyBorder="1" applyAlignment="1">
      <alignment horizontal="center" vertical="top"/>
    </xf>
    <xf numFmtId="0" fontId="7" fillId="0" borderId="5" xfId="0" applyFont="1" applyFill="1" applyBorder="1" applyAlignment="1">
      <alignment horizontal="center" vertical="top"/>
    </xf>
    <xf numFmtId="0" fontId="7" fillId="0" borderId="6" xfId="0" applyFont="1" applyFill="1" applyBorder="1" applyAlignment="1">
      <alignment horizontal="center" vertical="top"/>
    </xf>
    <xf numFmtId="0" fontId="6" fillId="0" borderId="5" xfId="0" applyFont="1" applyFill="1" applyBorder="1" applyAlignment="1">
      <alignment horizontal="center" vertical="top" wrapText="1"/>
    </xf>
    <xf numFmtId="0" fontId="6" fillId="0" borderId="6" xfId="0" applyFont="1" applyFill="1" applyBorder="1" applyAlignment="1">
      <alignment horizontal="center" vertical="top" wrapText="1"/>
    </xf>
    <xf numFmtId="0" fontId="6" fillId="0" borderId="20" xfId="0" applyFont="1" applyFill="1" applyBorder="1" applyAlignment="1">
      <alignment horizontal="center" vertical="top" wrapText="1"/>
    </xf>
    <xf numFmtId="0" fontId="6" fillId="0" borderId="15" xfId="0" applyFont="1" applyFill="1" applyBorder="1" applyAlignment="1">
      <alignment horizontal="center" vertical="top" wrapText="1"/>
    </xf>
    <xf numFmtId="0" fontId="6" fillId="0" borderId="12" xfId="0" applyFont="1" applyFill="1" applyBorder="1" applyAlignment="1">
      <alignment horizontal="center" vertical="top" wrapText="1"/>
    </xf>
    <xf numFmtId="0" fontId="6" fillId="0" borderId="13" xfId="0" applyFont="1" applyFill="1" applyBorder="1" applyAlignment="1">
      <alignment horizontal="center" vertical="top" wrapText="1"/>
    </xf>
    <xf numFmtId="0" fontId="7" fillId="0" borderId="4" xfId="0" applyFont="1" applyFill="1" applyBorder="1" applyAlignment="1">
      <alignment horizontal="center" vertical="top"/>
    </xf>
    <xf numFmtId="0" fontId="7" fillId="0" borderId="11" xfId="0" applyFont="1" applyFill="1" applyBorder="1" applyAlignment="1">
      <alignment horizontal="center" vertical="top"/>
    </xf>
    <xf numFmtId="0" fontId="7" fillId="0" borderId="9" xfId="0" applyFont="1" applyFill="1" applyBorder="1" applyAlignment="1">
      <alignment horizontal="center" vertical="top"/>
    </xf>
    <xf numFmtId="0" fontId="6" fillId="0" borderId="5" xfId="0" applyFont="1" applyFill="1" applyBorder="1" applyAlignment="1">
      <alignment horizontal="center" vertical="top"/>
    </xf>
    <xf numFmtId="0" fontId="6" fillId="0" borderId="6" xfId="0" applyFont="1" applyFill="1" applyBorder="1" applyAlignment="1">
      <alignment horizontal="center" vertical="top"/>
    </xf>
    <xf numFmtId="0" fontId="5" fillId="8" borderId="30" xfId="0" applyFont="1" applyFill="1" applyBorder="1" applyAlignment="1">
      <alignment horizontal="center"/>
    </xf>
    <xf numFmtId="0" fontId="12" fillId="9" borderId="0" xfId="0" applyFont="1" applyFill="1" applyAlignment="1">
      <alignment horizontal="center"/>
    </xf>
    <xf numFmtId="0" fontId="6" fillId="3" borderId="4" xfId="0" applyFont="1" applyFill="1" applyBorder="1" applyAlignment="1">
      <alignment horizontal="center" vertical="center"/>
    </xf>
    <xf numFmtId="0" fontId="6" fillId="3" borderId="9"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6" xfId="0" applyFont="1" applyFill="1" applyBorder="1" applyAlignment="1">
      <alignment horizontal="center" vertical="center"/>
    </xf>
    <xf numFmtId="0" fontId="6" fillId="5" borderId="7"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6"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9" xfId="0" applyFont="1" applyFill="1" applyBorder="1" applyAlignment="1">
      <alignment horizontal="center" vertical="center"/>
    </xf>
    <xf numFmtId="0" fontId="6" fillId="0" borderId="4" xfId="0" applyFont="1" applyBorder="1" applyAlignment="1">
      <alignment horizontal="center" vertical="center" wrapText="1"/>
    </xf>
    <xf numFmtId="0" fontId="6" fillId="0" borderId="9" xfId="0" applyFont="1" applyBorder="1" applyAlignment="1">
      <alignment horizontal="center" vertical="center" wrapText="1"/>
    </xf>
    <xf numFmtId="0" fontId="6" fillId="5" borderId="11" xfId="0" applyFont="1" applyFill="1" applyBorder="1" applyAlignment="1">
      <alignment horizontal="center" vertical="center"/>
    </xf>
    <xf numFmtId="0" fontId="7" fillId="7" borderId="4" xfId="0" applyFont="1" applyFill="1" applyBorder="1" applyAlignment="1">
      <alignment horizontal="center" vertical="center"/>
    </xf>
    <xf numFmtId="0" fontId="7" fillId="7" borderId="11" xfId="0" applyFont="1" applyFill="1" applyBorder="1" applyAlignment="1">
      <alignment horizontal="center" vertical="center"/>
    </xf>
    <xf numFmtId="0" fontId="7" fillId="7" borderId="9" xfId="0" applyFont="1" applyFill="1" applyBorder="1" applyAlignment="1">
      <alignment horizontal="center" vertical="center"/>
    </xf>
    <xf numFmtId="0" fontId="6" fillId="5" borderId="14" xfId="0" applyFont="1" applyFill="1" applyBorder="1" applyAlignment="1">
      <alignment horizontal="center" vertical="center"/>
    </xf>
    <xf numFmtId="0" fontId="6" fillId="5" borderId="15" xfId="0" applyFont="1" applyFill="1" applyBorder="1" applyAlignment="1">
      <alignment horizontal="center" vertical="center"/>
    </xf>
    <xf numFmtId="0" fontId="7" fillId="7" borderId="17"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0" borderId="20"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0" fillId="14" borderId="0" xfId="0" applyFill="1" applyAlignment="1">
      <alignment horizontal="center"/>
    </xf>
  </cellXfs>
  <cellStyles count="2">
    <cellStyle name="Normal" xfId="0" builtinId="0"/>
    <cellStyle name="Normal 2" xfId="1"/>
  </cellStyles>
  <dxfs count="9">
    <dxf>
      <font>
        <color rgb="FF006100"/>
      </font>
      <fill>
        <patternFill>
          <bgColor rgb="FFC6EFCE"/>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66675</xdr:colOff>
          <xdr:row>33</xdr:row>
          <xdr:rowOff>142875</xdr:rowOff>
        </xdr:from>
        <xdr:to>
          <xdr:col>28</xdr:col>
          <xdr:colOff>2809875</xdr:colOff>
          <xdr:row>49</xdr:row>
          <xdr:rowOff>152400</xdr:rowOff>
        </xdr:to>
        <xdr:sp macro="" textlink="">
          <xdr:nvSpPr>
            <xdr:cNvPr id="5121" name="Object 1" hidden="1">
              <a:extLst>
                <a:ext uri="{63B3BB69-23CF-44E3-9099-C40C66FF867C}">
                  <a14:compatExt spid="_x0000_s512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H46"/>
  <sheetViews>
    <sheetView showGridLines="0" topLeftCell="D1" zoomScale="70" zoomScaleNormal="70" workbookViewId="0">
      <pane ySplit="1" topLeftCell="A7" activePane="bottomLeft" state="frozen"/>
      <selection activeCell="M1" sqref="M1"/>
      <selection pane="bottomLeft" activeCell="A4" sqref="A4:XFD4"/>
    </sheetView>
  </sheetViews>
  <sheetFormatPr defaultRowHeight="15" x14ac:dyDescent="0.25"/>
  <cols>
    <col min="1" max="1" width="7.42578125" bestFit="1" customWidth="1"/>
    <col min="2" max="2" width="30.5703125" style="77" bestFit="1" customWidth="1"/>
    <col min="3" max="3" width="98.42578125" style="78" bestFit="1" customWidth="1"/>
    <col min="4" max="4" width="16.5703125" style="69" customWidth="1"/>
    <col min="5" max="5" width="38.5703125" style="69" bestFit="1" customWidth="1"/>
    <col min="6" max="6" width="7.42578125" style="70" bestFit="1" customWidth="1"/>
    <col min="7" max="7" width="25.85546875" style="70" bestFit="1" customWidth="1"/>
    <col min="8" max="8" width="11.85546875" style="69" bestFit="1" customWidth="1"/>
    <col min="9" max="9" width="20.5703125" style="69" bestFit="1" customWidth="1"/>
    <col min="10" max="10" width="12" style="69" customWidth="1"/>
    <col min="11" max="11" width="38.5703125" style="70" bestFit="1" customWidth="1"/>
    <col min="12" max="12" width="17.140625" style="70" bestFit="1" customWidth="1"/>
    <col min="13" max="13" width="10.140625" style="38" bestFit="1" customWidth="1"/>
    <col min="14" max="14" width="9" style="67" bestFit="1" customWidth="1"/>
    <col min="15" max="15" width="13.140625" style="38" bestFit="1" customWidth="1"/>
    <col min="16" max="16" width="12.5703125" style="38" customWidth="1"/>
    <col min="17" max="17" width="12.5703125" style="38" bestFit="1" customWidth="1"/>
    <col min="18" max="18" width="11.42578125" style="38" bestFit="1" customWidth="1"/>
    <col min="19" max="19" width="12.42578125" style="78" bestFit="1" customWidth="1"/>
    <col min="20" max="20" width="12.140625" style="38" customWidth="1"/>
    <col min="21" max="21" width="8.85546875" style="38" customWidth="1"/>
    <col min="22" max="22" width="19.42578125" style="76" hidden="1" customWidth="1"/>
    <col min="23" max="23" width="16.7109375" style="69" customWidth="1"/>
    <col min="24" max="24" width="15.140625" style="67" customWidth="1"/>
    <col min="25" max="25" width="16.85546875" style="67" bestFit="1" customWidth="1"/>
    <col min="26" max="26" width="113" style="67" customWidth="1"/>
    <col min="27" max="27" width="16" style="38" customWidth="1"/>
    <col min="28" max="28" width="39.85546875" style="38" customWidth="1"/>
    <col min="29" max="29" width="102.85546875" style="38" customWidth="1"/>
    <col min="30" max="30" width="18.140625" style="38" bestFit="1" customWidth="1"/>
    <col min="31" max="31" width="25.5703125" style="38" bestFit="1" customWidth="1"/>
    <col min="32" max="32" width="22.140625" style="38" bestFit="1" customWidth="1"/>
    <col min="33" max="33" width="5.5703125" bestFit="1" customWidth="1"/>
  </cols>
  <sheetData>
    <row r="1" spans="1:34" s="4" customFormat="1" ht="38.25" x14ac:dyDescent="0.25">
      <c r="A1" s="1" t="s">
        <v>0</v>
      </c>
      <c r="B1" s="2" t="s">
        <v>1</v>
      </c>
      <c r="C1" s="2" t="s">
        <v>2</v>
      </c>
      <c r="D1" s="2" t="s">
        <v>3</v>
      </c>
      <c r="E1" s="2" t="s">
        <v>4</v>
      </c>
      <c r="F1" s="2" t="s">
        <v>5</v>
      </c>
      <c r="G1" s="2" t="s">
        <v>6</v>
      </c>
      <c r="H1" s="2" t="s">
        <v>7</v>
      </c>
      <c r="I1" s="2" t="s">
        <v>8</v>
      </c>
      <c r="J1" s="2" t="s">
        <v>9</v>
      </c>
      <c r="K1" s="2" t="s">
        <v>10</v>
      </c>
      <c r="L1" s="2" t="s">
        <v>224</v>
      </c>
      <c r="M1" s="2" t="s">
        <v>11</v>
      </c>
      <c r="N1" s="10" t="s">
        <v>12</v>
      </c>
      <c r="O1" s="2" t="s">
        <v>13</v>
      </c>
      <c r="P1" s="2" t="s">
        <v>14</v>
      </c>
      <c r="Q1" s="2" t="s">
        <v>15</v>
      </c>
      <c r="R1" s="2" t="s">
        <v>16</v>
      </c>
      <c r="S1" s="2" t="s">
        <v>17</v>
      </c>
      <c r="T1" s="2" t="s">
        <v>18</v>
      </c>
      <c r="U1" s="2" t="s">
        <v>19</v>
      </c>
      <c r="V1" s="10" t="s">
        <v>20</v>
      </c>
      <c r="W1" s="2" t="s">
        <v>21</v>
      </c>
      <c r="X1" s="10" t="s">
        <v>22</v>
      </c>
      <c r="Y1" s="10" t="s">
        <v>23</v>
      </c>
      <c r="Z1" s="10" t="s">
        <v>24</v>
      </c>
      <c r="AA1" s="2" t="s">
        <v>25</v>
      </c>
      <c r="AB1" s="2" t="s">
        <v>26</v>
      </c>
      <c r="AC1" s="2" t="s">
        <v>27</v>
      </c>
      <c r="AD1" s="2" t="s">
        <v>28</v>
      </c>
      <c r="AE1" s="3" t="s">
        <v>29</v>
      </c>
      <c r="AF1" s="2" t="s">
        <v>30</v>
      </c>
      <c r="AG1" s="1" t="s">
        <v>31</v>
      </c>
    </row>
    <row r="2" spans="1:34" s="6" customFormat="1" ht="39" customHeight="1" x14ac:dyDescent="0.25">
      <c r="A2" s="5" t="s">
        <v>32</v>
      </c>
      <c r="B2" s="9" t="s">
        <v>33</v>
      </c>
      <c r="C2" s="9" t="s">
        <v>34</v>
      </c>
      <c r="D2" s="9" t="s">
        <v>35</v>
      </c>
      <c r="E2" s="9" t="s">
        <v>36</v>
      </c>
      <c r="F2" s="9" t="s">
        <v>37</v>
      </c>
      <c r="G2" s="9" t="s">
        <v>230</v>
      </c>
      <c r="H2" s="9" t="s">
        <v>38</v>
      </c>
      <c r="I2" s="9" t="s">
        <v>39</v>
      </c>
      <c r="J2" s="9" t="s">
        <v>40</v>
      </c>
      <c r="K2" s="9" t="s">
        <v>41</v>
      </c>
      <c r="L2" s="9" t="s">
        <v>225</v>
      </c>
      <c r="M2" s="9" t="s">
        <v>42</v>
      </c>
      <c r="N2" s="9" t="s">
        <v>43</v>
      </c>
      <c r="O2" s="9" t="s">
        <v>44</v>
      </c>
      <c r="P2" s="9" t="s">
        <v>246</v>
      </c>
      <c r="Q2" s="9" t="s">
        <v>45</v>
      </c>
      <c r="R2" s="9" t="s">
        <v>46</v>
      </c>
      <c r="S2" s="9" t="s">
        <v>47</v>
      </c>
      <c r="T2" s="9" t="s">
        <v>48</v>
      </c>
      <c r="U2" s="9" t="s">
        <v>49</v>
      </c>
      <c r="V2" s="9" t="s">
        <v>50</v>
      </c>
      <c r="W2" s="9" t="s">
        <v>51</v>
      </c>
      <c r="X2" s="9" t="s">
        <v>52</v>
      </c>
      <c r="Y2" s="9" t="s">
        <v>53</v>
      </c>
      <c r="Z2" s="9" t="s">
        <v>54</v>
      </c>
      <c r="AA2" s="9" t="s">
        <v>55</v>
      </c>
      <c r="AB2" s="9" t="s">
        <v>56</v>
      </c>
      <c r="AC2" s="9" t="s">
        <v>57</v>
      </c>
      <c r="AD2" s="9" t="s">
        <v>58</v>
      </c>
      <c r="AE2" s="9" t="s">
        <v>59</v>
      </c>
      <c r="AF2" s="9" t="s">
        <v>60</v>
      </c>
      <c r="AG2" s="9"/>
    </row>
    <row r="4" spans="1:34" s="65" customFormat="1" ht="159" customHeight="1" x14ac:dyDescent="0.25">
      <c r="A4" s="96" t="s">
        <v>158</v>
      </c>
      <c r="B4" s="98" t="s">
        <v>156</v>
      </c>
      <c r="C4" s="98" t="s">
        <v>233</v>
      </c>
      <c r="D4" s="99"/>
      <c r="E4" s="98" t="s">
        <v>235</v>
      </c>
      <c r="F4" s="99" t="s">
        <v>204</v>
      </c>
      <c r="G4" s="98" t="s">
        <v>331</v>
      </c>
      <c r="H4" s="99" t="s">
        <v>151</v>
      </c>
      <c r="I4" s="100" t="s">
        <v>152</v>
      </c>
      <c r="J4" s="99" t="s">
        <v>151</v>
      </c>
      <c r="K4" s="98" t="s">
        <v>232</v>
      </c>
      <c r="L4" s="98" t="s">
        <v>158</v>
      </c>
      <c r="M4" s="94" t="s">
        <v>149</v>
      </c>
      <c r="N4" s="99" t="s">
        <v>211</v>
      </c>
      <c r="O4" s="94" t="s">
        <v>84</v>
      </c>
      <c r="P4" s="95" t="s">
        <v>62</v>
      </c>
      <c r="Q4" s="94" t="s">
        <v>74</v>
      </c>
      <c r="R4" s="94" t="s">
        <v>74</v>
      </c>
      <c r="S4" s="94" t="s">
        <v>74</v>
      </c>
      <c r="T4" s="99" t="s">
        <v>216</v>
      </c>
      <c r="U4" s="94" t="s">
        <v>163</v>
      </c>
      <c r="V4" s="99">
        <v>4</v>
      </c>
      <c r="W4" s="101" t="s">
        <v>151</v>
      </c>
      <c r="X4" s="99" t="s">
        <v>220</v>
      </c>
      <c r="Y4" s="99" t="s">
        <v>154</v>
      </c>
      <c r="Z4" s="100" t="s">
        <v>242</v>
      </c>
      <c r="AA4" s="102" t="s">
        <v>227</v>
      </c>
      <c r="AB4" s="100" t="s">
        <v>238</v>
      </c>
      <c r="AC4" s="100" t="s">
        <v>241</v>
      </c>
      <c r="AD4" s="102" t="s">
        <v>228</v>
      </c>
      <c r="AE4" s="127">
        <v>44561</v>
      </c>
      <c r="AF4" s="102" t="s">
        <v>226</v>
      </c>
      <c r="AG4" s="96"/>
    </row>
    <row r="5" spans="1:34" s="130" customFormat="1" ht="102" x14ac:dyDescent="0.25">
      <c r="A5" s="99" t="s">
        <v>206</v>
      </c>
      <c r="B5" s="128" t="s">
        <v>236</v>
      </c>
      <c r="C5" s="129" t="s">
        <v>270</v>
      </c>
      <c r="D5" s="128"/>
      <c r="E5" s="98" t="s">
        <v>243</v>
      </c>
      <c r="F5" s="99" t="s">
        <v>205</v>
      </c>
      <c r="G5" s="98" t="s">
        <v>331</v>
      </c>
      <c r="H5" s="99" t="s">
        <v>151</v>
      </c>
      <c r="I5" s="100" t="s">
        <v>152</v>
      </c>
      <c r="J5" s="99" t="s">
        <v>151</v>
      </c>
      <c r="K5" s="128" t="s">
        <v>155</v>
      </c>
      <c r="L5" s="128" t="s">
        <v>206</v>
      </c>
      <c r="M5" s="128" t="s">
        <v>149</v>
      </c>
      <c r="N5" s="99" t="s">
        <v>212</v>
      </c>
      <c r="O5" s="128" t="s">
        <v>84</v>
      </c>
      <c r="P5" s="128" t="s">
        <v>75</v>
      </c>
      <c r="Q5" s="128" t="s">
        <v>72</v>
      </c>
      <c r="R5" s="128" t="s">
        <v>72</v>
      </c>
      <c r="S5" s="128" t="s">
        <v>72</v>
      </c>
      <c r="T5" s="128" t="s">
        <v>162</v>
      </c>
      <c r="U5" s="128" t="s">
        <v>163</v>
      </c>
      <c r="V5" s="94">
        <v>3</v>
      </c>
      <c r="W5" s="101" t="s">
        <v>78</v>
      </c>
      <c r="X5" s="99" t="s">
        <v>221</v>
      </c>
      <c r="Y5" s="99" t="s">
        <v>67</v>
      </c>
      <c r="Z5" s="100" t="s">
        <v>271</v>
      </c>
      <c r="AA5" s="7"/>
      <c r="AB5" s="7"/>
      <c r="AC5" s="100"/>
      <c r="AD5" s="100"/>
      <c r="AE5" s="103"/>
      <c r="AF5" s="100"/>
      <c r="AG5" s="128"/>
    </row>
    <row r="6" spans="1:34" s="66" customFormat="1" ht="123.6" customHeight="1" x14ac:dyDescent="0.25">
      <c r="A6" s="96" t="s">
        <v>159</v>
      </c>
      <c r="B6" s="98" t="s">
        <v>157</v>
      </c>
      <c r="C6" s="98" t="s">
        <v>231</v>
      </c>
      <c r="D6" s="99"/>
      <c r="E6" s="98" t="s">
        <v>244</v>
      </c>
      <c r="F6" s="99" t="s">
        <v>208</v>
      </c>
      <c r="G6" s="98" t="s">
        <v>331</v>
      </c>
      <c r="H6" s="98" t="s">
        <v>78</v>
      </c>
      <c r="I6" s="100" t="s">
        <v>152</v>
      </c>
      <c r="J6" s="98" t="s">
        <v>78</v>
      </c>
      <c r="K6" s="98" t="s">
        <v>81</v>
      </c>
      <c r="L6" s="98" t="s">
        <v>237</v>
      </c>
      <c r="M6" s="94" t="s">
        <v>239</v>
      </c>
      <c r="N6" s="99" t="s">
        <v>213</v>
      </c>
      <c r="O6" s="94" t="s">
        <v>84</v>
      </c>
      <c r="P6" s="95" t="s">
        <v>62</v>
      </c>
      <c r="Q6" s="94" t="s">
        <v>72</v>
      </c>
      <c r="R6" s="101" t="s">
        <v>72</v>
      </c>
      <c r="S6" s="99" t="s">
        <v>72</v>
      </c>
      <c r="T6" s="94" t="s">
        <v>162</v>
      </c>
      <c r="U6" s="94" t="s">
        <v>163</v>
      </c>
      <c r="V6" s="99">
        <v>6</v>
      </c>
      <c r="W6" s="101" t="s">
        <v>65</v>
      </c>
      <c r="X6" s="99" t="s">
        <v>221</v>
      </c>
      <c r="Y6" s="99" t="s">
        <v>67</v>
      </c>
      <c r="Z6" s="100" t="s">
        <v>240</v>
      </c>
      <c r="AA6" s="102"/>
      <c r="AB6" s="100"/>
      <c r="AC6" s="100"/>
      <c r="AD6" s="100"/>
      <c r="AE6" s="100"/>
      <c r="AF6" s="100"/>
      <c r="AG6" s="97"/>
      <c r="AH6" s="89"/>
    </row>
    <row r="7" spans="1:34" s="76" customFormat="1" ht="272.10000000000002" customHeight="1" x14ac:dyDescent="0.25">
      <c r="A7" s="99" t="s">
        <v>160</v>
      </c>
      <c r="B7" s="98" t="s">
        <v>234</v>
      </c>
      <c r="C7" s="98" t="s">
        <v>229</v>
      </c>
      <c r="D7" s="99"/>
      <c r="E7" s="98" t="s">
        <v>79</v>
      </c>
      <c r="F7" s="99" t="s">
        <v>209</v>
      </c>
      <c r="G7" s="98" t="s">
        <v>331</v>
      </c>
      <c r="H7" s="99" t="s">
        <v>151</v>
      </c>
      <c r="I7" s="100" t="s">
        <v>152</v>
      </c>
      <c r="J7" s="99" t="s">
        <v>151</v>
      </c>
      <c r="K7" s="98" t="s">
        <v>82</v>
      </c>
      <c r="L7" s="98" t="s">
        <v>160</v>
      </c>
      <c r="M7" s="94" t="s">
        <v>149</v>
      </c>
      <c r="N7" s="99" t="s">
        <v>214</v>
      </c>
      <c r="O7" s="94" t="s">
        <v>84</v>
      </c>
      <c r="P7" s="99" t="s">
        <v>75</v>
      </c>
      <c r="Q7" s="94" t="s">
        <v>72</v>
      </c>
      <c r="R7" s="101" t="s">
        <v>72</v>
      </c>
      <c r="S7" s="99" t="s">
        <v>72</v>
      </c>
      <c r="T7" s="104" t="s">
        <v>216</v>
      </c>
      <c r="U7" s="94" t="s">
        <v>163</v>
      </c>
      <c r="V7" s="99">
        <v>9</v>
      </c>
      <c r="W7" s="101" t="s">
        <v>78</v>
      </c>
      <c r="X7" s="99" t="s">
        <v>71</v>
      </c>
      <c r="Y7" s="99" t="s">
        <v>67</v>
      </c>
      <c r="Z7" s="100" t="s">
        <v>268</v>
      </c>
      <c r="AA7" s="102" t="s">
        <v>68</v>
      </c>
      <c r="AB7" s="102" t="s">
        <v>68</v>
      </c>
      <c r="AC7" s="100" t="s">
        <v>153</v>
      </c>
      <c r="AD7" s="100" t="s">
        <v>153</v>
      </c>
      <c r="AE7" s="100"/>
      <c r="AF7" s="100"/>
      <c r="AG7" s="98" t="s">
        <v>153</v>
      </c>
      <c r="AH7" s="90"/>
    </row>
    <row r="8" spans="1:34" s="76" customFormat="1" ht="116.45" customHeight="1" x14ac:dyDescent="0.25">
      <c r="A8" s="99" t="s">
        <v>161</v>
      </c>
      <c r="B8" s="98" t="s">
        <v>207</v>
      </c>
      <c r="C8" s="98" t="s">
        <v>219</v>
      </c>
      <c r="D8" s="99"/>
      <c r="E8" s="98" t="s">
        <v>245</v>
      </c>
      <c r="F8" s="99" t="s">
        <v>210</v>
      </c>
      <c r="G8" s="98" t="s">
        <v>331</v>
      </c>
      <c r="H8" s="99" t="s">
        <v>78</v>
      </c>
      <c r="I8" s="100" t="s">
        <v>152</v>
      </c>
      <c r="J8" s="98" t="s">
        <v>78</v>
      </c>
      <c r="K8" s="98" t="s">
        <v>83</v>
      </c>
      <c r="L8" s="98" t="s">
        <v>161</v>
      </c>
      <c r="M8" s="94" t="s">
        <v>239</v>
      </c>
      <c r="N8" s="99" t="s">
        <v>215</v>
      </c>
      <c r="O8" s="94" t="s">
        <v>84</v>
      </c>
      <c r="P8" s="99" t="s">
        <v>62</v>
      </c>
      <c r="Q8" s="94" t="s">
        <v>72</v>
      </c>
      <c r="R8" s="102" t="s">
        <v>72</v>
      </c>
      <c r="S8" s="102" t="s">
        <v>72</v>
      </c>
      <c r="T8" s="99" t="s">
        <v>216</v>
      </c>
      <c r="U8" s="101" t="s">
        <v>163</v>
      </c>
      <c r="V8" s="99">
        <v>4</v>
      </c>
      <c r="W8" s="101" t="s">
        <v>65</v>
      </c>
      <c r="X8" s="99" t="s">
        <v>221</v>
      </c>
      <c r="Y8" s="99" t="s">
        <v>67</v>
      </c>
      <c r="Z8" s="100" t="s">
        <v>267</v>
      </c>
      <c r="AA8" s="100" t="s">
        <v>68</v>
      </c>
      <c r="AB8" s="100" t="s">
        <v>68</v>
      </c>
      <c r="AC8" s="100" t="s">
        <v>68</v>
      </c>
      <c r="AD8" s="100" t="s">
        <v>68</v>
      </c>
      <c r="AE8" s="100" t="s">
        <v>68</v>
      </c>
      <c r="AF8" s="100" t="s">
        <v>68</v>
      </c>
      <c r="AG8" s="98"/>
      <c r="AH8" s="90"/>
    </row>
    <row r="9" spans="1:34" s="66" customFormat="1" x14ac:dyDescent="0.25">
      <c r="A9" s="88"/>
      <c r="B9" s="90"/>
      <c r="C9" s="91"/>
      <c r="D9" s="91"/>
      <c r="E9" s="91"/>
      <c r="F9" s="90"/>
      <c r="G9" s="90"/>
      <c r="H9" s="91"/>
      <c r="I9" s="91"/>
      <c r="J9" s="91"/>
      <c r="K9" s="90"/>
      <c r="L9" s="90"/>
      <c r="M9" s="92"/>
      <c r="N9" s="91"/>
      <c r="O9" s="92"/>
      <c r="P9" s="92"/>
      <c r="Q9" s="92"/>
      <c r="R9" s="92"/>
      <c r="S9" s="91"/>
      <c r="T9" s="92"/>
      <c r="U9" s="92"/>
      <c r="V9" s="92"/>
      <c r="W9" s="93"/>
      <c r="X9" s="91"/>
      <c r="Y9" s="91"/>
      <c r="Z9" s="91"/>
      <c r="AA9" s="92"/>
      <c r="AB9" s="92"/>
      <c r="AC9" s="92"/>
      <c r="AD9" s="92"/>
      <c r="AE9" s="92"/>
      <c r="AF9" s="92"/>
      <c r="AG9" s="88"/>
    </row>
    <row r="10" spans="1:34" s="66" customFormat="1" x14ac:dyDescent="0.25">
      <c r="A10" s="88"/>
      <c r="B10" s="90"/>
      <c r="C10" s="91"/>
      <c r="D10" s="91"/>
      <c r="E10" s="91"/>
      <c r="F10" s="90"/>
      <c r="G10" s="90"/>
      <c r="H10" s="91"/>
      <c r="I10" s="91"/>
      <c r="J10" s="91"/>
      <c r="K10" s="90"/>
      <c r="L10" s="90"/>
      <c r="M10" s="92"/>
      <c r="N10" s="91"/>
      <c r="O10" s="92"/>
      <c r="P10" s="92"/>
      <c r="Q10" s="92"/>
      <c r="R10" s="92"/>
      <c r="S10" s="91"/>
      <c r="T10" s="92"/>
      <c r="U10" s="92"/>
      <c r="V10" s="92"/>
      <c r="W10" s="93"/>
      <c r="X10" s="91"/>
      <c r="Y10" s="91"/>
      <c r="Z10" s="91"/>
      <c r="AA10" s="92"/>
      <c r="AB10" s="92"/>
      <c r="AC10" s="92"/>
      <c r="AD10" s="92"/>
      <c r="AE10" s="92"/>
      <c r="AF10" s="92"/>
      <c r="AG10" s="88"/>
    </row>
    <row r="11" spans="1:34" s="66" customFormat="1" x14ac:dyDescent="0.25">
      <c r="A11" s="88"/>
      <c r="B11" s="90"/>
      <c r="C11" s="91"/>
      <c r="D11" s="91"/>
      <c r="E11" s="91"/>
      <c r="F11" s="90"/>
      <c r="G11" s="90"/>
      <c r="H11" s="91"/>
      <c r="I11" s="91"/>
      <c r="J11" s="91"/>
      <c r="K11" s="90"/>
      <c r="L11" s="90"/>
      <c r="M11" s="92"/>
      <c r="N11" s="91"/>
      <c r="O11" s="92"/>
      <c r="P11" s="92"/>
      <c r="Q11" s="92"/>
      <c r="R11" s="92"/>
      <c r="S11" s="91"/>
      <c r="T11" s="92"/>
      <c r="U11" s="92"/>
      <c r="V11" s="92"/>
      <c r="W11" s="93"/>
      <c r="X11" s="91"/>
      <c r="Y11" s="91"/>
      <c r="Z11" s="91"/>
      <c r="AA11" s="92"/>
      <c r="AB11" s="92"/>
      <c r="AC11" s="92"/>
      <c r="AD11" s="92"/>
      <c r="AE11" s="92"/>
      <c r="AF11" s="92"/>
      <c r="AG11" s="88"/>
    </row>
    <row r="12" spans="1:34" s="66" customFormat="1" x14ac:dyDescent="0.25">
      <c r="B12" s="68"/>
      <c r="C12" s="67"/>
      <c r="D12" s="67"/>
      <c r="E12" s="67"/>
      <c r="F12" s="68"/>
      <c r="G12" s="68"/>
      <c r="H12" s="67"/>
      <c r="I12" s="67"/>
      <c r="J12" s="67"/>
      <c r="K12" s="68"/>
      <c r="L12" s="68"/>
      <c r="M12" s="76"/>
      <c r="N12" s="67"/>
      <c r="O12" s="76"/>
      <c r="P12" s="76"/>
      <c r="Q12" s="76"/>
      <c r="R12" s="76"/>
      <c r="S12" s="67"/>
      <c r="T12" s="76"/>
      <c r="U12" s="76"/>
      <c r="V12" s="76"/>
      <c r="W12" s="69"/>
      <c r="X12" s="67"/>
      <c r="Y12" s="67"/>
      <c r="Z12" s="67"/>
      <c r="AA12" s="76"/>
      <c r="AB12" s="76"/>
      <c r="AC12" s="76"/>
      <c r="AD12" s="76"/>
      <c r="AE12" s="76"/>
      <c r="AF12" s="76"/>
    </row>
    <row r="13" spans="1:34" s="66" customFormat="1" x14ac:dyDescent="0.25">
      <c r="B13" s="68"/>
      <c r="C13" s="67"/>
      <c r="D13" s="67"/>
      <c r="E13" s="67"/>
      <c r="F13" s="68"/>
      <c r="G13" s="68"/>
      <c r="H13" s="67"/>
      <c r="I13" s="67" t="s">
        <v>217</v>
      </c>
      <c r="J13" s="67"/>
      <c r="K13" s="68"/>
      <c r="L13" s="68"/>
      <c r="M13" s="76"/>
      <c r="N13" s="67"/>
      <c r="O13" s="76"/>
      <c r="P13" s="76"/>
      <c r="Q13" s="76"/>
      <c r="R13" s="76"/>
      <c r="S13" s="67"/>
      <c r="T13" s="76"/>
      <c r="U13" s="76"/>
      <c r="V13" s="76"/>
      <c r="W13" s="69"/>
      <c r="X13" s="67"/>
      <c r="Y13" s="67"/>
      <c r="Z13" s="67"/>
      <c r="AA13" s="76"/>
      <c r="AB13" s="76"/>
      <c r="AC13" s="76"/>
      <c r="AD13" s="76"/>
      <c r="AE13" s="76"/>
      <c r="AF13" s="76"/>
    </row>
    <row r="14" spans="1:34" s="66" customFormat="1" x14ac:dyDescent="0.25">
      <c r="B14" s="68"/>
      <c r="C14" s="67"/>
      <c r="D14" s="67"/>
      <c r="E14" s="67"/>
      <c r="F14" s="68"/>
      <c r="G14" s="68"/>
      <c r="H14" s="67"/>
      <c r="I14" s="67" t="s">
        <v>218</v>
      </c>
      <c r="J14" s="67"/>
      <c r="K14" s="68"/>
      <c r="L14" s="68"/>
      <c r="M14" s="76"/>
      <c r="N14" s="67"/>
      <c r="O14" s="76"/>
      <c r="P14" s="76"/>
      <c r="Q14" s="76"/>
      <c r="R14" s="76"/>
      <c r="S14" s="67"/>
      <c r="T14" s="76"/>
      <c r="U14" s="76"/>
      <c r="V14" s="76"/>
      <c r="W14" s="69"/>
      <c r="X14" s="67"/>
      <c r="Y14" s="67"/>
      <c r="Z14" s="67"/>
      <c r="AA14" s="76"/>
      <c r="AB14" s="76"/>
      <c r="AC14" s="76"/>
      <c r="AD14" s="76"/>
      <c r="AE14" s="76"/>
      <c r="AF14" s="76"/>
    </row>
    <row r="15" spans="1:34" s="66" customFormat="1" x14ac:dyDescent="0.25">
      <c r="B15" s="68"/>
      <c r="C15" s="67"/>
      <c r="D15" s="67"/>
      <c r="E15" s="67"/>
      <c r="F15" s="68"/>
      <c r="G15" s="68"/>
      <c r="H15" s="67"/>
      <c r="I15" s="67"/>
      <c r="J15" s="67"/>
      <c r="K15" s="68"/>
      <c r="L15" s="68"/>
      <c r="M15" s="76"/>
      <c r="N15" s="67"/>
      <c r="O15" s="76"/>
      <c r="P15" s="76"/>
      <c r="Q15" s="76"/>
      <c r="R15" s="76"/>
      <c r="S15" s="67"/>
      <c r="T15" s="76"/>
      <c r="U15" s="76"/>
      <c r="V15" s="76"/>
      <c r="W15" s="69"/>
      <c r="X15" s="67"/>
      <c r="Y15" s="67"/>
      <c r="Z15" s="67"/>
      <c r="AA15" s="76"/>
      <c r="AB15" s="76"/>
      <c r="AC15" s="76"/>
      <c r="AD15" s="76"/>
      <c r="AE15" s="76"/>
      <c r="AF15" s="76"/>
    </row>
    <row r="16" spans="1:34" s="66" customFormat="1" ht="15.75" thickBot="1" x14ac:dyDescent="0.3">
      <c r="B16" s="68"/>
      <c r="C16" s="67"/>
      <c r="D16" s="67"/>
      <c r="E16" s="67"/>
      <c r="F16" s="68"/>
      <c r="G16" s="68"/>
      <c r="H16" s="67"/>
      <c r="I16" s="67"/>
      <c r="J16" s="67"/>
      <c r="K16" s="68"/>
      <c r="L16" s="68"/>
      <c r="M16" s="76"/>
      <c r="N16" s="67"/>
      <c r="O16" s="76"/>
      <c r="P16" s="76"/>
      <c r="Q16" s="76"/>
      <c r="R16" s="76"/>
      <c r="S16" s="67"/>
      <c r="T16" s="76"/>
      <c r="U16" s="76"/>
      <c r="V16" s="76"/>
      <c r="W16" s="69"/>
      <c r="X16" s="67"/>
      <c r="Y16" s="67"/>
      <c r="Z16" s="67"/>
      <c r="AA16" s="76"/>
      <c r="AB16" s="76"/>
      <c r="AC16" s="76"/>
      <c r="AD16" s="76"/>
      <c r="AE16" s="76"/>
      <c r="AF16" s="76"/>
    </row>
    <row r="17" spans="9:12" ht="15.75" thickBot="1" x14ac:dyDescent="0.3">
      <c r="I17" s="154"/>
      <c r="J17" s="156" t="s">
        <v>88</v>
      </c>
      <c r="K17" s="157"/>
      <c r="L17" s="72"/>
    </row>
    <row r="18" spans="9:12" ht="15.75" thickBot="1" x14ac:dyDescent="0.3">
      <c r="I18" s="155"/>
      <c r="J18" s="158" t="s">
        <v>134</v>
      </c>
      <c r="K18" s="159"/>
      <c r="L18" s="73"/>
    </row>
    <row r="19" spans="9:12" x14ac:dyDescent="0.25">
      <c r="I19" s="71" t="s">
        <v>88</v>
      </c>
      <c r="J19" s="160" t="s">
        <v>135</v>
      </c>
      <c r="K19" s="161"/>
      <c r="L19" s="73"/>
    </row>
    <row r="20" spans="9:12" ht="15.75" thickBot="1" x14ac:dyDescent="0.3">
      <c r="I20" s="75" t="s">
        <v>98</v>
      </c>
      <c r="J20" s="162" t="s">
        <v>136</v>
      </c>
      <c r="K20" s="163"/>
      <c r="L20" s="73"/>
    </row>
    <row r="21" spans="9:12" ht="15.75" thickBot="1" x14ac:dyDescent="0.3">
      <c r="I21" s="164" t="s">
        <v>100</v>
      </c>
      <c r="J21" s="167" t="s">
        <v>101</v>
      </c>
      <c r="K21" s="168"/>
      <c r="L21" s="74"/>
    </row>
    <row r="22" spans="9:12" ht="15.75" thickBot="1" x14ac:dyDescent="0.3">
      <c r="I22" s="165"/>
      <c r="J22" s="167" t="s">
        <v>105</v>
      </c>
      <c r="K22" s="168"/>
      <c r="L22" s="74"/>
    </row>
    <row r="23" spans="9:12" ht="15.75" thickBot="1" x14ac:dyDescent="0.3">
      <c r="I23" s="165"/>
      <c r="J23" s="167" t="s">
        <v>109</v>
      </c>
      <c r="K23" s="168"/>
      <c r="L23" s="74"/>
    </row>
    <row r="24" spans="9:12" ht="15.75" thickBot="1" x14ac:dyDescent="0.3">
      <c r="I24" s="166"/>
      <c r="J24" s="167" t="s">
        <v>113</v>
      </c>
      <c r="K24" s="168"/>
      <c r="L24" s="74"/>
    </row>
    <row r="34" spans="24:27" x14ac:dyDescent="0.25">
      <c r="X34" s="67">
        <v>4</v>
      </c>
    </row>
    <row r="35" spans="24:27" x14ac:dyDescent="0.25">
      <c r="X35" s="67">
        <v>3</v>
      </c>
    </row>
    <row r="36" spans="24:27" x14ac:dyDescent="0.25">
      <c r="X36" s="67">
        <v>2</v>
      </c>
    </row>
    <row r="37" spans="24:27" x14ac:dyDescent="0.25">
      <c r="X37" s="67">
        <v>1</v>
      </c>
    </row>
    <row r="42" spans="24:27" ht="15.75" thickBot="1" x14ac:dyDescent="0.3">
      <c r="X42" s="152"/>
      <c r="Y42" s="149" t="s">
        <v>222</v>
      </c>
      <c r="Z42" s="150"/>
      <c r="AA42" s="151"/>
    </row>
    <row r="43" spans="24:27" ht="16.5" thickTop="1" thickBot="1" x14ac:dyDescent="0.3">
      <c r="X43" s="153"/>
      <c r="Y43" s="79" t="s">
        <v>63</v>
      </c>
      <c r="Z43" s="80" t="s">
        <v>72</v>
      </c>
      <c r="AA43" s="81" t="s">
        <v>74</v>
      </c>
    </row>
    <row r="44" spans="24:27" ht="16.5" thickTop="1" thickBot="1" x14ac:dyDescent="0.3">
      <c r="X44" s="80" t="s">
        <v>63</v>
      </c>
      <c r="Y44" s="82" t="s">
        <v>63</v>
      </c>
      <c r="Z44" s="82" t="s">
        <v>72</v>
      </c>
      <c r="AA44" s="83" t="s">
        <v>74</v>
      </c>
    </row>
    <row r="45" spans="24:27" ht="15.75" thickBot="1" x14ac:dyDescent="0.3">
      <c r="X45" s="84" t="s">
        <v>72</v>
      </c>
      <c r="Y45" s="82" t="s">
        <v>72</v>
      </c>
      <c r="Z45" s="82" t="s">
        <v>72</v>
      </c>
      <c r="AA45" s="83" t="s">
        <v>74</v>
      </c>
    </row>
    <row r="46" spans="24:27" x14ac:dyDescent="0.25">
      <c r="X46" s="85" t="s">
        <v>74</v>
      </c>
      <c r="Y46" s="86" t="s">
        <v>74</v>
      </c>
      <c r="Z46" s="86" t="s">
        <v>74</v>
      </c>
      <c r="AA46" s="87" t="s">
        <v>74</v>
      </c>
    </row>
  </sheetData>
  <autoFilter ref="A1:AG8"/>
  <mergeCells count="12">
    <mergeCell ref="Y42:AA42"/>
    <mergeCell ref="X42:X43"/>
    <mergeCell ref="I17:I18"/>
    <mergeCell ref="J17:K17"/>
    <mergeCell ref="J18:K18"/>
    <mergeCell ref="J19:K19"/>
    <mergeCell ref="J20:K20"/>
    <mergeCell ref="I21:I24"/>
    <mergeCell ref="J21:K21"/>
    <mergeCell ref="J22:K22"/>
    <mergeCell ref="J23:K23"/>
    <mergeCell ref="J24:K2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5121" r:id="rId4">
          <objectPr defaultSize="0" r:id="rId5">
            <anchor moveWithCells="1">
              <from>
                <xdr:col>27</xdr:col>
                <xdr:colOff>66675</xdr:colOff>
                <xdr:row>33</xdr:row>
                <xdr:rowOff>142875</xdr:rowOff>
              </from>
              <to>
                <xdr:col>28</xdr:col>
                <xdr:colOff>2809875</xdr:colOff>
                <xdr:row>49</xdr:row>
                <xdr:rowOff>152400</xdr:rowOff>
              </to>
            </anchor>
          </objectPr>
        </oleObject>
      </mc:Choice>
      <mc:Fallback>
        <oleObject progId="Word.Document.12" shapeId="5121" r:id="rId4"/>
      </mc:Fallback>
    </mc:AlternateContent>
  </oleObjects>
  <extLst>
    <ext xmlns:x14="http://schemas.microsoft.com/office/spreadsheetml/2009/9/main" uri="{CCE6A557-97BC-4b89-ADB6-D9C93CAAB3DF}">
      <x14:dataValidations xmlns:xm="http://schemas.microsoft.com/office/excel/2006/main" count="14">
        <x14:dataValidation type="list" allowBlank="1" showInputMessage="1" showErrorMessage="1">
          <x14:formula1>
            <xm:f>'List for Data Validation'!$B$2:$B$5</xm:f>
          </x14:formula1>
          <xm:sqref>H4:H8</xm:sqref>
        </x14:dataValidation>
        <x14:dataValidation type="list" allowBlank="1" showInputMessage="1" showErrorMessage="1">
          <x14:formula1>
            <xm:f>'List for Data Validation'!$C$2:$C$3</xm:f>
          </x14:formula1>
          <xm:sqref>I4:I8</xm:sqref>
        </x14:dataValidation>
        <x14:dataValidation type="list" allowBlank="1" showInputMessage="1" showErrorMessage="1">
          <x14:formula1>
            <xm:f>'List for Data Validation'!$D$2:$D$5</xm:f>
          </x14:formula1>
          <xm:sqref>J4:J8</xm:sqref>
        </x14:dataValidation>
        <x14:dataValidation type="list" allowBlank="1" showInputMessage="1" showErrorMessage="1">
          <x14:formula1>
            <xm:f>'List for Data Validation'!$M$2:$M$3</xm:f>
          </x14:formula1>
          <xm:sqref>M4:M8</xm:sqref>
        </x14:dataValidation>
        <x14:dataValidation type="list" allowBlank="1" showInputMessage="1" showErrorMessage="1">
          <x14:formula1>
            <xm:f>'List for Data Validation'!$E$2:$E$3</xm:f>
          </x14:formula1>
          <xm:sqref>O4:O8</xm:sqref>
        </x14:dataValidation>
        <x14:dataValidation type="list" allowBlank="1" showInputMessage="1" showErrorMessage="1">
          <x14:formula1>
            <xm:f>'List for Data Validation'!$F$2:$F$3</xm:f>
          </x14:formula1>
          <xm:sqref>P4:P8</xm:sqref>
        </x14:dataValidation>
        <x14:dataValidation type="list" allowBlank="1" showInputMessage="1" showErrorMessage="1">
          <x14:formula1>
            <xm:f>'List for Data Validation'!$G$2:$G$4</xm:f>
          </x14:formula1>
          <xm:sqref>Q4:Q8</xm:sqref>
        </x14:dataValidation>
        <x14:dataValidation type="list" allowBlank="1" showInputMessage="1" showErrorMessage="1">
          <x14:formula1>
            <xm:f>'List for Data Validation'!$H$2:$H$4</xm:f>
          </x14:formula1>
          <xm:sqref>R4:R8</xm:sqref>
        </x14:dataValidation>
        <x14:dataValidation type="list" allowBlank="1" showInputMessage="1" showErrorMessage="1">
          <x14:formula1>
            <xm:f>'List for Data Validation'!$I$2:$I$4</xm:f>
          </x14:formula1>
          <xm:sqref>S4:S8</xm:sqref>
        </x14:dataValidation>
        <x14:dataValidation type="list" allowBlank="1" showInputMessage="1" showErrorMessage="1">
          <x14:formula1>
            <xm:f>'List for Data Validation'!$N$2:$N$7</xm:f>
          </x14:formula1>
          <xm:sqref>T4:T8</xm:sqref>
        </x14:dataValidation>
        <x14:dataValidation type="list" allowBlank="1" showInputMessage="1" showErrorMessage="1">
          <x14:formula1>
            <xm:f>'List for Data Validation'!$J$2:$J$6</xm:f>
          </x14:formula1>
          <xm:sqref>U4:U8</xm:sqref>
        </x14:dataValidation>
        <x14:dataValidation type="list" allowBlank="1" showInputMessage="1" showErrorMessage="1">
          <x14:formula1>
            <xm:f>'List for Data Validation'!$K$2:$K$5</xm:f>
          </x14:formula1>
          <xm:sqref>W4:W8</xm:sqref>
        </x14:dataValidation>
        <x14:dataValidation type="list" allowBlank="1" showInputMessage="1" showErrorMessage="1">
          <x14:formula1>
            <xm:f>'List for Data Validation'!$L$2:$L$4</xm:f>
          </x14:formula1>
          <xm:sqref>X4:X8</xm:sqref>
        </x14:dataValidation>
        <x14:dataValidation type="list" allowBlank="1" showInputMessage="1" showErrorMessage="1">
          <x14:formula1>
            <xm:f>'List for Data Validation'!$A$2:$A$115</xm:f>
          </x14:formula1>
          <xm:sqref>G4:G8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F18" sqref="F18"/>
    </sheetView>
  </sheetViews>
  <sheetFormatPr defaultRowHeight="15" x14ac:dyDescent="0.25"/>
  <cols>
    <col min="1" max="1" width="14.42578125" customWidth="1"/>
    <col min="2" max="2" width="17.5703125" customWidth="1"/>
    <col min="3" max="5" width="12.7109375" customWidth="1"/>
    <col min="6" max="6" width="13.7109375" customWidth="1"/>
  </cols>
  <sheetData>
    <row r="1" spans="1:6" ht="30" x14ac:dyDescent="0.25">
      <c r="A1" s="131" t="s">
        <v>5</v>
      </c>
      <c r="B1" s="131" t="s">
        <v>12</v>
      </c>
      <c r="C1" s="131" t="s">
        <v>9</v>
      </c>
      <c r="D1" s="131" t="s">
        <v>17</v>
      </c>
      <c r="E1" s="131" t="s">
        <v>250</v>
      </c>
      <c r="F1" s="131" t="s">
        <v>353</v>
      </c>
    </row>
    <row r="2" spans="1:6" x14ac:dyDescent="0.25">
      <c r="A2" s="132" t="str">
        <f>Encryption!F4</f>
        <v>EN-R1</v>
      </c>
      <c r="B2" s="133" t="str">
        <f>Encryption!L4</f>
        <v>EN-1</v>
      </c>
      <c r="C2" s="133" t="str">
        <f>Encryption!J4</f>
        <v>High</v>
      </c>
      <c r="D2" s="133" t="str">
        <f>Encryption!S4</f>
        <v>Weak</v>
      </c>
      <c r="E2" s="133" t="str">
        <f>Encryption!W4</f>
        <v>High</v>
      </c>
      <c r="F2" s="134" t="str">
        <f>E2</f>
        <v>High</v>
      </c>
    </row>
    <row r="3" spans="1:6" x14ac:dyDescent="0.25">
      <c r="A3" s="135" t="str">
        <f>Encryption!F5</f>
        <v>EN-R2</v>
      </c>
      <c r="B3" s="136" t="str">
        <f>Encryption!L5</f>
        <v>EN-2</v>
      </c>
      <c r="C3" s="136" t="str">
        <f>Encryption!J5</f>
        <v>High</v>
      </c>
      <c r="D3" s="136" t="str">
        <f>Encryption!S5</f>
        <v>Adequate</v>
      </c>
      <c r="E3" s="136" t="str">
        <f>Encryption!W5</f>
        <v>Moderate</v>
      </c>
      <c r="F3" s="137" t="str">
        <f t="shared" ref="F3:F6" si="0">E3</f>
        <v>Moderate</v>
      </c>
    </row>
    <row r="4" spans="1:6" x14ac:dyDescent="0.25">
      <c r="A4" s="135" t="str">
        <f>Encryption!F6</f>
        <v>EN-R3</v>
      </c>
      <c r="B4" s="136" t="str">
        <f>Encryption!L6</f>
        <v xml:space="preserve">EN-3
</v>
      </c>
      <c r="C4" s="136" t="str">
        <f>Encryption!J6</f>
        <v>Moderate</v>
      </c>
      <c r="D4" s="136" t="str">
        <f>Encryption!S6</f>
        <v>Adequate</v>
      </c>
      <c r="E4" s="136" t="str">
        <f>Encryption!W6</f>
        <v>Low</v>
      </c>
      <c r="F4" s="137" t="str">
        <f t="shared" si="0"/>
        <v>Low</v>
      </c>
    </row>
    <row r="5" spans="1:6" x14ac:dyDescent="0.25">
      <c r="A5" s="135" t="str">
        <f>Encryption!F7</f>
        <v>EN-R4</v>
      </c>
      <c r="B5" s="136" t="str">
        <f>Encryption!L7</f>
        <v>EN-4</v>
      </c>
      <c r="C5" s="136" t="str">
        <f>Encryption!J7</f>
        <v>High</v>
      </c>
      <c r="D5" s="136" t="str">
        <f>Encryption!S7</f>
        <v>Adequate</v>
      </c>
      <c r="E5" s="136" t="str">
        <f>Encryption!W7</f>
        <v>Moderate</v>
      </c>
      <c r="F5" s="137" t="str">
        <f t="shared" si="0"/>
        <v>Moderate</v>
      </c>
    </row>
    <row r="6" spans="1:6" x14ac:dyDescent="0.25">
      <c r="A6" s="135" t="str">
        <f>Encryption!F8</f>
        <v>EN-R5</v>
      </c>
      <c r="B6" s="136" t="str">
        <f>Encryption!L8</f>
        <v>EN-5</v>
      </c>
      <c r="C6" s="136" t="str">
        <f>Encryption!J8</f>
        <v>Moderate</v>
      </c>
      <c r="D6" s="136" t="str">
        <f>Encryption!S8</f>
        <v>Adequate</v>
      </c>
      <c r="E6" s="136" t="str">
        <f>Encryption!W8</f>
        <v>Low</v>
      </c>
      <c r="F6" s="137" t="str">
        <f t="shared" si="0"/>
        <v>Low</v>
      </c>
    </row>
    <row r="8" spans="1:6" ht="45.75" thickBot="1" x14ac:dyDescent="0.3">
      <c r="A8" s="138" t="s">
        <v>354</v>
      </c>
      <c r="B8" s="138" t="s">
        <v>17</v>
      </c>
      <c r="C8" s="131" t="s">
        <v>355</v>
      </c>
      <c r="D8" s="131" t="s">
        <v>356</v>
      </c>
      <c r="E8" s="131" t="s">
        <v>357</v>
      </c>
    </row>
    <row r="9" spans="1:6" x14ac:dyDescent="0.25">
      <c r="A9" s="139" t="s">
        <v>150</v>
      </c>
      <c r="B9" s="140" t="s">
        <v>63</v>
      </c>
      <c r="C9">
        <f t="shared" ref="C9:D11" si="1">COUNTIF(C$2:C$6,A9)</f>
        <v>0</v>
      </c>
      <c r="D9" s="38">
        <f t="shared" si="1"/>
        <v>0</v>
      </c>
      <c r="E9">
        <f>COUNTIF(F$2:F$6,A9)</f>
        <v>0</v>
      </c>
    </row>
    <row r="10" spans="1:6" x14ac:dyDescent="0.25">
      <c r="A10" s="141" t="s">
        <v>151</v>
      </c>
      <c r="B10" s="142" t="s">
        <v>72</v>
      </c>
      <c r="C10" s="147">
        <f t="shared" si="1"/>
        <v>3</v>
      </c>
      <c r="D10" s="147">
        <f t="shared" si="1"/>
        <v>4</v>
      </c>
      <c r="E10">
        <f>COUNTIF(F$2:F$6,A10)</f>
        <v>1</v>
      </c>
    </row>
    <row r="11" spans="1:6" ht="15.75" thickBot="1" x14ac:dyDescent="0.3">
      <c r="A11" s="141" t="s">
        <v>78</v>
      </c>
      <c r="B11" s="143" t="s">
        <v>74</v>
      </c>
      <c r="C11" s="148">
        <f t="shared" si="1"/>
        <v>2</v>
      </c>
      <c r="D11">
        <f t="shared" si="1"/>
        <v>1</v>
      </c>
      <c r="E11">
        <f>COUNTIF(F$2:F$6,A11)</f>
        <v>2</v>
      </c>
    </row>
    <row r="12" spans="1:6" ht="15.75" thickBot="1" x14ac:dyDescent="0.3">
      <c r="A12" s="144" t="s">
        <v>65</v>
      </c>
      <c r="C12">
        <f>COUNTIF(C$2:C$6,A12)</f>
        <v>0</v>
      </c>
      <c r="E12" s="147">
        <f>COUNTIF(F$2:F$6,A12)</f>
        <v>2</v>
      </c>
    </row>
    <row r="13" spans="1:6" x14ac:dyDescent="0.25">
      <c r="C13" s="133">
        <f>SUM(C9:C12)</f>
        <v>5</v>
      </c>
      <c r="D13" s="133">
        <f t="shared" ref="D13:E13" si="2">SUM(D9:D12)</f>
        <v>5</v>
      </c>
      <c r="E13" s="133">
        <f t="shared" si="2"/>
        <v>5</v>
      </c>
    </row>
    <row r="15" spans="1:6" x14ac:dyDescent="0.25">
      <c r="B15" s="145" t="s">
        <v>358</v>
      </c>
      <c r="C15" s="146" t="str">
        <f ca="1">INDIRECT(ADDRESS(C16,1))</f>
        <v>High</v>
      </c>
      <c r="D15" s="146" t="str">
        <f ca="1">INDIRECT(ADDRESS(D16,2))</f>
        <v>Adequate</v>
      </c>
      <c r="E15" s="146" t="str">
        <f ca="1">INDIRECT(ADDRESS(E16,1))</f>
        <v>Low</v>
      </c>
    </row>
    <row r="16" spans="1:6" x14ac:dyDescent="0.25">
      <c r="C16">
        <f t="array" ref="C16">MAX(IF($C$9:$C$12=MAX(C9:C12),ROW($C$9:$C$12)))</f>
        <v>10</v>
      </c>
      <c r="D16">
        <f t="array" ref="D16">MAX(IF($D$9:$D$12=MAX(D9:D12),ROW($D$9:$D$12)))</f>
        <v>10</v>
      </c>
      <c r="E16">
        <f t="array" ref="E16">MAX(IF($E$9:$E$12=MAX(E9:E12),ROW($E$9:$E$12)))</f>
        <v>12</v>
      </c>
    </row>
    <row r="18" spans="2:5" x14ac:dyDescent="0.25">
      <c r="B18" s="106" t="s">
        <v>359</v>
      </c>
      <c r="C18" s="202" t="s">
        <v>151</v>
      </c>
      <c r="D18" s="202" t="s">
        <v>72</v>
      </c>
      <c r="E18" s="202" t="s">
        <v>78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R16"/>
  <sheetViews>
    <sheetView zoomScale="80" zoomScaleNormal="80" workbookViewId="0">
      <pane ySplit="2" topLeftCell="A3" activePane="bottomLeft" state="frozen"/>
      <selection pane="bottomLeft" activeCell="G4" sqref="G4"/>
    </sheetView>
  </sheetViews>
  <sheetFormatPr defaultRowHeight="15" x14ac:dyDescent="0.25"/>
  <cols>
    <col min="1" max="1" width="12.5703125" customWidth="1"/>
    <col min="2" max="2" width="35.42578125" customWidth="1"/>
    <col min="3" max="5" width="12.85546875" customWidth="1"/>
    <col min="6" max="6" width="12.140625" customWidth="1"/>
    <col min="7" max="7" width="12.85546875" customWidth="1"/>
    <col min="10" max="10" width="15.140625" customWidth="1"/>
    <col min="11" max="11" width="24.85546875" customWidth="1"/>
    <col min="12" max="12" width="17.140625" bestFit="1" customWidth="1"/>
    <col min="13" max="13" width="15.5703125" customWidth="1"/>
    <col min="14" max="14" width="3.42578125" customWidth="1"/>
    <col min="15" max="15" width="21.140625" bestFit="1" customWidth="1"/>
    <col min="16" max="16" width="13.5703125" customWidth="1"/>
    <col min="18" max="18" width="19.5703125" bestFit="1" customWidth="1"/>
  </cols>
  <sheetData>
    <row r="1" spans="1:18" ht="15.75" thickBot="1" x14ac:dyDescent="0.3">
      <c r="A1" s="105"/>
      <c r="B1" s="105"/>
      <c r="C1" s="169">
        <v>2021</v>
      </c>
      <c r="D1" s="169"/>
      <c r="E1" s="169"/>
      <c r="F1" s="169"/>
      <c r="G1" s="169"/>
      <c r="J1" s="170" t="s">
        <v>247</v>
      </c>
      <c r="K1" s="170"/>
      <c r="L1" s="170"/>
      <c r="O1" s="106" t="s">
        <v>248</v>
      </c>
    </row>
    <row r="2" spans="1:18" s="110" customFormat="1" ht="30" x14ac:dyDescent="0.25">
      <c r="A2" s="107" t="s">
        <v>12</v>
      </c>
      <c r="B2" s="108" t="s">
        <v>10</v>
      </c>
      <c r="C2" s="108" t="s">
        <v>223</v>
      </c>
      <c r="D2" s="108" t="s">
        <v>222</v>
      </c>
      <c r="E2" s="108" t="s">
        <v>17</v>
      </c>
      <c r="F2" s="108" t="s">
        <v>249</v>
      </c>
      <c r="G2" s="109" t="s">
        <v>250</v>
      </c>
      <c r="J2" s="111" t="s">
        <v>9</v>
      </c>
      <c r="K2" s="111" t="s">
        <v>251</v>
      </c>
      <c r="L2" s="111" t="s">
        <v>252</v>
      </c>
      <c r="M2" s="112" t="s">
        <v>253</v>
      </c>
      <c r="O2" s="113" t="s">
        <v>251</v>
      </c>
      <c r="P2" s="114" t="s">
        <v>254</v>
      </c>
    </row>
    <row r="3" spans="1:18" ht="22.5" customHeight="1" x14ac:dyDescent="0.25">
      <c r="A3" s="115" t="str">
        <f>Encryption!L4</f>
        <v>EN-1</v>
      </c>
      <c r="B3" s="116"/>
      <c r="C3" s="117" t="str">
        <f>Encryption!Q4</f>
        <v>Weak</v>
      </c>
      <c r="D3" s="118" t="str">
        <f>Encryption!R4</f>
        <v>Weak</v>
      </c>
      <c r="E3" s="119" t="str">
        <f>Encryption!S4</f>
        <v>Weak</v>
      </c>
      <c r="F3" s="119" t="str">
        <f>Encryption!Y4</f>
        <v>Fail</v>
      </c>
      <c r="G3" s="120" t="str">
        <f>Encryption!W4</f>
        <v>High</v>
      </c>
      <c r="J3" s="11" t="str">
        <f>Encryption!J4</f>
        <v>High</v>
      </c>
      <c r="K3" t="str">
        <f t="shared" ref="K3:K7" si="0">E3&amp;"-"&amp;J3</f>
        <v>Weak-High</v>
      </c>
      <c r="L3" t="str">
        <f>VLOOKUP(K3,O$3:P$14,2,FALSE)</f>
        <v>High</v>
      </c>
      <c r="M3" s="121" t="b">
        <f t="shared" ref="M3:M7" si="1">(G3=L3)</f>
        <v>1</v>
      </c>
      <c r="O3" s="122" t="s">
        <v>255</v>
      </c>
      <c r="P3" s="123" t="s">
        <v>65</v>
      </c>
      <c r="R3" s="11"/>
    </row>
    <row r="4" spans="1:18" x14ac:dyDescent="0.25">
      <c r="A4" s="115" t="str">
        <f>Encryption!L5</f>
        <v>EN-2</v>
      </c>
      <c r="B4" s="116"/>
      <c r="C4" s="117" t="str">
        <f>Encryption!Q5</f>
        <v>Adequate</v>
      </c>
      <c r="D4" s="118" t="str">
        <f>Encryption!R5</f>
        <v>Adequate</v>
      </c>
      <c r="E4" s="119" t="str">
        <f>Encryption!S5</f>
        <v>Adequate</v>
      </c>
      <c r="F4" s="119" t="str">
        <f>Encryption!Y5</f>
        <v>Pass</v>
      </c>
      <c r="G4" s="120" t="str">
        <f>Encryption!W5</f>
        <v>Moderate</v>
      </c>
      <c r="J4" s="11" t="str">
        <f>Encryption!J5</f>
        <v>High</v>
      </c>
      <c r="K4" t="str">
        <f t="shared" si="0"/>
        <v>Adequate-High</v>
      </c>
      <c r="L4" t="str">
        <f t="shared" ref="L4:L7" si="2">VLOOKUP(K4,O$3:P$14,2,FALSE)</f>
        <v>Moderate</v>
      </c>
      <c r="M4" s="121" t="b">
        <f t="shared" si="1"/>
        <v>1</v>
      </c>
      <c r="O4" s="122" t="s">
        <v>256</v>
      </c>
      <c r="P4" s="123" t="s">
        <v>78</v>
      </c>
    </row>
    <row r="5" spans="1:18" ht="15" customHeight="1" x14ac:dyDescent="0.25">
      <c r="A5" s="115" t="str">
        <f>Encryption!L6</f>
        <v xml:space="preserve">EN-3
</v>
      </c>
      <c r="B5" s="116"/>
      <c r="C5" s="117" t="str">
        <f>Encryption!Q6</f>
        <v>Adequate</v>
      </c>
      <c r="D5" s="118" t="str">
        <f>Encryption!R6</f>
        <v>Adequate</v>
      </c>
      <c r="E5" s="119" t="str">
        <f>Encryption!S6</f>
        <v>Adequate</v>
      </c>
      <c r="F5" s="119" t="str">
        <f>Encryption!Y6</f>
        <v>Pass</v>
      </c>
      <c r="G5" s="120" t="str">
        <f>Encryption!W6</f>
        <v>Low</v>
      </c>
      <c r="J5" s="11" t="str">
        <f>Encryption!J6</f>
        <v>Moderate</v>
      </c>
      <c r="K5" t="str">
        <f t="shared" si="0"/>
        <v>Adequate-Moderate</v>
      </c>
      <c r="L5" t="str">
        <f t="shared" si="2"/>
        <v>Low</v>
      </c>
      <c r="M5" s="121" t="b">
        <f t="shared" si="1"/>
        <v>1</v>
      </c>
      <c r="O5" s="122" t="s">
        <v>257</v>
      </c>
      <c r="P5" s="123" t="s">
        <v>151</v>
      </c>
    </row>
    <row r="6" spans="1:18" x14ac:dyDescent="0.25">
      <c r="A6" s="115" t="str">
        <f>Encryption!L7</f>
        <v>EN-4</v>
      </c>
      <c r="B6" s="116"/>
      <c r="C6" s="117" t="str">
        <f>Encryption!Q7</f>
        <v>Adequate</v>
      </c>
      <c r="D6" s="118" t="str">
        <f>Encryption!R7</f>
        <v>Adequate</v>
      </c>
      <c r="E6" s="119" t="str">
        <f>Encryption!S7</f>
        <v>Adequate</v>
      </c>
      <c r="F6" s="119" t="str">
        <f>Encryption!Y7</f>
        <v>Pass</v>
      </c>
      <c r="G6" s="120" t="str">
        <f>Encryption!W7</f>
        <v>Moderate</v>
      </c>
      <c r="I6" s="37"/>
      <c r="J6" s="124" t="str">
        <f>Encryption!J7</f>
        <v>High</v>
      </c>
      <c r="K6" s="37" t="str">
        <f t="shared" si="0"/>
        <v>Adequate-High</v>
      </c>
      <c r="L6" s="37" t="str">
        <f t="shared" si="2"/>
        <v>Moderate</v>
      </c>
      <c r="M6" s="121" t="b">
        <f t="shared" si="1"/>
        <v>1</v>
      </c>
      <c r="O6" s="122" t="s">
        <v>258</v>
      </c>
      <c r="P6" s="123" t="s">
        <v>150</v>
      </c>
    </row>
    <row r="7" spans="1:18" x14ac:dyDescent="0.25">
      <c r="A7" s="115" t="str">
        <f>Encryption!L8</f>
        <v>EN-5</v>
      </c>
      <c r="B7" s="116"/>
      <c r="C7" s="117" t="str">
        <f>Encryption!Q8</f>
        <v>Adequate</v>
      </c>
      <c r="D7" s="118" t="str">
        <f>Encryption!R8</f>
        <v>Adequate</v>
      </c>
      <c r="E7" s="119" t="str">
        <f>Encryption!S8</f>
        <v>Adequate</v>
      </c>
      <c r="F7" s="119" t="str">
        <f>Encryption!Y8</f>
        <v>Pass</v>
      </c>
      <c r="G7" s="120" t="str">
        <f>Encryption!W8</f>
        <v>Low</v>
      </c>
      <c r="I7" s="37"/>
      <c r="J7" s="124" t="str">
        <f>Encryption!J8</f>
        <v>Moderate</v>
      </c>
      <c r="K7" s="37" t="str">
        <f t="shared" si="0"/>
        <v>Adequate-Moderate</v>
      </c>
      <c r="L7" s="37" t="str">
        <f t="shared" si="2"/>
        <v>Low</v>
      </c>
      <c r="M7" s="121" t="b">
        <f t="shared" si="1"/>
        <v>1</v>
      </c>
      <c r="O7" s="122" t="s">
        <v>259</v>
      </c>
      <c r="P7" s="123" t="s">
        <v>65</v>
      </c>
    </row>
    <row r="8" spans="1:18" x14ac:dyDescent="0.25">
      <c r="A8" s="90"/>
      <c r="O8" s="122" t="s">
        <v>260</v>
      </c>
      <c r="P8" s="123" t="s">
        <v>65</v>
      </c>
    </row>
    <row r="9" spans="1:18" x14ac:dyDescent="0.25">
      <c r="A9" s="90"/>
      <c r="O9" s="122" t="s">
        <v>261</v>
      </c>
      <c r="P9" s="123" t="s">
        <v>78</v>
      </c>
    </row>
    <row r="10" spans="1:18" x14ac:dyDescent="0.25">
      <c r="A10" s="90"/>
      <c r="O10" s="122" t="s">
        <v>262</v>
      </c>
      <c r="P10" s="123" t="s">
        <v>151</v>
      </c>
    </row>
    <row r="11" spans="1:18" x14ac:dyDescent="0.25">
      <c r="A11" s="90"/>
      <c r="O11" s="122" t="s">
        <v>263</v>
      </c>
      <c r="P11" s="123" t="s">
        <v>65</v>
      </c>
    </row>
    <row r="12" spans="1:18" x14ac:dyDescent="0.25">
      <c r="A12" s="90"/>
      <c r="B12" t="s">
        <v>269</v>
      </c>
      <c r="O12" s="122" t="s">
        <v>264</v>
      </c>
      <c r="P12" s="123" t="s">
        <v>65</v>
      </c>
    </row>
    <row r="13" spans="1:18" ht="36" customHeight="1" x14ac:dyDescent="0.25">
      <c r="A13" s="90"/>
      <c r="B13" t="s">
        <v>272</v>
      </c>
      <c r="O13" s="122" t="s">
        <v>265</v>
      </c>
      <c r="P13" s="123" t="s">
        <v>78</v>
      </c>
    </row>
    <row r="14" spans="1:18" ht="15.75" thickBot="1" x14ac:dyDescent="0.3">
      <c r="A14" s="90"/>
      <c r="B14" t="s">
        <v>273</v>
      </c>
      <c r="O14" s="125" t="s">
        <v>266</v>
      </c>
      <c r="P14" s="126" t="s">
        <v>78</v>
      </c>
    </row>
    <row r="16" spans="1:18" x14ac:dyDescent="0.25">
      <c r="A16" s="90"/>
    </row>
  </sheetData>
  <mergeCells count="2">
    <mergeCell ref="C1:G1"/>
    <mergeCell ref="J1:L1"/>
  </mergeCells>
  <conditionalFormatting sqref="F3:G7">
    <cfRule type="cellIs" dxfId="8" priority="10" operator="equal">
      <formula>"Pass"</formula>
    </cfRule>
    <cfRule type="cellIs" dxfId="7" priority="11" operator="equal">
      <formula>"Fail"</formula>
    </cfRule>
  </conditionalFormatting>
  <conditionalFormatting sqref="M6:M7">
    <cfRule type="cellIs" dxfId="6" priority="8" operator="equal">
      <formula>FALSE</formula>
    </cfRule>
    <cfRule type="cellIs" dxfId="5" priority="9" operator="equal">
      <formula>TRUE</formula>
    </cfRule>
  </conditionalFormatting>
  <conditionalFormatting sqref="M3 M5">
    <cfRule type="cellIs" dxfId="4" priority="4" operator="equal">
      <formula>FALSE</formula>
    </cfRule>
    <cfRule type="cellIs" dxfId="3" priority="5" operator="equal">
      <formula>TRUE</formula>
    </cfRule>
  </conditionalFormatting>
  <conditionalFormatting sqref="C3:G7">
    <cfRule type="cellIs" dxfId="2" priority="3" operator="equal">
      <formula>"Weak"</formula>
    </cfRule>
  </conditionalFormatting>
  <conditionalFormatting sqref="M4">
    <cfRule type="cellIs" dxfId="1" priority="1" operator="equal">
      <formula>FALSE</formula>
    </cfRule>
    <cfRule type="cellIs" dxfId="0" priority="2" operator="equal">
      <formula>TRUE</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workbookViewId="0">
      <selection activeCell="A94" sqref="A94"/>
    </sheetView>
  </sheetViews>
  <sheetFormatPr defaultColWidth="9.140625" defaultRowHeight="12.75" x14ac:dyDescent="0.25"/>
  <cols>
    <col min="1" max="1" width="84.85546875" style="45" customWidth="1"/>
    <col min="2" max="2" width="11.42578125" style="45" customWidth="1"/>
    <col min="3" max="3" width="17.85546875" style="45" customWidth="1"/>
    <col min="4" max="4" width="12.42578125" style="45" customWidth="1"/>
    <col min="5" max="5" width="14.140625" style="45" customWidth="1"/>
    <col min="6" max="6" width="12.140625" style="45" customWidth="1"/>
    <col min="7" max="7" width="11.42578125" style="45" customWidth="1"/>
    <col min="8" max="8" width="12" style="45" customWidth="1"/>
    <col min="9" max="9" width="9.140625" style="45"/>
    <col min="10" max="10" width="13.42578125" style="45" customWidth="1"/>
    <col min="11" max="11" width="10.85546875" style="45" customWidth="1"/>
    <col min="12" max="12" width="11.42578125" style="45" customWidth="1"/>
    <col min="13" max="13" width="10.85546875" style="45" customWidth="1"/>
    <col min="14" max="14" width="16.42578125" style="45" bestFit="1" customWidth="1"/>
    <col min="15" max="16384" width="9.140625" style="45"/>
  </cols>
  <sheetData>
    <row r="1" spans="1:14" ht="55.7" customHeight="1" thickBot="1" x14ac:dyDescent="0.3">
      <c r="A1" s="39" t="s">
        <v>164</v>
      </c>
      <c r="B1" s="40" t="s">
        <v>7</v>
      </c>
      <c r="C1" s="41" t="s">
        <v>8</v>
      </c>
      <c r="D1" s="40" t="s">
        <v>9</v>
      </c>
      <c r="E1" s="42" t="s">
        <v>165</v>
      </c>
      <c r="F1" s="41" t="s">
        <v>14</v>
      </c>
      <c r="G1" s="40" t="s">
        <v>15</v>
      </c>
      <c r="H1" s="40" t="s">
        <v>16</v>
      </c>
      <c r="I1" s="41" t="s">
        <v>17</v>
      </c>
      <c r="J1" s="40" t="s">
        <v>19</v>
      </c>
      <c r="K1" s="40" t="s">
        <v>21</v>
      </c>
      <c r="L1" s="40" t="s">
        <v>22</v>
      </c>
      <c r="M1" s="43" t="s">
        <v>274</v>
      </c>
      <c r="N1" s="44" t="s">
        <v>18</v>
      </c>
    </row>
    <row r="2" spans="1:14" ht="14.25" customHeight="1" x14ac:dyDescent="0.25">
      <c r="A2" s="46" t="s">
        <v>166</v>
      </c>
      <c r="B2" s="47" t="s">
        <v>150</v>
      </c>
      <c r="C2" s="48" t="s">
        <v>275</v>
      </c>
      <c r="D2" s="49" t="s">
        <v>150</v>
      </c>
      <c r="E2" s="50" t="s">
        <v>61</v>
      </c>
      <c r="F2" s="51" t="s">
        <v>75</v>
      </c>
      <c r="G2" s="52" t="s">
        <v>63</v>
      </c>
      <c r="H2" s="52" t="s">
        <v>63</v>
      </c>
      <c r="I2" s="53" t="s">
        <v>63</v>
      </c>
      <c r="J2" s="50" t="s">
        <v>77</v>
      </c>
      <c r="K2" s="54" t="s">
        <v>150</v>
      </c>
      <c r="L2" s="52" t="s">
        <v>73</v>
      </c>
      <c r="M2" s="55" t="s">
        <v>149</v>
      </c>
      <c r="N2" s="52" t="s">
        <v>77</v>
      </c>
    </row>
    <row r="3" spans="1:14" ht="14.25" customHeight="1" thickBot="1" x14ac:dyDescent="0.3">
      <c r="A3" s="56" t="s">
        <v>167</v>
      </c>
      <c r="B3" s="57" t="s">
        <v>151</v>
      </c>
      <c r="C3" s="58" t="s">
        <v>152</v>
      </c>
      <c r="D3" s="59" t="s">
        <v>151</v>
      </c>
      <c r="E3" s="52" t="s">
        <v>69</v>
      </c>
      <c r="F3" s="60" t="s">
        <v>62</v>
      </c>
      <c r="G3" s="52" t="s">
        <v>72</v>
      </c>
      <c r="H3" s="52" t="s">
        <v>72</v>
      </c>
      <c r="I3" s="53" t="s">
        <v>72</v>
      </c>
      <c r="J3" s="52" t="s">
        <v>76</v>
      </c>
      <c r="K3" s="54" t="s">
        <v>151</v>
      </c>
      <c r="L3" s="61" t="s">
        <v>71</v>
      </c>
      <c r="M3" s="62" t="s">
        <v>276</v>
      </c>
      <c r="N3" s="52" t="s">
        <v>76</v>
      </c>
    </row>
    <row r="4" spans="1:14" ht="16.5" customHeight="1" thickBot="1" x14ac:dyDescent="0.3">
      <c r="A4" s="56" t="s">
        <v>168</v>
      </c>
      <c r="B4" s="57" t="s">
        <v>78</v>
      </c>
      <c r="C4" s="8"/>
      <c r="D4" s="59" t="s">
        <v>78</v>
      </c>
      <c r="E4" s="61"/>
      <c r="G4" s="61" t="s">
        <v>74</v>
      </c>
      <c r="H4" s="61" t="s">
        <v>74</v>
      </c>
      <c r="I4" s="62" t="s">
        <v>74</v>
      </c>
      <c r="J4" s="52" t="s">
        <v>70</v>
      </c>
      <c r="K4" s="54" t="s">
        <v>78</v>
      </c>
      <c r="L4" s="45" t="s">
        <v>66</v>
      </c>
      <c r="N4" s="52" t="s">
        <v>70</v>
      </c>
    </row>
    <row r="5" spans="1:14" ht="14.25" customHeight="1" thickBot="1" x14ac:dyDescent="0.3">
      <c r="A5" s="56" t="s">
        <v>169</v>
      </c>
      <c r="B5" s="63" t="s">
        <v>65</v>
      </c>
      <c r="D5" s="61" t="s">
        <v>65</v>
      </c>
      <c r="J5" s="52" t="s">
        <v>80</v>
      </c>
      <c r="K5" s="61" t="s">
        <v>65</v>
      </c>
      <c r="N5" s="52" t="s">
        <v>80</v>
      </c>
    </row>
    <row r="6" spans="1:14" ht="14.25" customHeight="1" thickBot="1" x14ac:dyDescent="0.3">
      <c r="A6" s="56" t="s">
        <v>170</v>
      </c>
      <c r="J6" s="61" t="s">
        <v>64</v>
      </c>
      <c r="N6" s="52" t="s">
        <v>64</v>
      </c>
    </row>
    <row r="7" spans="1:14" ht="15.75" thickBot="1" x14ac:dyDescent="0.3">
      <c r="A7" s="46" t="s">
        <v>171</v>
      </c>
      <c r="J7" s="51" t="s">
        <v>216</v>
      </c>
      <c r="N7" s="61" t="s">
        <v>216</v>
      </c>
    </row>
    <row r="8" spans="1:14" ht="15" x14ac:dyDescent="0.25">
      <c r="A8" s="56" t="s">
        <v>172</v>
      </c>
    </row>
    <row r="9" spans="1:14" ht="15" x14ac:dyDescent="0.25">
      <c r="A9" s="56" t="s">
        <v>173</v>
      </c>
    </row>
    <row r="10" spans="1:14" ht="15" x14ac:dyDescent="0.25">
      <c r="A10" s="46" t="s">
        <v>174</v>
      </c>
    </row>
    <row r="11" spans="1:14" ht="15" x14ac:dyDescent="0.25">
      <c r="A11" s="46" t="s">
        <v>175</v>
      </c>
    </row>
    <row r="12" spans="1:14" ht="15" x14ac:dyDescent="0.25">
      <c r="A12" s="46" t="s">
        <v>176</v>
      </c>
    </row>
    <row r="13" spans="1:14" ht="15" x14ac:dyDescent="0.25">
      <c r="A13" s="46" t="s">
        <v>177</v>
      </c>
    </row>
    <row r="14" spans="1:14" ht="15" x14ac:dyDescent="0.25">
      <c r="A14" s="46" t="s">
        <v>178</v>
      </c>
    </row>
    <row r="15" spans="1:14" ht="15" x14ac:dyDescent="0.25">
      <c r="A15" s="46" t="s">
        <v>179</v>
      </c>
    </row>
    <row r="16" spans="1:14" ht="15" x14ac:dyDescent="0.25">
      <c r="A16" s="46" t="s">
        <v>180</v>
      </c>
    </row>
    <row r="17" spans="1:1" ht="15" x14ac:dyDescent="0.25">
      <c r="A17" s="46" t="s">
        <v>277</v>
      </c>
    </row>
    <row r="18" spans="1:1" ht="15" x14ac:dyDescent="0.25">
      <c r="A18" s="46" t="s">
        <v>278</v>
      </c>
    </row>
    <row r="19" spans="1:1" ht="15" x14ac:dyDescent="0.25">
      <c r="A19" s="46" t="s">
        <v>279</v>
      </c>
    </row>
    <row r="20" spans="1:1" ht="15" x14ac:dyDescent="0.25">
      <c r="A20" s="46" t="s">
        <v>280</v>
      </c>
    </row>
    <row r="21" spans="1:1" ht="15" x14ac:dyDescent="0.25">
      <c r="A21" s="46" t="s">
        <v>281</v>
      </c>
    </row>
    <row r="22" spans="1:1" ht="15" x14ac:dyDescent="0.25">
      <c r="A22" s="46" t="s">
        <v>282</v>
      </c>
    </row>
    <row r="23" spans="1:1" ht="15" x14ac:dyDescent="0.25">
      <c r="A23" s="46" t="s">
        <v>181</v>
      </c>
    </row>
    <row r="24" spans="1:1" ht="15" x14ac:dyDescent="0.25">
      <c r="A24" s="46" t="s">
        <v>182</v>
      </c>
    </row>
    <row r="25" spans="1:1" ht="15" x14ac:dyDescent="0.25">
      <c r="A25" s="46" t="s">
        <v>183</v>
      </c>
    </row>
    <row r="26" spans="1:1" ht="15" x14ac:dyDescent="0.25">
      <c r="A26" s="46" t="s">
        <v>184</v>
      </c>
    </row>
    <row r="27" spans="1:1" ht="15" x14ac:dyDescent="0.25">
      <c r="A27" s="46" t="s">
        <v>185</v>
      </c>
    </row>
    <row r="28" spans="1:1" ht="15" x14ac:dyDescent="0.25">
      <c r="A28" s="46" t="s">
        <v>186</v>
      </c>
    </row>
    <row r="29" spans="1:1" ht="15" x14ac:dyDescent="0.25">
      <c r="A29" s="46" t="s">
        <v>187</v>
      </c>
    </row>
    <row r="30" spans="1:1" ht="15" x14ac:dyDescent="0.25">
      <c r="A30" s="46" t="s">
        <v>188</v>
      </c>
    </row>
    <row r="31" spans="1:1" ht="15" x14ac:dyDescent="0.25">
      <c r="A31" s="46" t="s">
        <v>189</v>
      </c>
    </row>
    <row r="32" spans="1:1" ht="15" x14ac:dyDescent="0.25">
      <c r="A32" s="46" t="s">
        <v>190</v>
      </c>
    </row>
    <row r="33" spans="1:1" ht="15" x14ac:dyDescent="0.25">
      <c r="A33" s="46" t="s">
        <v>191</v>
      </c>
    </row>
    <row r="34" spans="1:1" ht="15" x14ac:dyDescent="0.25">
      <c r="A34" s="46" t="s">
        <v>192</v>
      </c>
    </row>
    <row r="35" spans="1:1" ht="15" x14ac:dyDescent="0.25">
      <c r="A35" s="46" t="s">
        <v>193</v>
      </c>
    </row>
    <row r="36" spans="1:1" ht="15" x14ac:dyDescent="0.25">
      <c r="A36" s="46" t="s">
        <v>283</v>
      </c>
    </row>
    <row r="37" spans="1:1" ht="15" x14ac:dyDescent="0.25">
      <c r="A37" s="46" t="s">
        <v>194</v>
      </c>
    </row>
    <row r="38" spans="1:1" ht="15" x14ac:dyDescent="0.25">
      <c r="A38" s="46" t="s">
        <v>195</v>
      </c>
    </row>
    <row r="39" spans="1:1" ht="15" x14ac:dyDescent="0.25">
      <c r="A39" s="46" t="s">
        <v>284</v>
      </c>
    </row>
    <row r="40" spans="1:1" ht="15" x14ac:dyDescent="0.25">
      <c r="A40" s="46" t="s">
        <v>285</v>
      </c>
    </row>
    <row r="41" spans="1:1" ht="15" x14ac:dyDescent="0.25">
      <c r="A41" s="46" t="s">
        <v>196</v>
      </c>
    </row>
    <row r="42" spans="1:1" ht="15" x14ac:dyDescent="0.25">
      <c r="A42" s="46" t="s">
        <v>197</v>
      </c>
    </row>
    <row r="43" spans="1:1" ht="15" x14ac:dyDescent="0.25">
      <c r="A43" s="46" t="s">
        <v>198</v>
      </c>
    </row>
    <row r="44" spans="1:1" ht="15" x14ac:dyDescent="0.25">
      <c r="A44" s="46" t="s">
        <v>199</v>
      </c>
    </row>
    <row r="45" spans="1:1" ht="15" x14ac:dyDescent="0.25">
      <c r="A45" s="46" t="s">
        <v>286</v>
      </c>
    </row>
    <row r="46" spans="1:1" ht="15" x14ac:dyDescent="0.25">
      <c r="A46" s="46" t="s">
        <v>287</v>
      </c>
    </row>
    <row r="47" spans="1:1" ht="15" x14ac:dyDescent="0.25">
      <c r="A47" s="46" t="s">
        <v>288</v>
      </c>
    </row>
    <row r="48" spans="1:1" ht="15" x14ac:dyDescent="0.25">
      <c r="A48" s="46" t="s">
        <v>289</v>
      </c>
    </row>
    <row r="49" spans="1:1" ht="15" x14ac:dyDescent="0.25">
      <c r="A49" s="46" t="s">
        <v>290</v>
      </c>
    </row>
    <row r="50" spans="1:1" ht="15" x14ac:dyDescent="0.25">
      <c r="A50" s="46" t="s">
        <v>291</v>
      </c>
    </row>
    <row r="51" spans="1:1" ht="15" x14ac:dyDescent="0.25">
      <c r="A51" s="46" t="s">
        <v>292</v>
      </c>
    </row>
    <row r="52" spans="1:1" ht="15" x14ac:dyDescent="0.25">
      <c r="A52" s="46" t="s">
        <v>293</v>
      </c>
    </row>
    <row r="53" spans="1:1" ht="15" x14ac:dyDescent="0.25">
      <c r="A53" s="46" t="s">
        <v>294</v>
      </c>
    </row>
    <row r="54" spans="1:1" ht="15" x14ac:dyDescent="0.25">
      <c r="A54" s="46" t="s">
        <v>295</v>
      </c>
    </row>
    <row r="55" spans="1:1" ht="15" x14ac:dyDescent="0.25">
      <c r="A55" s="46" t="s">
        <v>296</v>
      </c>
    </row>
    <row r="56" spans="1:1" ht="15" x14ac:dyDescent="0.25">
      <c r="A56" s="46" t="s">
        <v>297</v>
      </c>
    </row>
    <row r="57" spans="1:1" ht="15" x14ac:dyDescent="0.25">
      <c r="A57" s="46" t="s">
        <v>200</v>
      </c>
    </row>
    <row r="58" spans="1:1" ht="15" x14ac:dyDescent="0.25">
      <c r="A58" s="46" t="s">
        <v>201</v>
      </c>
    </row>
    <row r="59" spans="1:1" ht="15" x14ac:dyDescent="0.25">
      <c r="A59" s="46" t="s">
        <v>202</v>
      </c>
    </row>
    <row r="60" spans="1:1" ht="15" x14ac:dyDescent="0.25">
      <c r="A60" s="46" t="s">
        <v>203</v>
      </c>
    </row>
    <row r="61" spans="1:1" ht="15" x14ac:dyDescent="0.25">
      <c r="A61" s="46" t="s">
        <v>298</v>
      </c>
    </row>
    <row r="62" spans="1:1" ht="15" x14ac:dyDescent="0.25">
      <c r="A62" s="46" t="s">
        <v>299</v>
      </c>
    </row>
    <row r="63" spans="1:1" ht="15" x14ac:dyDescent="0.25">
      <c r="A63" s="46" t="s">
        <v>300</v>
      </c>
    </row>
    <row r="64" spans="1:1" ht="15" x14ac:dyDescent="0.25">
      <c r="A64" s="46" t="s">
        <v>301</v>
      </c>
    </row>
    <row r="65" spans="1:1" ht="15" x14ac:dyDescent="0.25">
      <c r="A65" s="46" t="s">
        <v>302</v>
      </c>
    </row>
    <row r="66" spans="1:1" ht="15" x14ac:dyDescent="0.25">
      <c r="A66" s="46" t="s">
        <v>303</v>
      </c>
    </row>
    <row r="67" spans="1:1" ht="15" x14ac:dyDescent="0.25">
      <c r="A67" s="46" t="s">
        <v>304</v>
      </c>
    </row>
    <row r="68" spans="1:1" ht="15" x14ac:dyDescent="0.25">
      <c r="A68" s="46" t="s">
        <v>305</v>
      </c>
    </row>
    <row r="69" spans="1:1" ht="15" x14ac:dyDescent="0.25">
      <c r="A69" s="46" t="s">
        <v>306</v>
      </c>
    </row>
    <row r="70" spans="1:1" ht="15" x14ac:dyDescent="0.25">
      <c r="A70" s="46" t="s">
        <v>307</v>
      </c>
    </row>
    <row r="71" spans="1:1" ht="15" x14ac:dyDescent="0.25">
      <c r="A71" s="46" t="s">
        <v>308</v>
      </c>
    </row>
    <row r="72" spans="1:1" ht="15" x14ac:dyDescent="0.25">
      <c r="A72" s="46" t="s">
        <v>309</v>
      </c>
    </row>
    <row r="73" spans="1:1" ht="15" x14ac:dyDescent="0.25">
      <c r="A73" s="46" t="s">
        <v>310</v>
      </c>
    </row>
    <row r="74" spans="1:1" ht="15" x14ac:dyDescent="0.25">
      <c r="A74" s="46" t="s">
        <v>311</v>
      </c>
    </row>
    <row r="75" spans="1:1" ht="15" x14ac:dyDescent="0.25">
      <c r="A75" s="46" t="s">
        <v>312</v>
      </c>
    </row>
    <row r="76" spans="1:1" ht="15" x14ac:dyDescent="0.25">
      <c r="A76" s="46" t="s">
        <v>313</v>
      </c>
    </row>
    <row r="77" spans="1:1" ht="15" x14ac:dyDescent="0.25">
      <c r="A77" s="46" t="s">
        <v>314</v>
      </c>
    </row>
    <row r="78" spans="1:1" ht="15" x14ac:dyDescent="0.25">
      <c r="A78" s="46" t="s">
        <v>315</v>
      </c>
    </row>
    <row r="79" spans="1:1" ht="15" x14ac:dyDescent="0.25">
      <c r="A79" s="46" t="s">
        <v>316</v>
      </c>
    </row>
    <row r="80" spans="1:1" ht="15" x14ac:dyDescent="0.25">
      <c r="A80" s="46" t="s">
        <v>317</v>
      </c>
    </row>
    <row r="81" spans="1:1" ht="15" x14ac:dyDescent="0.25">
      <c r="A81" s="46" t="s">
        <v>318</v>
      </c>
    </row>
    <row r="82" spans="1:1" ht="15" x14ac:dyDescent="0.25">
      <c r="A82" s="46" t="s">
        <v>319</v>
      </c>
    </row>
    <row r="83" spans="1:1" ht="15" x14ac:dyDescent="0.25">
      <c r="A83" s="46" t="s">
        <v>320</v>
      </c>
    </row>
    <row r="84" spans="1:1" ht="15" x14ac:dyDescent="0.25">
      <c r="A84" s="46" t="s">
        <v>321</v>
      </c>
    </row>
    <row r="85" spans="1:1" ht="15" x14ac:dyDescent="0.25">
      <c r="A85" s="46" t="s">
        <v>322</v>
      </c>
    </row>
    <row r="86" spans="1:1" ht="15" x14ac:dyDescent="0.25">
      <c r="A86" s="46" t="s">
        <v>323</v>
      </c>
    </row>
    <row r="87" spans="1:1" ht="15" x14ac:dyDescent="0.25">
      <c r="A87" s="46" t="s">
        <v>324</v>
      </c>
    </row>
    <row r="88" spans="1:1" ht="15" x14ac:dyDescent="0.25">
      <c r="A88" s="46" t="s">
        <v>325</v>
      </c>
    </row>
    <row r="89" spans="1:1" ht="15" x14ac:dyDescent="0.25">
      <c r="A89" s="46" t="s">
        <v>326</v>
      </c>
    </row>
    <row r="90" spans="1:1" ht="15" x14ac:dyDescent="0.25">
      <c r="A90" s="46" t="s">
        <v>327</v>
      </c>
    </row>
    <row r="91" spans="1:1" ht="15" x14ac:dyDescent="0.25">
      <c r="A91" s="46" t="s">
        <v>328</v>
      </c>
    </row>
    <row r="92" spans="1:1" ht="15" x14ac:dyDescent="0.25">
      <c r="A92" s="64" t="s">
        <v>329</v>
      </c>
    </row>
    <row r="93" spans="1:1" ht="15" x14ac:dyDescent="0.25">
      <c r="A93" s="46" t="s">
        <v>330</v>
      </c>
    </row>
    <row r="94" spans="1:1" ht="15" x14ac:dyDescent="0.25">
      <c r="A94" s="46" t="s">
        <v>331</v>
      </c>
    </row>
    <row r="95" spans="1:1" ht="15" x14ac:dyDescent="0.25">
      <c r="A95" s="46" t="s">
        <v>332</v>
      </c>
    </row>
    <row r="96" spans="1:1" ht="15" x14ac:dyDescent="0.25">
      <c r="A96" s="46" t="s">
        <v>333</v>
      </c>
    </row>
    <row r="97" spans="1:1" x14ac:dyDescent="0.25">
      <c r="A97" s="45" t="s">
        <v>334</v>
      </c>
    </row>
    <row r="98" spans="1:1" x14ac:dyDescent="0.25">
      <c r="A98" s="45" t="s">
        <v>335</v>
      </c>
    </row>
    <row r="99" spans="1:1" x14ac:dyDescent="0.25">
      <c r="A99" s="45" t="s">
        <v>336</v>
      </c>
    </row>
    <row r="100" spans="1:1" x14ac:dyDescent="0.25">
      <c r="A100" s="45" t="s">
        <v>337</v>
      </c>
    </row>
    <row r="101" spans="1:1" x14ac:dyDescent="0.25">
      <c r="A101" s="45" t="s">
        <v>338</v>
      </c>
    </row>
    <row r="102" spans="1:1" x14ac:dyDescent="0.25">
      <c r="A102" s="45" t="s">
        <v>339</v>
      </c>
    </row>
    <row r="103" spans="1:1" x14ac:dyDescent="0.25">
      <c r="A103" s="45" t="s">
        <v>340</v>
      </c>
    </row>
    <row r="104" spans="1:1" x14ac:dyDescent="0.25">
      <c r="A104" s="45" t="s">
        <v>341</v>
      </c>
    </row>
    <row r="105" spans="1:1" x14ac:dyDescent="0.25">
      <c r="A105" s="45" t="s">
        <v>342</v>
      </c>
    </row>
    <row r="106" spans="1:1" x14ac:dyDescent="0.25">
      <c r="A106" s="45" t="s">
        <v>343</v>
      </c>
    </row>
    <row r="107" spans="1:1" x14ac:dyDescent="0.25">
      <c r="A107" s="45" t="s">
        <v>344</v>
      </c>
    </row>
    <row r="108" spans="1:1" x14ac:dyDescent="0.25">
      <c r="A108" s="45" t="s">
        <v>345</v>
      </c>
    </row>
    <row r="109" spans="1:1" x14ac:dyDescent="0.25">
      <c r="A109" s="45" t="s">
        <v>346</v>
      </c>
    </row>
    <row r="110" spans="1:1" x14ac:dyDescent="0.25">
      <c r="A110" s="45" t="s">
        <v>347</v>
      </c>
    </row>
    <row r="111" spans="1:1" x14ac:dyDescent="0.25">
      <c r="A111" s="45" t="s">
        <v>348</v>
      </c>
    </row>
    <row r="112" spans="1:1" x14ac:dyDescent="0.25">
      <c r="A112" s="45" t="s">
        <v>349</v>
      </c>
    </row>
    <row r="113" spans="1:1" x14ac:dyDescent="0.25">
      <c r="A113" s="45" t="s">
        <v>350</v>
      </c>
    </row>
    <row r="114" spans="1:1" x14ac:dyDescent="0.25">
      <c r="A114" s="45" t="s">
        <v>351</v>
      </c>
    </row>
    <row r="115" spans="1:1" x14ac:dyDescent="0.25">
      <c r="A115" s="45" t="s">
        <v>352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workbookViewId="0">
      <selection activeCell="C6" sqref="C6:C7"/>
    </sheetView>
  </sheetViews>
  <sheetFormatPr defaultColWidth="8.85546875" defaultRowHeight="15" x14ac:dyDescent="0.25"/>
  <sheetData>
    <row r="4" spans="3:3" x14ac:dyDescent="0.25">
      <c r="C4" s="12" t="s">
        <v>85</v>
      </c>
    </row>
    <row r="6" spans="3:3" x14ac:dyDescent="0.25">
      <c r="C6" t="s">
        <v>86</v>
      </c>
    </row>
    <row r="7" spans="3:3" x14ac:dyDescent="0.25">
      <c r="C7"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8"/>
  <sheetViews>
    <sheetView zoomScale="160" zoomScaleNormal="160" workbookViewId="0">
      <selection activeCell="K14" sqref="K14"/>
    </sheetView>
  </sheetViews>
  <sheetFormatPr defaultColWidth="8.85546875" defaultRowHeight="15" x14ac:dyDescent="0.25"/>
  <cols>
    <col min="1" max="1" width="3.140625" customWidth="1"/>
    <col min="3" max="3" width="13.42578125" customWidth="1"/>
    <col min="4" max="4" width="14.42578125" customWidth="1"/>
    <col min="5" max="5" width="3.140625" customWidth="1"/>
    <col min="6" max="6" width="16.42578125" customWidth="1"/>
    <col min="7" max="7" width="15.42578125" customWidth="1"/>
    <col min="8" max="8" width="16.42578125" customWidth="1"/>
    <col min="11" max="11" width="14.42578125" customWidth="1"/>
    <col min="12" max="12" width="11.42578125" customWidth="1"/>
    <col min="13" max="13" width="11" customWidth="1"/>
    <col min="14" max="14" width="11.42578125" customWidth="1"/>
  </cols>
  <sheetData>
    <row r="1" spans="2:8" ht="15.75" thickBot="1" x14ac:dyDescent="0.3"/>
    <row r="2" spans="2:8" ht="15.75" thickBot="1" x14ac:dyDescent="0.3">
      <c r="B2" s="171"/>
      <c r="C2" s="173" t="s">
        <v>88</v>
      </c>
      <c r="D2" s="174"/>
      <c r="E2" s="175"/>
      <c r="F2" s="176" t="s">
        <v>89</v>
      </c>
      <c r="G2" s="177"/>
      <c r="H2" s="178"/>
    </row>
    <row r="3" spans="2:8" ht="23.25" thickBot="1" x14ac:dyDescent="0.3">
      <c r="B3" s="172"/>
      <c r="C3" s="13" t="s">
        <v>90</v>
      </c>
      <c r="D3" s="13" t="s">
        <v>91</v>
      </c>
      <c r="E3" s="175"/>
      <c r="F3" s="179" t="s">
        <v>92</v>
      </c>
      <c r="G3" s="14" t="s">
        <v>93</v>
      </c>
      <c r="H3" s="179" t="s">
        <v>94</v>
      </c>
    </row>
    <row r="4" spans="2:8" ht="33.75" x14ac:dyDescent="0.25">
      <c r="B4" s="15" t="s">
        <v>88</v>
      </c>
      <c r="C4" s="182" t="s">
        <v>95</v>
      </c>
      <c r="D4" s="16" t="s">
        <v>96</v>
      </c>
      <c r="E4" s="184"/>
      <c r="F4" s="180"/>
      <c r="G4" s="14" t="s">
        <v>97</v>
      </c>
      <c r="H4" s="180"/>
    </row>
    <row r="5" spans="2:8" ht="15.75" thickBot="1" x14ac:dyDescent="0.3">
      <c r="B5" s="17" t="s">
        <v>98</v>
      </c>
      <c r="C5" s="183"/>
      <c r="D5" s="18" t="s">
        <v>99</v>
      </c>
      <c r="E5" s="184"/>
      <c r="F5" s="181"/>
      <c r="G5" s="19"/>
      <c r="H5" s="181"/>
    </row>
    <row r="6" spans="2:8" ht="15.75" thickBot="1" x14ac:dyDescent="0.3">
      <c r="B6" s="185" t="s">
        <v>100</v>
      </c>
      <c r="C6" s="20" t="s">
        <v>101</v>
      </c>
      <c r="D6" s="21" t="s">
        <v>101</v>
      </c>
      <c r="E6" s="22"/>
      <c r="F6" s="20" t="s">
        <v>102</v>
      </c>
      <c r="G6" s="20" t="s">
        <v>103</v>
      </c>
      <c r="H6" s="20" t="s">
        <v>104</v>
      </c>
    </row>
    <row r="7" spans="2:8" ht="15.75" thickBot="1" x14ac:dyDescent="0.3">
      <c r="B7" s="186"/>
      <c r="C7" s="20" t="s">
        <v>105</v>
      </c>
      <c r="D7" s="21" t="s">
        <v>105</v>
      </c>
      <c r="E7" s="22"/>
      <c r="F7" s="20" t="s">
        <v>106</v>
      </c>
      <c r="G7" s="20" t="s">
        <v>107</v>
      </c>
      <c r="H7" s="20" t="s">
        <v>108</v>
      </c>
    </row>
    <row r="8" spans="2:8" ht="15.75" thickBot="1" x14ac:dyDescent="0.3">
      <c r="B8" s="186"/>
      <c r="C8" s="20" t="s">
        <v>109</v>
      </c>
      <c r="D8" s="21" t="s">
        <v>109</v>
      </c>
      <c r="E8" s="22"/>
      <c r="F8" s="20" t="s">
        <v>110</v>
      </c>
      <c r="G8" s="18" t="s">
        <v>111</v>
      </c>
      <c r="H8" s="20" t="s">
        <v>112</v>
      </c>
    </row>
    <row r="9" spans="2:8" ht="15.75" thickBot="1" x14ac:dyDescent="0.3">
      <c r="B9" s="187"/>
      <c r="C9" s="20" t="s">
        <v>113</v>
      </c>
      <c r="D9" s="21" t="s">
        <v>113</v>
      </c>
      <c r="E9" s="22"/>
      <c r="F9" s="20" t="s">
        <v>114</v>
      </c>
      <c r="G9" s="18" t="s">
        <v>115</v>
      </c>
      <c r="H9" s="20" t="s">
        <v>116</v>
      </c>
    </row>
    <row r="10" spans="2:8" ht="15.75" thickBot="1" x14ac:dyDescent="0.3">
      <c r="B10" s="188"/>
      <c r="C10" s="188"/>
      <c r="D10" s="188"/>
      <c r="E10" s="188"/>
      <c r="F10" s="188"/>
      <c r="G10" s="188"/>
      <c r="H10" s="188"/>
    </row>
    <row r="11" spans="2:8" ht="15.75" thickBot="1" x14ac:dyDescent="0.3">
      <c r="B11" s="171"/>
      <c r="C11" s="173" t="s">
        <v>88</v>
      </c>
      <c r="D11" s="174"/>
      <c r="E11" s="189"/>
      <c r="F11" s="176" t="s">
        <v>117</v>
      </c>
      <c r="G11" s="177"/>
      <c r="H11" s="177"/>
    </row>
    <row r="12" spans="2:8" ht="23.25" thickBot="1" x14ac:dyDescent="0.3">
      <c r="B12" s="172"/>
      <c r="C12" s="13" t="s">
        <v>90</v>
      </c>
      <c r="D12" s="23" t="s">
        <v>91</v>
      </c>
      <c r="E12" s="175"/>
      <c r="F12" s="24" t="s">
        <v>118</v>
      </c>
      <c r="G12" s="24" t="s">
        <v>119</v>
      </c>
      <c r="H12" s="24" t="s">
        <v>120</v>
      </c>
    </row>
    <row r="13" spans="2:8" ht="68.25" thickBot="1" x14ac:dyDescent="0.3">
      <c r="B13" s="185" t="s">
        <v>100</v>
      </c>
      <c r="C13" s="20" t="s">
        <v>101</v>
      </c>
      <c r="D13" s="21" t="s">
        <v>101</v>
      </c>
      <c r="E13" s="22"/>
      <c r="F13" s="25" t="s">
        <v>121</v>
      </c>
      <c r="G13" s="18" t="s">
        <v>122</v>
      </c>
      <c r="H13" s="18" t="s">
        <v>123</v>
      </c>
    </row>
    <row r="14" spans="2:8" ht="57" thickBot="1" x14ac:dyDescent="0.3">
      <c r="B14" s="186"/>
      <c r="C14" s="20" t="s">
        <v>105</v>
      </c>
      <c r="D14" s="21" t="s">
        <v>105</v>
      </c>
      <c r="E14" s="22"/>
      <c r="F14" s="25" t="s">
        <v>124</v>
      </c>
      <c r="G14" s="18" t="s">
        <v>125</v>
      </c>
      <c r="H14" s="18" t="s">
        <v>126</v>
      </c>
    </row>
    <row r="15" spans="2:8" ht="57" thickBot="1" x14ac:dyDescent="0.3">
      <c r="B15" s="186"/>
      <c r="C15" s="20" t="s">
        <v>109</v>
      </c>
      <c r="D15" s="21" t="s">
        <v>109</v>
      </c>
      <c r="E15" s="22"/>
      <c r="F15" s="25" t="s">
        <v>127</v>
      </c>
      <c r="G15" s="18" t="s">
        <v>128</v>
      </c>
      <c r="H15" s="18" t="s">
        <v>129</v>
      </c>
    </row>
    <row r="16" spans="2:8" ht="34.5" thickBot="1" x14ac:dyDescent="0.3">
      <c r="B16" s="190"/>
      <c r="C16" s="26" t="s">
        <v>113</v>
      </c>
      <c r="D16" s="27" t="s">
        <v>113</v>
      </c>
      <c r="E16" s="28"/>
      <c r="F16" s="29" t="s">
        <v>130</v>
      </c>
      <c r="G16" s="30" t="s">
        <v>131</v>
      </c>
      <c r="H16" s="25" t="s">
        <v>132</v>
      </c>
    </row>
    <row r="17" spans="2:8" ht="15.75" thickBot="1" x14ac:dyDescent="0.3">
      <c r="B17" s="31"/>
      <c r="C17" s="31"/>
      <c r="D17" s="31"/>
      <c r="E17" s="31"/>
      <c r="F17" s="31"/>
      <c r="G17" s="31"/>
      <c r="H17" s="31"/>
    </row>
    <row r="18" spans="2:8" ht="15.75" thickBot="1" x14ac:dyDescent="0.3">
      <c r="B18" s="191" t="s">
        <v>133</v>
      </c>
      <c r="C18" s="192"/>
      <c r="D18" s="192"/>
      <c r="E18" s="192"/>
      <c r="F18" s="192"/>
      <c r="G18" s="192"/>
      <c r="H18" s="193"/>
    </row>
    <row r="19" spans="2:8" ht="15.75" thickBot="1" x14ac:dyDescent="0.3">
      <c r="B19" s="32"/>
      <c r="C19" s="33"/>
      <c r="D19" s="33"/>
      <c r="E19" s="32"/>
      <c r="F19" s="32"/>
      <c r="G19" s="32"/>
      <c r="H19" s="32"/>
    </row>
    <row r="20" spans="2:8" ht="15.75" thickBot="1" x14ac:dyDescent="0.3">
      <c r="B20" s="171"/>
      <c r="C20" s="173" t="s">
        <v>88</v>
      </c>
      <c r="D20" s="174"/>
      <c r="E20" s="184"/>
      <c r="F20" s="176" t="s">
        <v>89</v>
      </c>
      <c r="G20" s="177"/>
      <c r="H20" s="178"/>
    </row>
    <row r="21" spans="2:8" ht="15.75" thickBot="1" x14ac:dyDescent="0.3">
      <c r="B21" s="172"/>
      <c r="C21" s="194" t="s">
        <v>134</v>
      </c>
      <c r="D21" s="195"/>
      <c r="E21" s="184"/>
      <c r="F21" s="179" t="s">
        <v>92</v>
      </c>
      <c r="G21" s="14" t="s">
        <v>93</v>
      </c>
      <c r="H21" s="179" t="s">
        <v>94</v>
      </c>
    </row>
    <row r="22" spans="2:8" x14ac:dyDescent="0.25">
      <c r="B22" s="34" t="s">
        <v>88</v>
      </c>
      <c r="C22" s="196" t="s">
        <v>135</v>
      </c>
      <c r="D22" s="197"/>
      <c r="E22" s="184"/>
      <c r="F22" s="180"/>
      <c r="G22" s="14" t="s">
        <v>97</v>
      </c>
      <c r="H22" s="180"/>
    </row>
    <row r="23" spans="2:8" ht="15.75" thickBot="1" x14ac:dyDescent="0.3">
      <c r="B23" s="35" t="s">
        <v>98</v>
      </c>
      <c r="C23" s="198" t="s">
        <v>136</v>
      </c>
      <c r="D23" s="199"/>
      <c r="E23" s="184"/>
      <c r="F23" s="181"/>
      <c r="G23" s="19"/>
      <c r="H23" s="181"/>
    </row>
    <row r="24" spans="2:8" ht="15.75" thickBot="1" x14ac:dyDescent="0.3">
      <c r="B24" s="185" t="s">
        <v>100</v>
      </c>
      <c r="C24" s="200" t="s">
        <v>101</v>
      </c>
      <c r="D24" s="201"/>
      <c r="E24" s="36"/>
      <c r="F24" s="20" t="s">
        <v>137</v>
      </c>
      <c r="G24" s="20" t="s">
        <v>138</v>
      </c>
      <c r="H24" s="20" t="s">
        <v>139</v>
      </c>
    </row>
    <row r="25" spans="2:8" ht="15.75" thickBot="1" x14ac:dyDescent="0.3">
      <c r="B25" s="186"/>
      <c r="C25" s="200" t="s">
        <v>105</v>
      </c>
      <c r="D25" s="201"/>
      <c r="E25" s="36"/>
      <c r="F25" s="20" t="s">
        <v>140</v>
      </c>
      <c r="G25" s="20" t="s">
        <v>141</v>
      </c>
      <c r="H25" s="20" t="s">
        <v>142</v>
      </c>
    </row>
    <row r="26" spans="2:8" ht="15.75" thickBot="1" x14ac:dyDescent="0.3">
      <c r="B26" s="186"/>
      <c r="C26" s="200" t="s">
        <v>109</v>
      </c>
      <c r="D26" s="201"/>
      <c r="E26" s="36"/>
      <c r="F26" s="20" t="s">
        <v>143</v>
      </c>
      <c r="G26" s="18" t="s">
        <v>144</v>
      </c>
      <c r="H26" s="20" t="s">
        <v>145</v>
      </c>
    </row>
    <row r="27" spans="2:8" ht="15.75" thickBot="1" x14ac:dyDescent="0.3">
      <c r="B27" s="187"/>
      <c r="C27" s="200" t="s">
        <v>113</v>
      </c>
      <c r="D27" s="201"/>
      <c r="E27" s="36"/>
      <c r="F27" s="20" t="s">
        <v>146</v>
      </c>
      <c r="G27" s="20" t="s">
        <v>147</v>
      </c>
      <c r="H27" s="20" t="s">
        <v>148</v>
      </c>
    </row>
    <row r="28" spans="2:8" x14ac:dyDescent="0.25">
      <c r="B28" s="37"/>
    </row>
  </sheetData>
  <mergeCells count="31">
    <mergeCell ref="B24:B27"/>
    <mergeCell ref="C24:D24"/>
    <mergeCell ref="C25:D25"/>
    <mergeCell ref="C26:D26"/>
    <mergeCell ref="C27:D27"/>
    <mergeCell ref="B13:B16"/>
    <mergeCell ref="B18:H18"/>
    <mergeCell ref="B20:B21"/>
    <mergeCell ref="C20:D20"/>
    <mergeCell ref="E20:E21"/>
    <mergeCell ref="F20:H20"/>
    <mergeCell ref="C21:D21"/>
    <mergeCell ref="F21:F23"/>
    <mergeCell ref="H21:H23"/>
    <mergeCell ref="C22:D22"/>
    <mergeCell ref="E22:E23"/>
    <mergeCell ref="C23:D23"/>
    <mergeCell ref="B6:B9"/>
    <mergeCell ref="B10:H10"/>
    <mergeCell ref="B11:B12"/>
    <mergeCell ref="C11:D11"/>
    <mergeCell ref="E11:E12"/>
    <mergeCell ref="F11:H11"/>
    <mergeCell ref="B2:B3"/>
    <mergeCell ref="C2:D2"/>
    <mergeCell ref="E2:E3"/>
    <mergeCell ref="F2:H2"/>
    <mergeCell ref="F3:F5"/>
    <mergeCell ref="H3:H5"/>
    <mergeCell ref="C4:C5"/>
    <mergeCell ref="E4: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Encryption</vt:lpstr>
      <vt:lpstr>Aggregate</vt:lpstr>
      <vt:lpstr>Summary</vt:lpstr>
      <vt:lpstr>List for Data Validation</vt:lpstr>
      <vt:lpstr>Inherent Risk Rating</vt:lpstr>
      <vt:lpstr>Impact and Likelyhood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Lum</dc:creator>
  <cp:lastModifiedBy>Hoang Vinh Nguyen</cp:lastModifiedBy>
  <dcterms:created xsi:type="dcterms:W3CDTF">2020-09-02T16:25:17Z</dcterms:created>
  <dcterms:modified xsi:type="dcterms:W3CDTF">2021-11-01T14:38:17Z</dcterms:modified>
</cp:coreProperties>
</file>