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defaultThemeVersion="164011"/>
  <mc:AlternateContent xmlns:mc="http://schemas.openxmlformats.org/markup-compatibility/2006">
    <mc:Choice Requires="x15">
      <x15ac:absPath xmlns:x15ac="http://schemas.microsoft.com/office/spreadsheetml/2010/11/ac" url="Z:\Risk Control Self Assessment\RCSA 2021\Testing\IT Infrastructure\"/>
    </mc:Choice>
  </mc:AlternateContent>
  <bookViews>
    <workbookView xWindow="0" yWindow="0" windowWidth="15495" windowHeight="5670" tabRatio="832" activeTab="1"/>
  </bookViews>
  <sheets>
    <sheet name="IF2021" sheetId="30" r:id="rId1"/>
    <sheet name="Aggregate" sheetId="54" r:id="rId2"/>
    <sheet name="Result2020-21" sheetId="51" r:id="rId3"/>
    <sheet name="IT-Infrastructure (w Notes)" sheetId="52" state="hidden" r:id="rId4"/>
    <sheet name="IF2020" sheetId="53" r:id="rId5"/>
    <sheet name="Lists for Data Validation" sheetId="5" r:id="rId6"/>
    <sheet name="Testing Frequency" sheetId="18" state="hidden" r:id="rId7"/>
    <sheet name="Residual Risk Rating" sheetId="16" r:id="rId8"/>
    <sheet name="Impact &amp; Likelihood Matrix" sheetId="3" r:id="rId9"/>
    <sheet name="Control Rating" sheetId="10" state="hidden" r:id="rId10"/>
  </sheets>
  <externalReferences>
    <externalReference r:id="rId11"/>
    <externalReference r:id="rId12"/>
  </externalReferences>
  <definedNames>
    <definedName name="_xlnm._FilterDatabase" localSheetId="0" hidden="1">'IF2021'!$A$1:$AG$19</definedName>
    <definedName name="_xlnm._FilterDatabase" localSheetId="3" hidden="1">'IT-Infrastructure (w Notes)'!$A$1:$AH$19</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5">'Lists for Data Validation'!$A$1:$A$96</definedName>
    <definedName name="TextRefCopyRangeCount" hidden="1">3</definedName>
    <definedName name="Z_394CA11D_8E14_43D7_B0A6_119D480FECAC_.wvu.Cols" localSheetId="2" hidden="1">'Result2020-21'!$K:$K</definedName>
    <definedName name="Z_394CA11D_8E14_43D7_B0A6_119D480FECAC_.wvu.FilterData" localSheetId="0" hidden="1">'IF2021'!$A$1:$AG$19</definedName>
    <definedName name="Z_394CA11D_8E14_43D7_B0A6_119D480FECAC_.wvu.FilterData" localSheetId="3" hidden="1">'IT-Infrastructure (w Notes)'!$A$1:$AH$19</definedName>
    <definedName name="Z_394CA11D_8E14_43D7_B0A6_119D480FECAC_.wvu.PrintArea" localSheetId="5" hidden="1">'Lists for Data Validation'!$A$1:$A$96</definedName>
  </definedNames>
  <calcPr calcId="162913"/>
  <customWorkbookViews>
    <customWorkbookView name="All Sheets" guid="{394CA11D-8E14-43D7-B0A6-119D480FECAC}" maximized="1" xWindow="-8" yWindow="-8" windowWidth="1936" windowHeight="1056" tabRatio="832" activeSheetId="53"/>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2" i="54" l="1"/>
  <c r="L31" i="54"/>
  <c r="L30" i="54"/>
  <c r="K33" i="54"/>
  <c r="K32" i="54"/>
  <c r="K31" i="54"/>
  <c r="K30" i="54"/>
  <c r="N25" i="54"/>
  <c r="N24" i="54"/>
  <c r="N23" i="54"/>
  <c r="N22" i="54"/>
  <c r="N19" i="54"/>
  <c r="N18" i="54"/>
  <c r="N17" i="54"/>
  <c r="N16" i="54"/>
  <c r="N14" i="54"/>
  <c r="N13" i="54"/>
  <c r="N12" i="54"/>
  <c r="N9" i="54"/>
  <c r="N8" i="54"/>
  <c r="N6" i="54"/>
  <c r="N3" i="54"/>
  <c r="M33" i="54" s="1"/>
  <c r="M30" i="54" l="1"/>
  <c r="M32" i="54"/>
  <c r="K37" i="54" a="1"/>
  <c r="K37" i="54" s="1"/>
  <c r="L37" i="54" a="1"/>
  <c r="L37" i="54" s="1"/>
  <c r="M31" i="54"/>
  <c r="K34" i="54"/>
  <c r="L34" i="54"/>
  <c r="E18" i="54"/>
  <c r="F18" i="54" s="1"/>
  <c r="D18" i="54"/>
  <c r="C18" i="54"/>
  <c r="B18" i="54"/>
  <c r="A18" i="54"/>
  <c r="E17" i="54"/>
  <c r="F17" i="54" s="1"/>
  <c r="D17" i="54"/>
  <c r="C17" i="54"/>
  <c r="B17" i="54"/>
  <c r="A17" i="54"/>
  <c r="E16" i="54"/>
  <c r="F16" i="54" s="1"/>
  <c r="D16" i="54"/>
  <c r="C16" i="54"/>
  <c r="B16" i="54"/>
  <c r="A16" i="54"/>
  <c r="D15" i="54"/>
  <c r="B15" i="54"/>
  <c r="D14" i="54"/>
  <c r="B14" i="54"/>
  <c r="E13" i="54"/>
  <c r="F13" i="54" s="1"/>
  <c r="D13" i="54"/>
  <c r="C13" i="54"/>
  <c r="B13" i="54"/>
  <c r="A13" i="54"/>
  <c r="E12" i="54"/>
  <c r="F12" i="54" s="1"/>
  <c r="D12" i="54"/>
  <c r="C12" i="54"/>
  <c r="B12" i="54"/>
  <c r="A12" i="54"/>
  <c r="D11" i="54"/>
  <c r="B11" i="54"/>
  <c r="E10" i="54"/>
  <c r="F10" i="54" s="1"/>
  <c r="D10" i="54"/>
  <c r="C10" i="54"/>
  <c r="B10" i="54"/>
  <c r="A10" i="54"/>
  <c r="E9" i="54"/>
  <c r="F9" i="54" s="1"/>
  <c r="D9" i="54"/>
  <c r="C9" i="54"/>
  <c r="B9" i="54"/>
  <c r="A9" i="54"/>
  <c r="E8" i="54"/>
  <c r="F8" i="54" s="1"/>
  <c r="D8" i="54"/>
  <c r="C8" i="54"/>
  <c r="B8" i="54"/>
  <c r="A8" i="54"/>
  <c r="E7" i="54"/>
  <c r="F7" i="54" s="1"/>
  <c r="D7" i="54"/>
  <c r="C7" i="54"/>
  <c r="B7" i="54"/>
  <c r="A7" i="54"/>
  <c r="E6" i="54"/>
  <c r="F6" i="54" s="1"/>
  <c r="D6" i="54"/>
  <c r="C6" i="54"/>
  <c r="B6" i="54"/>
  <c r="A6" i="54"/>
  <c r="D5" i="54"/>
  <c r="B5" i="54"/>
  <c r="D4" i="54"/>
  <c r="B4" i="54"/>
  <c r="E3" i="54"/>
  <c r="F3" i="54" s="1"/>
  <c r="D3" i="54"/>
  <c r="C3" i="54"/>
  <c r="B3" i="54"/>
  <c r="A3" i="54"/>
  <c r="L36" i="54"/>
  <c r="K36" i="54"/>
  <c r="M37" i="54" l="1" a="1"/>
  <c r="M37" i="54" s="1"/>
  <c r="C33" i="54"/>
  <c r="D32" i="54"/>
  <c r="E30" i="54"/>
  <c r="C30" i="54"/>
  <c r="E33" i="54"/>
  <c r="M34" i="54"/>
  <c r="D30" i="54"/>
  <c r="D37" i="54" s="1" a="1"/>
  <c r="D37" i="54" s="1"/>
  <c r="C31" i="54"/>
  <c r="E31" i="54"/>
  <c r="D31" i="54"/>
  <c r="C32" i="54"/>
  <c r="E32" i="54"/>
  <c r="M36" i="54"/>
  <c r="D36" i="54"/>
  <c r="E37" i="54" l="1" a="1"/>
  <c r="E37" i="54" s="1"/>
  <c r="C37" i="54" a="1"/>
  <c r="C37" i="54" s="1"/>
  <c r="C34" i="54"/>
  <c r="E34" i="54"/>
  <c r="D34" i="54"/>
  <c r="G38" i="51"/>
  <c r="G37" i="51"/>
  <c r="F38" i="51"/>
  <c r="J33" i="51"/>
  <c r="J32" i="51"/>
  <c r="J31" i="51"/>
  <c r="J30" i="51"/>
  <c r="E36" i="54"/>
  <c r="C36" i="54"/>
  <c r="D12" i="51" l="1"/>
  <c r="D11" i="51"/>
  <c r="D10" i="51"/>
  <c r="D9" i="51"/>
  <c r="D8" i="51"/>
  <c r="D7" i="51"/>
  <c r="D19" i="51"/>
  <c r="D18" i="51"/>
  <c r="D17" i="51"/>
  <c r="D16" i="51"/>
  <c r="D15" i="51"/>
  <c r="D14" i="51"/>
  <c r="D13" i="51"/>
  <c r="D6" i="51"/>
  <c r="D5" i="51"/>
  <c r="F26" i="51"/>
  <c r="F25" i="51"/>
  <c r="F24" i="51"/>
  <c r="F23" i="51"/>
  <c r="F22" i="51"/>
  <c r="F21" i="51"/>
  <c r="F20" i="51"/>
  <c r="F19" i="51"/>
  <c r="F18" i="51"/>
  <c r="F17" i="51"/>
  <c r="F16" i="51"/>
  <c r="F15" i="51"/>
  <c r="F14" i="51"/>
  <c r="F13" i="51"/>
  <c r="F12" i="51"/>
  <c r="F11" i="51"/>
  <c r="F10" i="51"/>
  <c r="F9" i="51"/>
  <c r="F8" i="51"/>
  <c r="F7" i="51"/>
  <c r="F6" i="51"/>
  <c r="F5" i="51"/>
  <c r="F4" i="51"/>
  <c r="D4" i="51"/>
  <c r="F32" i="51" l="1"/>
  <c r="F31" i="51"/>
  <c r="F33" i="51"/>
  <c r="F30" i="51"/>
  <c r="C19" i="51"/>
  <c r="C18" i="51"/>
  <c r="C17" i="51"/>
  <c r="C16" i="51"/>
  <c r="C15" i="51"/>
  <c r="C14" i="51"/>
  <c r="C13" i="51"/>
  <c r="C12" i="51"/>
  <c r="C11" i="51"/>
  <c r="C10" i="51"/>
  <c r="C9" i="51"/>
  <c r="C8" i="51"/>
  <c r="C7" i="51"/>
  <c r="C6" i="51"/>
  <c r="C5" i="51"/>
  <c r="C4" i="51"/>
  <c r="F34" i="51" l="1"/>
  <c r="F37" i="51" s="1"/>
  <c r="F39" i="51" s="1"/>
  <c r="R19" i="51"/>
  <c r="R18" i="51"/>
  <c r="R17" i="51"/>
  <c r="R16" i="51"/>
  <c r="R15" i="51"/>
  <c r="R14" i="51"/>
  <c r="R13" i="51"/>
  <c r="R12" i="51"/>
  <c r="R11" i="51"/>
  <c r="R10" i="51"/>
  <c r="R9" i="51"/>
  <c r="R8" i="51"/>
  <c r="R7" i="51"/>
  <c r="R6" i="51"/>
  <c r="R5" i="51"/>
  <c r="R4" i="51"/>
  <c r="Q19" i="51"/>
  <c r="P19" i="51"/>
  <c r="O19" i="51"/>
  <c r="Q18" i="51"/>
  <c r="P18" i="51"/>
  <c r="O18" i="51"/>
  <c r="Q17" i="51"/>
  <c r="P17" i="51"/>
  <c r="O17" i="51"/>
  <c r="Q16" i="51"/>
  <c r="P16" i="51"/>
  <c r="O16" i="51"/>
  <c r="Q15" i="51"/>
  <c r="P15" i="51"/>
  <c r="O15" i="51"/>
  <c r="Q14" i="51"/>
  <c r="P14" i="51"/>
  <c r="O14" i="51"/>
  <c r="Q13" i="51"/>
  <c r="P13" i="51"/>
  <c r="O13" i="51"/>
  <c r="Q12" i="51"/>
  <c r="P12" i="51"/>
  <c r="O12" i="51"/>
  <c r="Q11" i="51"/>
  <c r="P11" i="51"/>
  <c r="O11" i="51"/>
  <c r="Q10" i="51"/>
  <c r="P10" i="51"/>
  <c r="O10" i="51"/>
  <c r="Q9" i="51"/>
  <c r="P9" i="51"/>
  <c r="O9" i="51"/>
  <c r="Q8" i="51"/>
  <c r="P8" i="51"/>
  <c r="O8" i="51"/>
  <c r="Q7" i="51"/>
  <c r="P7" i="51"/>
  <c r="O7" i="51"/>
  <c r="Q6" i="51"/>
  <c r="O6" i="51"/>
  <c r="Q5" i="51"/>
  <c r="O5" i="51"/>
  <c r="Q4" i="51"/>
  <c r="O4" i="51"/>
  <c r="Q31" i="51" l="1"/>
  <c r="Q30" i="51"/>
  <c r="Q32" i="51"/>
  <c r="N19" i="51"/>
  <c r="M19" i="51"/>
  <c r="T19" i="51" s="1"/>
  <c r="U19" i="51" s="1"/>
  <c r="N18" i="51"/>
  <c r="M18" i="51"/>
  <c r="T18" i="51" s="1"/>
  <c r="U18" i="51" s="1"/>
  <c r="N17" i="51"/>
  <c r="M17" i="51"/>
  <c r="T17" i="51" s="1"/>
  <c r="N16" i="51"/>
  <c r="M16" i="51"/>
  <c r="T16" i="51" s="1"/>
  <c r="N15" i="51"/>
  <c r="M15" i="51"/>
  <c r="T15" i="51" s="1"/>
  <c r="N14" i="51"/>
  <c r="M14" i="51"/>
  <c r="T14" i="51" s="1"/>
  <c r="N13" i="51"/>
  <c r="M13" i="51"/>
  <c r="T13" i="51" s="1"/>
  <c r="N12" i="51"/>
  <c r="M12" i="51"/>
  <c r="T12" i="51" s="1"/>
  <c r="N11" i="51"/>
  <c r="M11" i="51"/>
  <c r="T11" i="51" s="1"/>
  <c r="U11" i="51" s="1"/>
  <c r="N10" i="51"/>
  <c r="M10" i="51"/>
  <c r="T10" i="51" s="1"/>
  <c r="N9" i="51"/>
  <c r="M9" i="51"/>
  <c r="T9" i="51" s="1"/>
  <c r="U9" i="51" s="1"/>
  <c r="N8" i="51"/>
  <c r="M8" i="51"/>
  <c r="T8" i="51" s="1"/>
  <c r="U8" i="51" s="1"/>
  <c r="N7" i="51"/>
  <c r="M7" i="51"/>
  <c r="T7" i="51" s="1"/>
  <c r="U7" i="51" s="1"/>
  <c r="N6" i="51"/>
  <c r="M6" i="51"/>
  <c r="T6" i="51" s="1"/>
  <c r="N5" i="51"/>
  <c r="M5" i="51"/>
  <c r="T5" i="51" s="1"/>
  <c r="N4" i="51"/>
  <c r="M4" i="51"/>
  <c r="N32" i="51" l="1"/>
  <c r="N30" i="51"/>
  <c r="N31" i="51"/>
  <c r="N33" i="51"/>
  <c r="T4" i="51"/>
  <c r="U4" i="51" s="1"/>
  <c r="M31" i="51"/>
  <c r="M32" i="51"/>
  <c r="M30" i="51"/>
  <c r="M33" i="51"/>
  <c r="Q33" i="51"/>
  <c r="M38" i="51"/>
  <c r="N38" i="51" s="1"/>
  <c r="U6" i="51"/>
  <c r="V6" i="51" s="1"/>
  <c r="W6" i="51" s="1"/>
  <c r="V9" i="51"/>
  <c r="W9" i="51" s="1"/>
  <c r="U5" i="51"/>
  <c r="V5" i="51" s="1"/>
  <c r="W5" i="51" s="1"/>
  <c r="V4" i="51"/>
  <c r="W4" i="51" s="1"/>
  <c r="V8" i="51"/>
  <c r="W8" i="51" s="1"/>
  <c r="U17" i="51"/>
  <c r="V17" i="51" s="1"/>
  <c r="W17" i="51" s="1"/>
  <c r="U14" i="51"/>
  <c r="V14" i="51" s="1"/>
  <c r="W14" i="51" s="1"/>
  <c r="U16" i="51"/>
  <c r="V16" i="51" s="1"/>
  <c r="W16" i="51" s="1"/>
  <c r="V7" i="51"/>
  <c r="W7" i="51" s="1"/>
  <c r="V11" i="51"/>
  <c r="W11" i="51" s="1"/>
  <c r="V19" i="51"/>
  <c r="W19" i="51" s="1"/>
  <c r="U13" i="51"/>
  <c r="V13" i="51" s="1"/>
  <c r="W13" i="51" s="1"/>
  <c r="U10" i="51"/>
  <c r="V10" i="51" s="1"/>
  <c r="W10" i="51" s="1"/>
  <c r="U15" i="51"/>
  <c r="V15" i="51" s="1"/>
  <c r="W15" i="51" s="1"/>
  <c r="U12" i="51"/>
  <c r="V12" i="51" s="1"/>
  <c r="W12" i="51" s="1"/>
  <c r="V18" i="51"/>
  <c r="W18" i="51" s="1"/>
  <c r="N34" i="51" l="1"/>
  <c r="N42" i="51"/>
  <c r="O42" i="51" s="1"/>
  <c r="M34" i="51"/>
  <c r="M37" i="51"/>
  <c r="N37" i="51" l="1"/>
  <c r="M39" i="51" s="1"/>
</calcChain>
</file>

<file path=xl/sharedStrings.xml><?xml version="1.0" encoding="utf-8"?>
<sst xmlns="http://schemas.openxmlformats.org/spreadsheetml/2006/main" count="2600" uniqueCount="596">
  <si>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</si>
  <si>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</si>
  <si>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</si>
  <si>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</si>
  <si>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</si>
  <si>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</si>
  <si>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</si>
  <si>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</si>
  <si>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</si>
  <si>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</si>
  <si>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</si>
  <si>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</si>
  <si>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</si>
  <si>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</si>
  <si>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</si>
  <si>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</si>
  <si>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</si>
  <si>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</si>
  <si>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</si>
  <si>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</si>
  <si>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</si>
  <si>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</si>
  <si>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1.0.0 - Credit Risk</t>
  </si>
  <si>
    <t>1.1.0 - Credit Risk - Counterparty</t>
  </si>
  <si>
    <t>1.2.0 - Credit Risk - Concentration</t>
  </si>
  <si>
    <t>1.3.0 - Credit Risk - Settlement</t>
  </si>
  <si>
    <t>1.4.0 - Credit Risk - Collateral / Credit Mitigation</t>
  </si>
  <si>
    <t>2.0.0 - Liquidity Risk</t>
  </si>
  <si>
    <t>2.1.0 - Liquidity Risk - Funding Liquidity</t>
  </si>
  <si>
    <t>2.2.0 - Liquidity Risk - Non Traded Market</t>
  </si>
  <si>
    <t>3.0.0 - Capital Risk</t>
  </si>
  <si>
    <t>3.1.0 - Capital Risk - Capital Adequacy</t>
  </si>
  <si>
    <t>4.0.0 - Market Risk</t>
  </si>
  <si>
    <t>4.1.0 - Market Risk - Interest Rate</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</si>
  <si>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</si>
  <si>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</si>
  <si>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</si>
  <si>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</si>
  <si>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</si>
  <si>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</si>
  <si>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</si>
  <si>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</si>
  <si>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4.2.0 - Market Risk - FX/Currency</t>
  </si>
  <si>
    <t>4.2.1 - Market Risk - FX/Currency - Delta</t>
  </si>
  <si>
    <t>4.2.2 - Market Risk - FX/Currency - Gamma (Convexity)</t>
  </si>
  <si>
    <t>4.2.3 - Market Risk - FX/Currency - Vega</t>
  </si>
  <si>
    <t>4.2.4 - Market Risk - FX/Currency - Theta</t>
  </si>
  <si>
    <t>4.2.5 - Market Risk - FX/Currency - Correlation</t>
  </si>
  <si>
    <t>4.2.6 - Market Risk - FX/Currency - Event</t>
  </si>
  <si>
    <t>4.3.0 - Market Risk - Equity</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</si>
  <si>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</si>
  <si>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</si>
  <si>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</si>
  <si>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</si>
  <si>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</si>
  <si>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</si>
  <si>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</si>
  <si>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</si>
  <si>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4.4.0 - Market Risk - Commodity</t>
  </si>
  <si>
    <t>4.4.1 - Market Risk - Commodity - Delta</t>
  </si>
  <si>
    <t>4.4.2 - Market Risk - Commodity - Gamma (Convexity)</t>
  </si>
  <si>
    <t>4.4.3 - Market Risk - Commodity - Theta</t>
  </si>
  <si>
    <t>4.4.4 - Market Risk - Commodity - Correlation</t>
  </si>
  <si>
    <t>4.4.5 - Market Risk - Commodity - Event</t>
  </si>
  <si>
    <t>5.0.0 - Model Risk</t>
  </si>
  <si>
    <t>5.1.0 - Model Risk - Intrinsic Uncertainity</t>
  </si>
  <si>
    <t>5.2.0 - Model Risk - Model Design</t>
  </si>
  <si>
    <t>5.3.0 - Model Risk - Model Usage</t>
  </si>
  <si>
    <t>6.0.0 - Business Risk</t>
  </si>
  <si>
    <t>6.1.0 - Business Risk - Failure to Meet Earnings Target</t>
  </si>
  <si>
    <t>6.2.0 - Business Risk - Failure to Adapt to Long-Term Strategic Trends</t>
  </si>
  <si>
    <t>6.4.0 - Business Risk - Investment</t>
  </si>
  <si>
    <t>7.0.0 - Reputational Risk</t>
  </si>
  <si>
    <t>7.1.0 - Reputational Risk - Customer</t>
  </si>
  <si>
    <t>7.2.0 - Reputational Risk - Product</t>
  </si>
  <si>
    <t>8.0.0 - Operational Risk</t>
  </si>
  <si>
    <t>8.1.0 - Operational Risk - Financial Crime</t>
  </si>
  <si>
    <t>8.2.0 - Operational Risk - People and Conduct</t>
  </si>
  <si>
    <t>8.3.0 - Operational Risk - Processes</t>
  </si>
  <si>
    <t>8.3.1 - Operational Risk - Processes - Branch and ATM Operations</t>
  </si>
  <si>
    <t>8.3.2 - Operational Risk - Processes - Funds Deposit and Transfers/Transactions</t>
  </si>
  <si>
    <t>8.3.3 - Operational Risk - Processes - Credit Origination</t>
  </si>
  <si>
    <t>8.3.4 - Operational Risk - Processes - Account Setup and Opening</t>
  </si>
  <si>
    <t>8.3.5 - Operational Risk - Processes - Customer Communications and Marketing Material</t>
  </si>
  <si>
    <t>8.3.6 - Operational Risk - Processes - Account Maintenance and Servicing</t>
  </si>
  <si>
    <t xml:space="preserve">8.3.7 - Operational Risk - Processes - Customer Protection </t>
  </si>
  <si>
    <t>8.3.9 - Operational Risk - Processes - Corporate/Business Practices</t>
  </si>
  <si>
    <t>8.4.0 - Operational Risk - Systems</t>
  </si>
  <si>
    <t>8.4.2 - Operational Risk - Systems - Application Maintenance and Change Control</t>
  </si>
  <si>
    <t>8.4.3 - Operational Risk - Systems - Application Development and Testing</t>
  </si>
  <si>
    <t>8.4.4 - Operational Risk - Systems - End User Computing</t>
  </si>
  <si>
    <t>8.4.6 - Operational Risk - Systems - Data Integrity and Quality</t>
  </si>
  <si>
    <t>8.4.7 - Operational Risk - Systems - Data Architecture and Governance</t>
  </si>
  <si>
    <t>8.5.0 - Operational Risk - Third-Party (Suppliers, Vendors and Outsourcing)</t>
  </si>
  <si>
    <t>8.5.1 - Operational Risk - Third-Party - Selection</t>
  </si>
  <si>
    <t>8.5.2 - Operational Risk - Third-Party - Contracting</t>
  </si>
  <si>
    <t>8.5.3 - Operational Risk - Third-Party - Due Dilligence</t>
  </si>
  <si>
    <t>8.5.4 - Operational Risk - Third-Party - Inadequate Monitoring</t>
  </si>
  <si>
    <t>Finding ID</t>
  </si>
  <si>
    <t>Residual Risk Rating</t>
  </si>
  <si>
    <t>Direction of Risk</t>
  </si>
  <si>
    <t>Risk Taxonomy</t>
  </si>
  <si>
    <t>Process ID Number</t>
  </si>
  <si>
    <t>RCSA ID Number</t>
  </si>
  <si>
    <t>Risk ID Number</t>
  </si>
  <si>
    <t>Control ID Number</t>
  </si>
  <si>
    <t>Type of Risk</t>
  </si>
  <si>
    <t>Select the risk category based on the bankwide risk taxonomy</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</si>
  <si>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</si>
  <si>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</si>
  <si>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 xml:space="preserve">Describe the control in detail.
A key control that is significant and deemed critical to a given process, and must be performed effectively to reduce the inherent risk that it is associated with, to an acceptable level.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</si>
  <si>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</si>
  <si>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</si>
  <si>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</si>
  <si>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</si>
  <si>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Key Steps in the Process</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</si>
  <si>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</si>
  <si>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</si>
  <si>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</si>
  <si>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</si>
  <si>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</si>
  <si>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</si>
  <si>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</si>
  <si>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 xml:space="preserve">Very High
</t>
  </si>
  <si>
    <t xml:space="preserve">High
</t>
  </si>
  <si>
    <t xml:space="preserve">Moderate
</t>
  </si>
  <si>
    <t>Low</t>
  </si>
  <si>
    <t>Adequate</t>
  </si>
  <si>
    <t>Weak</t>
  </si>
  <si>
    <t>Monthly</t>
  </si>
  <si>
    <t>Weekly</t>
  </si>
  <si>
    <t>Quarterly</t>
  </si>
  <si>
    <t>Annually</t>
  </si>
  <si>
    <t>Increasing</t>
  </si>
  <si>
    <t>Decreasing</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</si>
  <si>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</si>
  <si>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</si>
  <si>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</si>
  <si>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</si>
  <si>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</si>
  <si>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</si>
  <si>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</si>
  <si>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</si>
  <si>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</si>
  <si>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</si>
  <si>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</si>
  <si>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</si>
  <si>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</si>
  <si>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</si>
  <si>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</si>
  <si>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</si>
  <si>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</si>
  <si>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</si>
  <si>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</si>
  <si>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</si>
  <si>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</si>
  <si>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</si>
  <si>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</si>
  <si>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</si>
  <si>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</si>
  <si>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</si>
  <si>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</si>
  <si>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</si>
  <si>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</si>
  <si>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</si>
  <si>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</si>
  <si>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</si>
  <si>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</si>
  <si>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</si>
  <si>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</si>
  <si>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</si>
  <si>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</si>
  <si>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</si>
  <si>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</si>
  <si>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</si>
  <si>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</si>
  <si>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</si>
  <si>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</si>
  <si>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</si>
  <si>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</si>
  <si>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</si>
  <si>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</si>
  <si>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</si>
  <si>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</si>
  <si>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</si>
  <si>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</si>
  <si>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</si>
  <si>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</si>
  <si>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</si>
  <si>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</si>
  <si>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</si>
  <si>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</si>
  <si>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</si>
  <si>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</si>
  <si>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</si>
  <si>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</si>
  <si>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 </t>
  </si>
  <si>
    <t>Possible/Adverse Stress</t>
  </si>
  <si>
    <t xml:space="preserve">Probable/Baseline Conditions
</t>
  </si>
  <si>
    <t xml:space="preserve">Very High </t>
  </si>
  <si>
    <t xml:space="preserve">High </t>
  </si>
  <si>
    <t xml:space="preserve">Low </t>
  </si>
  <si>
    <t>Preventative</t>
  </si>
  <si>
    <t>Is the control preventative or detective?
Select from:
Preventative,
Detective</t>
  </si>
  <si>
    <t>What is the impact of this risk? 
Select from:  
Very High , 
High,   
Medium, 
Low</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</si>
  <si>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</si>
  <si>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</si>
  <si>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</si>
  <si>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</si>
  <si>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</si>
  <si>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8.1.5 - Operational Risk - Financial Crime - AML, BSA and Sanctions Risk</t>
  </si>
  <si>
    <t>8.1.6 - Operational Risk - Financial Crime - Compliance with Laws and Regulations</t>
  </si>
  <si>
    <t>8.2.1 - Operational Risk - People and Conduct - Employment Laws and HR Practices</t>
  </si>
  <si>
    <t>8.2.2 - Operational Risk - People and Conduct - Discrimination, Harassment or Bullying</t>
  </si>
  <si>
    <t>8.2.3 - Operational Risk - People and Conduct - Diversity, Code of Conduct and Ethical Behavior</t>
  </si>
  <si>
    <t>8.2.4 - Operational Risk - People and Conduct - Compliance with Policies and Procedures</t>
  </si>
  <si>
    <t>8.3.8 - Operational Risk - Processes - Record Keeping and Customer Reporting</t>
  </si>
  <si>
    <t>8.3.10 - Operational Risk - Processes - Regulatory Reporting</t>
  </si>
  <si>
    <t>8.3.11 - Operational Risk - Processes - Internal Reporting and Monitoring</t>
  </si>
  <si>
    <t>8.4.1 - Operational Risk - Systems - IT Technology, Infrastructure and Platform Stability</t>
  </si>
  <si>
    <t>8.4.8 - Operational Risk - Systems - Cyber</t>
  </si>
  <si>
    <t>8.4.9 - Operational Risk - Systems - DR / BCP</t>
  </si>
  <si>
    <t>8.4.10 - Operational Risk - Systems - Natural Disasters, Terrorism, Vandalism and Physical Security</t>
  </si>
  <si>
    <t>Type of Control (Preventative or Detective)</t>
  </si>
  <si>
    <t>Stable</t>
  </si>
  <si>
    <t xml:space="preserve">Key or Non Key </t>
  </si>
  <si>
    <t xml:space="preserve">Key Non Key </t>
  </si>
  <si>
    <t xml:space="preserve">Key </t>
  </si>
  <si>
    <t xml:space="preserve">Non Key </t>
  </si>
  <si>
    <t xml:space="preserve">Control </t>
  </si>
  <si>
    <t xml:space="preserve">Monthly </t>
  </si>
  <si>
    <t xml:space="preserve">Quarterly </t>
  </si>
  <si>
    <t xml:space="preserve">Annually </t>
  </si>
  <si>
    <t xml:space="preserve">Transactional </t>
  </si>
  <si>
    <t xml:space="preserve">Is this a Key Control? 
 Select From: Key, Non Key </t>
  </si>
  <si>
    <t>Application Involved</t>
  </si>
  <si>
    <t xml:space="preserve">Which application is performing the key control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</si>
  <si>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</si>
  <si>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</si>
  <si>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</si>
  <si>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</si>
  <si>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</si>
  <si>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</si>
  <si>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</si>
  <si>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</si>
  <si>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</si>
  <si>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</si>
  <si>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</si>
  <si>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8.1.2 - Operational Risk - Financial Crime - Data Theft or Misuse </t>
  </si>
  <si>
    <t>Operating Effectiveness</t>
  </si>
  <si>
    <t>Design Effectiveness</t>
  </si>
  <si>
    <t xml:space="preserve">Control Rating </t>
  </si>
  <si>
    <t>Notes</t>
  </si>
  <si>
    <t>Debi Gupta</t>
  </si>
  <si>
    <t>8.4.5 - Operational Risk - Systems - Identity Access Management</t>
  </si>
  <si>
    <t>IT Infrastructure</t>
  </si>
  <si>
    <t>IT IFR 1</t>
  </si>
  <si>
    <t>What is the level of risk after controls?
Select from:
Very High
High
Moderate
Low</t>
  </si>
  <si>
    <t>Pass</t>
  </si>
  <si>
    <t>N/A</t>
  </si>
  <si>
    <t>Unauthorized persons may have Administrator rights and therefore could impact data integrity.</t>
  </si>
  <si>
    <t>Control Description</t>
  </si>
  <si>
    <t>IT IFR-F1</t>
  </si>
  <si>
    <t>Residual Risk</t>
  </si>
  <si>
    <t>Moderate</t>
  </si>
  <si>
    <t>Symantec Security Monitoring Tool has been implemented and is used to capture virus protection security events for workstations and servers.</t>
  </si>
  <si>
    <t>Max Tumarinson</t>
  </si>
  <si>
    <t>Control Frequency</t>
  </si>
  <si>
    <t>Assumed Population size</t>
  </si>
  <si>
    <t>Minimum Sample Size</t>
  </si>
  <si>
    <t>Annual</t>
  </si>
  <si>
    <t>0 Not a Key Control</t>
  </si>
  <si>
    <t>Fail</t>
  </si>
  <si>
    <t>ServiceNow</t>
  </si>
  <si>
    <t>Issue Number</t>
  </si>
  <si>
    <t>IT IFR-F2</t>
  </si>
  <si>
    <t>IT IFR-F3</t>
  </si>
  <si>
    <t>The Bank has not implemented Network Segmentation to improve the security posture of the Bank.  Network Segmentation will limit the range of access provided to individuals that gain Network Access.</t>
  </si>
  <si>
    <t>The Bank should develop a strategic approach which may include service providers and tools.  The Network should then separated and to into zones to secure each and limit and manage lateral movement.</t>
  </si>
  <si>
    <t>Proper Network Segmentation would reduce the Network Attack impacts.  Without an effective approach management may not be able to minimize the impact in the event of a malicious attack.</t>
  </si>
  <si>
    <t>IT IFR P1</t>
  </si>
  <si>
    <t>IT IFR R1</t>
  </si>
  <si>
    <t>IT IFR-C1</t>
  </si>
  <si>
    <t>IT IFR-C2</t>
  </si>
  <si>
    <t>IT IFR-C3</t>
  </si>
  <si>
    <t>IT IFR P6</t>
  </si>
  <si>
    <t>IT IFR P7</t>
  </si>
  <si>
    <t>IT IFR P8</t>
  </si>
  <si>
    <t>IT IFR P9</t>
  </si>
  <si>
    <t>IT IFR P10</t>
  </si>
  <si>
    <t>IT IFR P11</t>
  </si>
  <si>
    <t>IT IFR P12</t>
  </si>
  <si>
    <t>IT IFR P13</t>
  </si>
  <si>
    <t>IT IFR P14</t>
  </si>
  <si>
    <t>IT IFR P15</t>
  </si>
  <si>
    <t>The company may not have a complete list of their Service Providers which could allow services to continue without review and permit ongoing vendor access to their systems.</t>
  </si>
  <si>
    <t>IT IFR R6</t>
  </si>
  <si>
    <t>IT IFR R7</t>
  </si>
  <si>
    <t>IT IFR R8</t>
  </si>
  <si>
    <t>IT IFR R9</t>
  </si>
  <si>
    <t>IT IFR R10</t>
  </si>
  <si>
    <t>IT IFR R11</t>
  </si>
  <si>
    <t>IT IFR-C11</t>
  </si>
  <si>
    <t>IT IFR R12</t>
  </si>
  <si>
    <t>IT IFR-C12</t>
  </si>
  <si>
    <t>IT IFR-C13</t>
  </si>
  <si>
    <t>Performance reports are provided to the CTO to communicate the health of the network, core and servers.</t>
  </si>
  <si>
    <t>IT IFR-C14</t>
  </si>
  <si>
    <t>IT IFR-C15</t>
  </si>
  <si>
    <t>IT IFR-C16</t>
  </si>
  <si>
    <t>IT IFR-C17</t>
  </si>
  <si>
    <t>IT IFR-C18</t>
  </si>
  <si>
    <t>The Solar Winds Tool is used to provide performance monitoring and capture changes</t>
  </si>
  <si>
    <t xml:space="preserve">Performance metric's may not be reported to  the CTO to ensure that the systems health is communicated.  Without the communication, the systems performance could degragate. </t>
  </si>
  <si>
    <t xml:space="preserve">A centralized approach for capturing and recording all access change requests has not been established.
</t>
  </si>
  <si>
    <t>Individual may have excessive or unauthorized operating system, database, network or application access.  This permits individuals to perform transaction and function that may be inconsistently with the individuals job function.</t>
  </si>
  <si>
    <t>Access may not be a role based approach which depends on the application.  This issue is reflective of a decentralized strategy for Application Access Management.</t>
  </si>
  <si>
    <t>The use of Role Based Security for all applications should be implemented to provide for consistently in access requirements based on the user job function.  Further, role based access decreases the risk of inappropriate access and improves overall access security.</t>
  </si>
  <si>
    <t>25
15- New /Changed Access
10-Terminated Users</t>
  </si>
  <si>
    <t>Having a centralized approach for access management would provide for a uniform approach over all applications.</t>
  </si>
  <si>
    <t>Segmented Network</t>
  </si>
  <si>
    <t>The Bank has a separate Vendor Management program outside of IT.</t>
  </si>
  <si>
    <t>Access to privileged Network accounts is limited to appropriate individuals.</t>
  </si>
  <si>
    <t>100% Domain Admins</t>
  </si>
  <si>
    <t>IT IFR-F5</t>
  </si>
  <si>
    <t xml:space="preserve">Access controls may not be in place to prevent unauthorized individuals from gaining entry into the Bank's Systems as controls may not be in place to authenticate remote access users.
</t>
  </si>
  <si>
    <t>1 Okta Configuration
5 Remote Access Requests</t>
  </si>
  <si>
    <t>IT IFR-C19</t>
  </si>
  <si>
    <t>IT IFR-F6</t>
  </si>
  <si>
    <t>1. Firewall Permissions
2. Sample Changes</t>
  </si>
  <si>
    <t>The Bank should continue to upgrade and replace the applications with those that can be bound to Active Directory.</t>
  </si>
  <si>
    <t>All Firewall Changes are reviewed by the Info Sec Group and are reconciled back to the Solar Winds Report</t>
  </si>
  <si>
    <t>2. Sample Changes
1 SolarWinds Report Reconciliation</t>
  </si>
  <si>
    <t>IT IFR-C20</t>
  </si>
  <si>
    <t>IT IFR-C21</t>
  </si>
  <si>
    <t>IT IFR-C22</t>
  </si>
  <si>
    <t>IT IFR-C23</t>
  </si>
  <si>
    <r>
      <t xml:space="preserve">Virus Protection
</t>
    </r>
    <r>
      <rPr>
        <sz val="10"/>
        <color theme="1"/>
        <rFont val="Calibri"/>
        <family val="2"/>
        <scheme val="minor"/>
      </rPr>
      <t xml:space="preserve">1. For non Core Application Symantec monitoring is being completed.  This is primarily used to ensure that Virus definitions and Advanced Protection are up to date on workstations and servers.  </t>
    </r>
    <r>
      <rPr>
        <b/>
        <sz val="10"/>
        <color theme="1"/>
        <rFont val="Calibri"/>
        <family val="2"/>
        <scheme val="minor"/>
      </rPr>
      <t xml:space="preserve">
</t>
    </r>
  </si>
  <si>
    <t>IT IFR R13</t>
  </si>
  <si>
    <t>IT IFR R14</t>
  </si>
  <si>
    <t>IT IFR R15</t>
  </si>
  <si>
    <t>IT resources could be compromised and business operations could be disrupted due to a virus without effective updates to servers and workstations.</t>
  </si>
  <si>
    <t>1 Symantec Report</t>
  </si>
  <si>
    <t>1 KACE Report</t>
  </si>
  <si>
    <t>Access controls may not be in place to prevent unauthorized individuals from gaining entry into the Bank's Email System.  Further, malware could be introduced which could lead to a disruption in processing</t>
  </si>
  <si>
    <r>
      <rPr>
        <b/>
        <sz val="10"/>
        <color theme="1"/>
        <rFont val="Calibri"/>
        <family val="2"/>
        <scheme val="minor"/>
      </rPr>
      <t>Access Request/Change/Terminations (logical access)</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t>
    </r>
    <r>
      <rPr>
        <sz val="10"/>
        <color rgb="FFFF0000"/>
        <rFont val="Calibri"/>
        <family val="2"/>
        <scheme val="minor"/>
      </rPr>
      <t xml:space="preserve">
</t>
    </r>
  </si>
  <si>
    <t xml:space="preserve">The Help Desk ticket system is not consistently used for New, modified and Terminated changes.  
 </t>
  </si>
  <si>
    <t xml:space="preserve">A formal request for access ticketing system should be used for all access requests, changes and terminations to provide for a permeant record of all access change events.
</t>
  </si>
  <si>
    <r>
      <t xml:space="preserve">Vendor Supported Systems
</t>
    </r>
    <r>
      <rPr>
        <sz val="10"/>
        <color theme="1"/>
        <rFont val="Calibri"/>
        <family val="2"/>
        <scheme val="minor"/>
      </rPr>
      <t xml:space="preserve">1. The Bank maintains an inventory of all IT Service Providers for monitoring contract maturity dates which includes key contacts.  The inventory is updated as changes in relationships occur and is reviewed annually.  This will be covered in a separate Vendor Management Risk Assessment
2. Service Providers do not have access to any of the systems.  This control prevents Third Party relationships for modifying data, software and parameters.
</t>
    </r>
  </si>
  <si>
    <t xml:space="preserve">Service providers are not permitted access by the Bank.  When vendors are provided access is monitored and revoked up on completion of the effort.
Contractors are provided access and access is disabled at 90 days, where approvals are required for the contractor to continue to have access.
</t>
  </si>
  <si>
    <t>Users access may be not be tied to a single sign on solution, which increases the risk to the Bank via multiple paths of access to the Banks Systems</t>
  </si>
  <si>
    <t>Single Sign on</t>
  </si>
  <si>
    <r>
      <rPr>
        <b/>
        <sz val="10"/>
        <color theme="1"/>
        <rFont val="Calibri"/>
        <family val="2"/>
        <scheme val="minor"/>
      </rPr>
      <t xml:space="preserve">Remote Access
</t>
    </r>
    <r>
      <rPr>
        <sz val="10"/>
        <color theme="1"/>
        <rFont val="Calibri"/>
        <family val="2"/>
        <scheme val="minor"/>
      </rPr>
      <t>1. Remote access is provided to limited Users of which these are provided access via VPN which are defined in Active Directory via LDAP which are authenticated via Okta Multifactor Authentication.</t>
    </r>
  </si>
  <si>
    <r>
      <rPr>
        <b/>
        <sz val="10"/>
        <color theme="1"/>
        <rFont val="Calibri"/>
        <family val="2"/>
        <scheme val="minor"/>
      </rPr>
      <t xml:space="preserve">Performance Metric Reporting
</t>
    </r>
    <r>
      <rPr>
        <sz val="10"/>
        <color theme="1"/>
        <rFont val="Calibri"/>
        <family val="2"/>
        <scheme val="minor"/>
      </rPr>
      <t xml:space="preserve">
1.  Performance Reports are assembled for presentation to the CTO.  This reports are provided monthly to the CTO to ensure that management is made aware of the quality of processing
</t>
    </r>
  </si>
  <si>
    <t>Without an effective patch management identification process IT resources could be compromised and business operations could be disrupted.</t>
  </si>
  <si>
    <r>
      <rPr>
        <b/>
        <sz val="10"/>
        <color theme="1"/>
        <rFont val="Calibri"/>
        <family val="2"/>
        <scheme val="minor"/>
      </rPr>
      <t xml:space="preserve">Email
</t>
    </r>
    <r>
      <rPr>
        <sz val="10"/>
        <color theme="1"/>
        <rFont val="Calibri"/>
        <family val="2"/>
        <scheme val="minor"/>
      </rPr>
      <t xml:space="preserve">
1. Email is controlled and managed by the BNK through a relationship with Google of which the G-Suite tools are used.  All new users that require access go through the  access control process as noted above. 
2. The email System has controls in place to restrict unauthorized individuals from communicating with the Agency.  Further the email scans for each outgoing for Not Public Information (NPI).
</t>
    </r>
  </si>
  <si>
    <t xml:space="preserve">The Bank is implementing a DMZ and at the same time, executing a plan for network segmentation that is currently under way. </t>
  </si>
  <si>
    <t>Business case and proposal to be presented by 6/30/2021</t>
  </si>
  <si>
    <t xml:space="preserve">The Bank will prepare a business case and a formal proposal to centralize access management and role-based access for all applicable applications in one area that will be reviewed by senior management  for the next steps. </t>
  </si>
  <si>
    <t xml:space="preserve">The Bank will continue to implement single sign-on for all applications that support SSO with Active Directory. However, there are legacy applications ( like the core Miser ) and some outsourced applications that would not support SSO with Active Directory and can't  be migrated or converted easily, without business impact. </t>
  </si>
  <si>
    <t xml:space="preserve">The Bank will deploy ServiceNow for centralizing a ticketing system for all access changes. This include employee on-boarding and off-boarding and other access changes recorded through ServiceNow. This include integration with the Bank's HRIS System ( ADP ). </t>
  </si>
  <si>
    <t xml:space="preserve">In the interim, the Bank will comtinue to use AppleNet ( and its successor ServiceNow) to manually record all access changes. </t>
  </si>
  <si>
    <t xml:space="preserve">Access recertification will be performed annually to enusre that all logical accesses are appropiately authorized. </t>
  </si>
  <si>
    <t xml:space="preserve">Access recertification will be performed annually to enusre that all logical accesses are appropriately authorized. </t>
  </si>
  <si>
    <t>None</t>
  </si>
  <si>
    <t>Change Control and Configuration Management</t>
  </si>
  <si>
    <t>Network Security</t>
  </si>
  <si>
    <t>Information Transfer</t>
  </si>
  <si>
    <t>Process Domain</t>
  </si>
  <si>
    <t xml:space="preserve">User access is authorized and appropriately established for all in-scope applications.  Controls relating to appropriate segregation of duties over requesting and granting access to systems and data exist and are followed.
</t>
  </si>
  <si>
    <t>A record of all users access is maintained in the ticketing system which contains an audit trail for all change in access requirements.</t>
  </si>
  <si>
    <t>Role Base permission is in place for limited applications to ensure a consistent approach for access is used.
Role Based permissions over all applications has not been established.  This is a control design deficiency.</t>
  </si>
  <si>
    <r>
      <rPr>
        <b/>
        <sz val="10"/>
        <color theme="1"/>
        <rFont val="Calibri"/>
        <family val="2"/>
        <scheme val="minor"/>
      </rPr>
      <t>Application Baseline</t>
    </r>
    <r>
      <rPr>
        <sz val="10"/>
        <color theme="1"/>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</si>
  <si>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t>IT IFR P2</t>
  </si>
  <si>
    <t>Reports may not be produced or may contain inaccurate information to meet the needs of the Business.  As decisions are determined on the output misinformation could result in ineffective outcomes.</t>
  </si>
  <si>
    <t>IT IFR R2</t>
  </si>
  <si>
    <t>Reports are generated directly from the Applications and are distributed to the Business Units with out alterations.</t>
  </si>
  <si>
    <t>IT IFR-C4</t>
  </si>
  <si>
    <t>5 days</t>
  </si>
  <si>
    <t>For each new release, upon User Acceptance testing the Reports contents are validated to ensure that the output is accurate.</t>
  </si>
  <si>
    <t>IT IFR-C5</t>
  </si>
  <si>
    <r>
      <rPr>
        <b/>
        <sz val="10"/>
        <color theme="1"/>
        <rFont val="Calibri"/>
        <family val="2"/>
        <scheme val="minor"/>
      </rPr>
      <t>Uptime/Performance</t>
    </r>
    <r>
      <rPr>
        <sz val="10"/>
        <color theme="1"/>
        <rFont val="Calibri"/>
        <family val="2"/>
        <scheme val="minor"/>
      </rPr>
      <t xml:space="preserve"> 
1. Daily System Performance Metrics are produced via a report that includes:
- Response time
- Uptime Management
- Tools and Reporting
These reports are reviewed and changes to load balancing, disc space etc. are completed when necessary.</t>
    </r>
  </si>
  <si>
    <t>IT IFR P3</t>
  </si>
  <si>
    <t>Performance not monitored could lead to a degradation in performance of the use of technology.</t>
  </si>
  <si>
    <t>IT IFR R3</t>
  </si>
  <si>
    <t>Daily system performance is captured and monitored to ensure that the systems have the necessary technology resources for peak performance.</t>
  </si>
  <si>
    <t>IT IFR-C6</t>
  </si>
  <si>
    <t>1 - Miser
1 - Network</t>
  </si>
  <si>
    <r>
      <rPr>
        <b/>
        <sz val="10"/>
        <color theme="1"/>
        <rFont val="Calibri"/>
        <family val="2"/>
        <scheme val="minor"/>
      </rPr>
      <t>In house Managed Systems</t>
    </r>
    <r>
      <rPr>
        <sz val="10"/>
        <color theme="1"/>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</si>
  <si>
    <t>IT IFR P4</t>
  </si>
  <si>
    <t>Night processing of Interface updates, backups and Report Generation may not be completed fully, which could result in data completeness and accuracy.</t>
  </si>
  <si>
    <t>IT IFR R4</t>
  </si>
  <si>
    <t>An Automated Job Schedule Tool is used which enforces the system to complete the  Night processing without the requirements of the Operator</t>
  </si>
  <si>
    <t>IT IFR-C7</t>
  </si>
  <si>
    <t>1. Banktel
2. Q2</t>
  </si>
  <si>
    <t>An Operator is available to support the Night Process and make any corrections in processing if necessary.  An Automated control is in place to notify the Night Operator in the event of a job schedule disruptions.</t>
  </si>
  <si>
    <t>IT IFR-C8</t>
  </si>
  <si>
    <t>Reports are generated, reviewed and approved for the completion of Night Processing</t>
  </si>
  <si>
    <t>IT IFR-C9</t>
  </si>
  <si>
    <r>
      <t xml:space="preserve">New Devices Added/Captured (NAC)
</t>
    </r>
    <r>
      <rPr>
        <sz val="10"/>
        <color theme="1"/>
        <rFont val="Calibri"/>
        <family val="2"/>
        <scheme val="minor"/>
      </rPr>
      <t xml:space="preserve">
1.  A NAC is not in place and this is a Self Identified Issue</t>
    </r>
  </si>
  <si>
    <t>IT IFR P5</t>
  </si>
  <si>
    <t>Devices could be attached to the Banks Network and go undiscovered.  This could result in loss of control over the Network and further infiltrate systems and applications.</t>
  </si>
  <si>
    <t>IT IFR R5</t>
  </si>
  <si>
    <t>A Network Access Control (NAC) has not been implemented.  This is a self identified control GAP</t>
  </si>
  <si>
    <t>IT IFR-C10</t>
  </si>
  <si>
    <t>NAC</t>
  </si>
  <si>
    <t xml:space="preserve">The Bank has not implemented a Network Access Control to automatically detect and report devices that are attached the Bank's Network.  </t>
  </si>
  <si>
    <t>IT IFR-F4</t>
  </si>
  <si>
    <t>The Bank should implement a NAC to have real-time visibility of devices, users and applications that are accessing network.  Such devices would provide the Bank the ability to immediately respond to unknown network events.</t>
  </si>
  <si>
    <t xml:space="preserve">The Bank will implement a Network Access Control device ( NAC ) </t>
  </si>
  <si>
    <r>
      <t xml:space="preserve">Network Segmentation
</t>
    </r>
    <r>
      <rPr>
        <sz val="10"/>
        <color theme="1"/>
        <rFont val="Calibri"/>
        <family val="2"/>
        <scheme val="minor"/>
      </rPr>
      <t xml:space="preserve">
1.  The Network has not been segmented and therefore is not in place and this is a Self Identified Issue</t>
    </r>
  </si>
  <si>
    <t>The Bank has not implemented Network Segmentation which would provide the Bank the ability to implement stronger security measures.</t>
  </si>
  <si>
    <r>
      <rPr>
        <b/>
        <sz val="10"/>
        <color theme="1"/>
        <rFont val="Calibri"/>
        <family val="2"/>
        <scheme val="minor"/>
      </rPr>
      <t>Network Administrator Rights</t>
    </r>
    <r>
      <rPr>
        <sz val="10"/>
        <color theme="1"/>
        <rFont val="Calibri"/>
        <family val="2"/>
        <scheme val="minor"/>
      </rPr>
      <t xml:space="preserve">
1. Network Administrators access is restricted and reviewed to ensure that access is consistent with each users functional role.
</t>
    </r>
  </si>
  <si>
    <r>
      <t xml:space="preserve">Single Sign on
</t>
    </r>
    <r>
      <rPr>
        <sz val="10"/>
        <color theme="1"/>
        <rFont val="Calibri"/>
        <family val="2"/>
        <scheme val="minor"/>
      </rPr>
      <t>1.The Bank has not implemented Single Sign. This is a self identified issue.</t>
    </r>
  </si>
  <si>
    <t xml:space="preserve">The Bank has not implemented Single Sign.  This is due to the distributed approach of managing application access and that some of those systems do not adopt Active Directory Security Policy. </t>
  </si>
  <si>
    <t>Single Sign on has not been implemented.  While many applications adopt Active Directory Security, not all do.  This is due to the decentralized approach for application management.
Through discussions, as applications are upgraded/replaced these are required to adopt the AD Security Policy.</t>
  </si>
  <si>
    <t>Users access is controlled via the Virtual Private Network, of which all user who remote access in are authenticated via Okta multifactor authentication.</t>
  </si>
  <si>
    <r>
      <rPr>
        <b/>
        <sz val="10"/>
        <color theme="1"/>
        <rFont val="Calibri"/>
        <family val="2"/>
        <scheme val="minor"/>
      </rPr>
      <t>Firewall Management</t>
    </r>
    <r>
      <rPr>
        <sz val="10"/>
        <color theme="1"/>
        <rFont val="Calibri"/>
        <family val="2"/>
        <scheme val="minor"/>
      </rPr>
      <t xml:space="preserve">
1, Firewall changes are driven through requests or security related activities and are communicated on a manual form by the Network Group to the Information Security Group prior to change.  Upon approval only authorized individuals can make changes to firewall.
2. The Information Security Group reviews the manual form and approves the change.  This is communicated back to the Network Group via email.
3. The Solar Winds tool completes a nightly spool of which the report on firewall changes is sent to the Information Security group where each change on the report is reconciled back to the  Ticket.  
</t>
    </r>
  </si>
  <si>
    <t>Access may not be appropriately restricted to the firewall which could lead to unauthorized changes.</t>
  </si>
  <si>
    <t xml:space="preserve">The firewall is configured to limit the number of users who can make changes.
</t>
  </si>
  <si>
    <r>
      <rPr>
        <b/>
        <sz val="10"/>
        <color theme="1"/>
        <rFont val="Calibri"/>
        <family val="2"/>
        <scheme val="minor"/>
      </rPr>
      <t xml:space="preserve">Patch Management
</t>
    </r>
    <r>
      <rPr>
        <sz val="10"/>
        <color theme="1"/>
        <rFont val="Calibri"/>
        <family val="2"/>
        <scheme val="minor"/>
      </rPr>
      <t xml:space="preserve">1. The KACE tool is used to identify the Patch requirements for the Bank's Technology.
2. Once the patch is obtained each week the change/update is scheduled and applied to the  appropriate server, workstation, printer and/or network component.
</t>
    </r>
  </si>
  <si>
    <t xml:space="preserve">Security threats and vulnerabilities are identified and assessed through the use of a tool. </t>
  </si>
  <si>
    <t>The Email Server is outsourced to G-Suite of which security controls are in place to monitor content that is leaving the Bank the contains NPI</t>
  </si>
  <si>
    <t>Vendor Security</t>
  </si>
  <si>
    <t xml:space="preserve">Identity and Access Management (Infrastructure) </t>
  </si>
  <si>
    <t>Network Architecture</t>
  </si>
  <si>
    <r>
      <rPr>
        <b/>
        <sz val="10"/>
        <color rgb="FF0070C0"/>
        <rFont val="Calibri"/>
        <family val="2"/>
        <scheme val="minor"/>
      </rPr>
      <t>Network Segmentation</t>
    </r>
    <r>
      <rPr>
        <b/>
        <sz val="10"/>
        <color theme="1"/>
        <rFont val="Calibri"/>
        <family val="2"/>
        <scheme val="minor"/>
      </rPr>
      <t xml:space="preserve">
</t>
    </r>
    <r>
      <rPr>
        <sz val="10"/>
        <color theme="1"/>
        <rFont val="Calibri"/>
        <family val="2"/>
        <scheme val="minor"/>
      </rPr>
      <t xml:space="preserve">Network architecture is designed according to the security  principles: domain separation and layering.
Domain separation separates network traffic into network segments to mitigate the risk of adversary learning about network design.  Network layering segregates the functions (e.g. OSI seven layers) to provide better security assurance. </t>
    </r>
  </si>
  <si>
    <r>
      <rPr>
        <b/>
        <sz val="10"/>
        <color rgb="FF0070C0"/>
        <rFont val="Calibri"/>
        <family val="2"/>
        <scheme val="minor"/>
      </rPr>
      <t>IT Vendor Management</t>
    </r>
    <r>
      <rPr>
        <b/>
        <sz val="10"/>
        <color theme="1"/>
        <rFont val="Calibri"/>
        <family val="2"/>
        <scheme val="minor"/>
      </rPr>
      <t xml:space="preserve">
</t>
    </r>
    <r>
      <rPr>
        <sz val="10"/>
        <color theme="1"/>
        <rFont val="Calibri"/>
        <family val="2"/>
        <scheme val="minor"/>
      </rPr>
      <t>1. The Bank maintains an inventory of all IT Service Providers for monitoring contract maturity dates which includes key contacts.  The inventory is updated as changes in relationships occur and is reviewed annually.  This will be covered in a separate Vendor Management Risk Assessment</t>
    </r>
  </si>
  <si>
    <r>
      <rPr>
        <b/>
        <sz val="10"/>
        <color theme="4" tint="-0.249977111117893"/>
        <rFont val="Calibri"/>
        <family val="2"/>
        <scheme val="minor"/>
      </rPr>
      <t>Virus and Malicious Software Protection</t>
    </r>
    <r>
      <rPr>
        <b/>
        <sz val="10"/>
        <color theme="1"/>
        <rFont val="Calibri"/>
        <family val="2"/>
        <scheme val="minor"/>
      </rPr>
      <t xml:space="preserve">
</t>
    </r>
    <r>
      <rPr>
        <sz val="10"/>
        <color theme="1"/>
        <rFont val="Calibri"/>
        <family val="2"/>
        <scheme val="minor"/>
      </rPr>
      <t xml:space="preserve">1. For non Core Application Symantec monitoring is being completed.  This is primarily used to ensure that Virus definitions and Advanced Protection are up to date on workstations and servers.  </t>
    </r>
    <r>
      <rPr>
        <b/>
        <sz val="10"/>
        <color theme="1"/>
        <rFont val="Calibri"/>
        <family val="2"/>
        <scheme val="minor"/>
      </rPr>
      <t xml:space="preserve">
</t>
    </r>
  </si>
  <si>
    <r>
      <rPr>
        <b/>
        <sz val="10"/>
        <color theme="4" tint="-0.249977111117893"/>
        <rFont val="Calibri"/>
        <family val="2"/>
        <scheme val="minor"/>
      </rPr>
      <t>Patch Management</t>
    </r>
    <r>
      <rPr>
        <b/>
        <sz val="10"/>
        <color theme="1"/>
        <rFont val="Calibri"/>
        <family val="2"/>
        <scheme val="minor"/>
      </rPr>
      <t xml:space="preserve">
</t>
    </r>
    <r>
      <rPr>
        <sz val="10"/>
        <color theme="1"/>
        <rFont val="Calibri"/>
        <family val="2"/>
        <scheme val="minor"/>
      </rPr>
      <t>1. The KACE tool is used to identify the Patch requirements for the Bank's Technology.
2. Patches are tested in development environment and confirmation is received from the end users before being moved to production. This done on Patch Tuesday of where the released patches are reviewed and scheduled.
3. A Daily report that is run to determined status of patches – the  results   are  then match to KACE to schedule implementation of patches  based on the schedule – Wednesdays and Friday.   Workstations are schedule during the week.</t>
    </r>
  </si>
  <si>
    <t>Threat and Vulnerability Management (Infrastructure)</t>
  </si>
  <si>
    <r>
      <rPr>
        <b/>
        <sz val="10"/>
        <color theme="4" tint="-0.249977111117893"/>
        <rFont val="Calibri"/>
        <family val="2"/>
        <scheme val="minor"/>
      </rPr>
      <t>Remote Access</t>
    </r>
    <r>
      <rPr>
        <b/>
        <sz val="10"/>
        <color theme="1"/>
        <rFont val="Calibri"/>
        <family val="2"/>
        <scheme val="minor"/>
      </rPr>
      <t xml:space="preserve">
</t>
    </r>
    <r>
      <rPr>
        <sz val="10"/>
        <color theme="1"/>
        <rFont val="Calibri"/>
        <family val="2"/>
        <scheme val="minor"/>
      </rPr>
      <t>1. Remote access is provided to limited Users of which these are provided access via VPN which are defined in Active Directory via LDAP which are authenticated via Okta Multifactor Authentication.</t>
    </r>
  </si>
  <si>
    <r>
      <rPr>
        <b/>
        <sz val="10"/>
        <color rgb="FF0070C0"/>
        <rFont val="Calibri"/>
        <family val="2"/>
        <scheme val="minor"/>
      </rPr>
      <t>Network Privilege Access</t>
    </r>
    <r>
      <rPr>
        <sz val="10"/>
        <color theme="1"/>
        <rFont val="Calibri"/>
        <family val="2"/>
        <scheme val="minor"/>
      </rPr>
      <t xml:space="preserve">
1. Network Administrators access is restricted and reviewed to ensure that access is consistent with each users functional role.
2. An Active directory group - "network admin"  - is created and this grants access to network devices. Additional authorization is provide via OKTA for Multi Factor Authentication.
</t>
    </r>
  </si>
  <si>
    <r>
      <rPr>
        <b/>
        <sz val="10"/>
        <color rgb="FF0070C0"/>
        <rFont val="Calibri"/>
        <family val="2"/>
        <scheme val="minor"/>
      </rPr>
      <t>Single Sign-On</t>
    </r>
    <r>
      <rPr>
        <b/>
        <sz val="10"/>
        <color theme="1"/>
        <rFont val="Calibri"/>
        <family val="2"/>
        <scheme val="minor"/>
      </rPr>
      <t xml:space="preserve">
</t>
    </r>
    <r>
      <rPr>
        <sz val="10"/>
        <color theme="1"/>
        <rFont val="Calibri"/>
        <family val="2"/>
        <scheme val="minor"/>
      </rPr>
      <t xml:space="preserve">
1. Bank has implemented OKTA as a single sign on. OKTA ties into active directory for user sign-on information.
2. When a new application is purchase a review is done to determine if the application can be integrated into OKTA pool for single sign-on.
3. The application pool contains all applications that utilize single sign -on</t>
    </r>
  </si>
  <si>
    <t>IT IFR P1 Users Access Change and Term</t>
  </si>
  <si>
    <t>IT IFR P10 Remote Access</t>
  </si>
  <si>
    <t>IT IFR P11 Firewall Management</t>
  </si>
  <si>
    <t>IT IFR P12 Performance Metric Reporting</t>
  </si>
  <si>
    <t>IT IFR P13 Virus Protection</t>
  </si>
  <si>
    <t>IT IFR P14 Patch Management</t>
  </si>
  <si>
    <t>IT IFR P15 Email</t>
  </si>
  <si>
    <t>IT IFR P2 Application Baseline</t>
  </si>
  <si>
    <t>IT IFR P3 Uptime Performance</t>
  </si>
  <si>
    <t>IT IFR P4 In house Managed Systems</t>
  </si>
  <si>
    <t>IT IFR P5 Network Access Control</t>
  </si>
  <si>
    <t>IT IFR P6 Network Segmentation</t>
  </si>
  <si>
    <t>IT IFR P7 Vendor Supported Systems</t>
  </si>
  <si>
    <t>IT IFR P8 Network Admistration</t>
  </si>
  <si>
    <t>IT IFR P9 Single Signon</t>
  </si>
  <si>
    <t>IFR-C4</t>
  </si>
  <si>
    <t>NK IFR-C5</t>
  </si>
  <si>
    <t>IFR-C6</t>
  </si>
  <si>
    <t>IFR-C7</t>
  </si>
  <si>
    <t>NK IFR-C8</t>
  </si>
  <si>
    <t>NK IFR-C9</t>
  </si>
  <si>
    <t>Access controls may not be in place to prevent unauthorized individuals from gaining entry into the Bank's Systems as controls may not be in place to authenticate remote access users.</t>
  </si>
  <si>
    <t>IFR-C20</t>
  </si>
  <si>
    <t>Process</t>
  </si>
  <si>
    <t>Tested?</t>
  </si>
  <si>
    <t>Yes</t>
  </si>
  <si>
    <t>No</t>
  </si>
  <si>
    <t>Select the risk category based on the bank wide risk taxonomy</t>
  </si>
  <si>
    <t>Symantec</t>
  </si>
  <si>
    <t>KACE</t>
  </si>
  <si>
    <r>
      <rPr>
        <b/>
        <sz val="10"/>
        <color theme="4" tint="-0.249977111117893"/>
        <rFont val="Calibri"/>
        <family val="2"/>
        <scheme val="minor"/>
      </rPr>
      <t>Third Party</t>
    </r>
    <r>
      <rPr>
        <b/>
        <sz val="10"/>
        <color theme="1"/>
        <rFont val="Calibri"/>
        <family val="2"/>
        <scheme val="minor"/>
      </rPr>
      <t xml:space="preserve"> </t>
    </r>
    <r>
      <rPr>
        <b/>
        <sz val="10"/>
        <color rgb="FF0070C0"/>
        <rFont val="Calibri"/>
        <family val="2"/>
        <scheme val="minor"/>
      </rPr>
      <t>Network Access</t>
    </r>
    <r>
      <rPr>
        <b/>
        <sz val="10"/>
        <color theme="1"/>
        <rFont val="Calibri"/>
        <family val="2"/>
        <scheme val="minor"/>
      </rPr>
      <t xml:space="preserve">
</t>
    </r>
    <r>
      <rPr>
        <sz val="10"/>
        <color theme="1"/>
        <rFont val="Calibri"/>
        <family val="2"/>
        <scheme val="minor"/>
      </rPr>
      <t xml:space="preserve">
2. Service Providers do not have access to any of the systems.  This control prevents Third Party relationships for modifying data, software and parameters.
</t>
    </r>
  </si>
  <si>
    <t>Individuals may have excessive or unauthorized access to operating system, database, network or application.  This permits individuals or malicious parties with access to the individuals' account to perform functions and execute transactions that may be inconsistent with the individuals job function.</t>
  </si>
  <si>
    <t>Moved to Operations</t>
  </si>
  <si>
    <t>Initial Questions</t>
  </si>
  <si>
    <t>Key Steps in Process</t>
  </si>
  <si>
    <t>Network Access Control</t>
  </si>
  <si>
    <r>
      <rPr>
        <b/>
        <sz val="10"/>
        <color rgb="FF0070C0"/>
        <rFont val="Calibri"/>
        <family val="2"/>
        <scheme val="minor"/>
      </rPr>
      <t>Network Access Control</t>
    </r>
    <r>
      <rPr>
        <b/>
        <sz val="10"/>
        <color theme="1"/>
        <rFont val="Calibri"/>
        <family val="2"/>
        <scheme val="minor"/>
      </rPr>
      <t xml:space="preserve">
</t>
    </r>
    <r>
      <rPr>
        <sz val="10"/>
        <color theme="1"/>
        <rFont val="Calibri"/>
        <family val="2"/>
        <scheme val="minor"/>
      </rPr>
      <t>Access to the network will comply to the network security policy. This includes the pre-admission and post-admission security policy that determines where users and devices can go in the network and what they can do once admitted into the network.</t>
    </r>
  </si>
  <si>
    <t xml:space="preserve"> Possible/ Adverse </t>
  </si>
  <si>
    <t xml:space="preserve"> Probable/Baseline </t>
  </si>
  <si>
    <t>Very High</t>
  </si>
  <si>
    <t>High</t>
  </si>
  <si>
    <t>Progress since last RCSA and resulting risk trending</t>
  </si>
  <si>
    <t>8 accounts granted to non-permanent employees + all access to CORE applications</t>
  </si>
  <si>
    <t>Okta Configuration
VPN Configuration</t>
  </si>
  <si>
    <t>1 GMAIL Configuration
1 NETSKOPE Configuration
1 VIRTRU Configuration</t>
  </si>
  <si>
    <r>
      <rPr>
        <b/>
        <sz val="10"/>
        <color theme="4" tint="-0.249977111117893"/>
        <rFont val="Calibri"/>
        <family val="2"/>
        <scheme val="minor"/>
      </rPr>
      <t>Firewall Management</t>
    </r>
    <r>
      <rPr>
        <sz val="10"/>
        <color theme="4" tint="-0.249977111117893"/>
        <rFont val="Calibri"/>
        <family val="2"/>
        <scheme val="minor"/>
      </rPr>
      <t xml:space="preserve">
</t>
    </r>
    <r>
      <rPr>
        <sz val="10"/>
        <color theme="1"/>
        <rFont val="Calibri"/>
        <family val="2"/>
        <scheme val="minor"/>
      </rPr>
      <t xml:space="preserve">
Firewall changes
1. Requests for changes are made to the networking infrastructure group for a firewall change.
2. Networking performs a due diligence which includes inspecting the  current rules to determine if there is a rule that is already current and can address the request.
3. The group ensures that the request is complete – source and destination IP, Port Opening etc.
4. Network infrastructure completes a firewall request form and submits to Info security for their approval. Form is emailed to Info sec general mail box – At the same time a service now ticket is generated at the same time.
5. The change is presented and approved by the CAB  - Documentation is discussed reviewed and attached to the service now change ticket.
6. Once the request is approved at the CAB meeting the change is tested within a window.
7. Testing is provided at end of implementation window.
8. Validation is performed by info security of all fire wall changes.
</t>
    </r>
  </si>
  <si>
    <t xml:space="preserve">Palo Alto / CISO FTD - FirePower Threat  Defense </t>
  </si>
  <si>
    <t>GMAIL, NETSPOKE, VIRTRU</t>
  </si>
  <si>
    <t>RCSA 2020</t>
  </si>
  <si>
    <t>RCSA 2021</t>
  </si>
  <si>
    <t>RBA</t>
  </si>
  <si>
    <t>SNOW</t>
  </si>
  <si>
    <t>Logical Access</t>
  </si>
  <si>
    <t>Performance Monitoring</t>
  </si>
  <si>
    <t>Automated Job</t>
  </si>
  <si>
    <t>Night Process Report</t>
  </si>
  <si>
    <t>Network Segmentation</t>
  </si>
  <si>
    <t>Vendor Management</t>
  </si>
  <si>
    <t>Third Party Access</t>
  </si>
  <si>
    <t>Privileged Access</t>
  </si>
  <si>
    <t>Single Sign On</t>
  </si>
  <si>
    <t>Remote Access</t>
  </si>
  <si>
    <t>Firewall Change Management</t>
  </si>
  <si>
    <t>Firewall Change Monitoring</t>
  </si>
  <si>
    <t>Firewall Auditing</t>
  </si>
  <si>
    <t>Health Metrics Report</t>
  </si>
  <si>
    <t>Business Reports UAT</t>
  </si>
  <si>
    <t>Business Reports Distribution</t>
  </si>
  <si>
    <t>Virus Protection</t>
  </si>
  <si>
    <t>Patch Management</t>
  </si>
  <si>
    <t>Email security</t>
  </si>
  <si>
    <t>Night Process Ops</t>
  </si>
  <si>
    <t>Access to the privilege accounts of the Bank's infrastructure, if unauthorized or inadequately managed, may expose the Bank to privilege misuse and attacks from both internal and external malicious actors</t>
  </si>
  <si>
    <t>A record of all users access is maintained in the ticketing system which contains an audit trail for all change in access requirements (Add, Changes, Terminations of Users).</t>
  </si>
  <si>
    <t>Devices could be attached to the Banks Network and go undiscovered. This could result in loss of control over the Network and further infiltrate systems and applications.</t>
  </si>
  <si>
    <t>Proper Network Segmentation would reduce the Network Attack impacts. Without an effective approach, management may not be able to minimize the impact in the event of a malicious attack.</t>
  </si>
  <si>
    <t>Users access may not be tied to a single sign on solution, which increases the risk to the Bank via multiple paths of access to the Banks Systems.</t>
  </si>
  <si>
    <t>IT resources could be compromised and business operations could be disrupted due to a virus without effective updates to servers and workstations</t>
  </si>
  <si>
    <t>Access to privileged Network accounts is limited to appropriate individuals</t>
  </si>
  <si>
    <t>Access may not be appropriately restricted to the firewall which could lead to unauthorized changes. Palo Alto / CISO FTD - FirePower Threat  Defense 
Only the Networking group is authorized to make changes to the firewall configuration. Info Security has only read access to the firewall configuration/rule sets.</t>
  </si>
  <si>
    <r>
      <t xml:space="preserve">User access is authorized and an IAM (Identity Access Management) process is established for all networked and applications. This includes maintaining the proper segregation of duties between approved and implementer of any user change. 
</t>
    </r>
    <r>
      <rPr>
        <b/>
        <sz val="10"/>
        <color rgb="FFFF0000"/>
        <rFont val="Calibri"/>
        <family val="2"/>
        <scheme val="minor"/>
      </rPr>
      <t>(Control wording updated in 2021)</t>
    </r>
  </si>
  <si>
    <r>
      <t xml:space="preserve">Role Base permission is in place for critical applications to ensure that a user as access in accordance with their job functions.
</t>
    </r>
    <r>
      <rPr>
        <b/>
        <sz val="10"/>
        <color rgb="FFFF0000"/>
        <rFont val="Calibri"/>
        <family val="2"/>
        <scheme val="minor"/>
      </rPr>
      <t xml:space="preserve">
(Control wording updated in 2021)</t>
    </r>
  </si>
  <si>
    <r>
      <t xml:space="preserve">The Bank has implemented Network Segmentation which would provide the Bank the ability to implement stronger security measures.
</t>
    </r>
    <r>
      <rPr>
        <b/>
        <sz val="10"/>
        <color rgb="FFFF0000"/>
        <rFont val="Calibri"/>
        <family val="2"/>
        <scheme val="minor"/>
      </rPr>
      <t>(Control wording updated in 2021)</t>
    </r>
  </si>
  <si>
    <r>
      <t xml:space="preserve">Service providers are not permitted access to the Bank.  When vendors are provided access, it is monitored and revoked up on completion.
Contractors are provided access and access is disabled at 90 days, where approvals are required for the contractor to continue to have access.
</t>
    </r>
    <r>
      <rPr>
        <b/>
        <sz val="10"/>
        <color rgb="FFFF0000"/>
        <rFont val="Calibri"/>
        <family val="2"/>
        <scheme val="minor"/>
      </rPr>
      <t>(Control wording updated in 2021)</t>
    </r>
  </si>
  <si>
    <r>
      <t xml:space="preserve">Access is only granted to employees of a Service Provider that is listed in ABS Vendor Management's "vendor list".
</t>
    </r>
    <r>
      <rPr>
        <b/>
        <sz val="10"/>
        <color rgb="FFFF0000"/>
        <rFont val="Calibri"/>
        <family val="2"/>
        <scheme val="minor"/>
      </rPr>
      <t>(Control wording updated in 2021)</t>
    </r>
  </si>
  <si>
    <r>
      <t xml:space="preserve">The Bank implements Single-Sign On, which would provide the ability to implement stronger security measures.
</t>
    </r>
    <r>
      <rPr>
        <b/>
        <sz val="10"/>
        <color rgb="FFFF0000"/>
        <rFont val="Calibri"/>
        <family val="2"/>
        <scheme val="minor"/>
      </rPr>
      <t>(Control wording updated in 2021)</t>
    </r>
  </si>
  <si>
    <r>
      <t xml:space="preserve">Remote access communications to the Bank’s Corporate Systems are authenticated, encrypted and monitored.
Remote access to ABS information assets using bank-issued devices is secured by Virtual Private Network (VPN). 
Authentication of remote access using bank-issued devices is secured by MFA (multi-factor authentication) in OKTA, which is integrated with ABS Active Directory.
Idle access session requires user to re-authenticate 
Remote access to ABS information assets using non bank-issued devices is secured by Virtual Desktop Infrastructure (VDI). 
Remote Desktop Protocol (“RDP”) to connect to their Computing Devices is restricted
</t>
    </r>
    <r>
      <rPr>
        <b/>
        <sz val="10"/>
        <color rgb="FFFF0000"/>
        <rFont val="Calibri"/>
        <family val="2"/>
        <scheme val="minor"/>
      </rPr>
      <t>(Control wording updated in 2021)</t>
    </r>
  </si>
  <si>
    <r>
      <t xml:space="preserve">Access to firewalls is restricted to designated IT professionals.  All changes to the firewalls must follow the Bank's Change Management Policy
</t>
    </r>
    <r>
      <rPr>
        <b/>
        <sz val="10"/>
        <color rgb="FFFF0000"/>
        <rFont val="Calibri"/>
        <family val="2"/>
        <scheme val="minor"/>
      </rPr>
      <t>(Control wording updated in 2021)</t>
    </r>
  </si>
  <si>
    <r>
      <t xml:space="preserve">A reconcilliation is performed between the changes in Firewall rules and the Solar Wind Log.
</t>
    </r>
    <r>
      <rPr>
        <b/>
        <sz val="10"/>
        <color rgb="FFFF0000"/>
        <rFont val="Calibri"/>
        <family val="2"/>
        <scheme val="minor"/>
      </rPr>
      <t>(Control wording updated in 2021)</t>
    </r>
  </si>
  <si>
    <r>
      <t xml:space="preserve">All network devices have an endpoint protection solution installed. Daily automatic local scans for potential threats are scheduled. Anti-malware software and definition files are set to automatically receive the latest updates. The ability to disable or remove anti-malware programs is restricted.
</t>
    </r>
    <r>
      <rPr>
        <b/>
        <sz val="10"/>
        <color rgb="FFFF0000"/>
        <rFont val="Calibri"/>
        <family val="2"/>
        <scheme val="minor"/>
      </rPr>
      <t xml:space="preserve">
(Control wording updated in 2021)</t>
    </r>
  </si>
  <si>
    <r>
      <t xml:space="preserve">Required security patches are regularly identified and assessed by regularly reviewing and assessing  threats and vulnerabilities
Security patches are tested before being installed to the production environment . A remediation/validation scan is performed to ensure that the vulnerabilities are eliminated due to the installation of the patch 
</t>
    </r>
    <r>
      <rPr>
        <b/>
        <sz val="10"/>
        <color rgb="FFFF0000"/>
        <rFont val="Calibri"/>
        <family val="2"/>
        <scheme val="minor"/>
      </rPr>
      <t>(Control wording updated in 2021)</t>
    </r>
  </si>
  <si>
    <r>
      <t xml:space="preserve">E-mails and e-mail systems are protected from unauthorized access, modification or denial of service, spam and phishing emails, malicious e-mails, attachments and the leaking of non-public information. E-mails with non-public information must be authorized.  Its information is masked or encrypted.
</t>
    </r>
    <r>
      <rPr>
        <b/>
        <sz val="10"/>
        <color rgb="FFFF0000"/>
        <rFont val="Calibri"/>
        <family val="2"/>
        <scheme val="minor"/>
      </rPr>
      <t>(Control wording updated in 2021)</t>
    </r>
  </si>
  <si>
    <r>
      <t xml:space="preserve">The Bank has implemented Network Access Control (NAC) which would provide the Bank the ability to implement stronger security measures.
</t>
    </r>
    <r>
      <rPr>
        <b/>
        <sz val="10"/>
        <color rgb="FFFF0000"/>
        <rFont val="Calibri"/>
        <family val="2"/>
        <scheme val="minor"/>
      </rPr>
      <t>(Control wording updated in 2021)</t>
    </r>
  </si>
  <si>
    <r>
      <rPr>
        <b/>
        <sz val="10"/>
        <color rgb="FF0070C0"/>
        <rFont val="Calibri"/>
        <family val="2"/>
        <scheme val="minor"/>
      </rPr>
      <t xml:space="preserve">Logical User Access </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 a request needs to be submitted, reviewed and approved accordingly. This additionally granted access will be reviewed annually, following the Bank's standard user access review process.</t>
    </r>
    <r>
      <rPr>
        <sz val="10"/>
        <color rgb="FFFF0000"/>
        <rFont val="Calibri"/>
        <family val="2"/>
        <scheme val="minor"/>
      </rPr>
      <t xml:space="preserve">
</t>
    </r>
  </si>
  <si>
    <r>
      <rPr>
        <b/>
        <sz val="10"/>
        <color theme="4" tint="-0.249977111117893"/>
        <rFont val="Calibri"/>
        <family val="2"/>
        <scheme val="minor"/>
      </rPr>
      <t>Email</t>
    </r>
    <r>
      <rPr>
        <b/>
        <sz val="10"/>
        <color theme="1"/>
        <rFont val="Calibri"/>
        <family val="2"/>
        <scheme val="minor"/>
      </rPr>
      <t xml:space="preserve">
</t>
    </r>
    <r>
      <rPr>
        <sz val="10"/>
        <color theme="1"/>
        <rFont val="Calibri"/>
        <family val="2"/>
        <scheme val="minor"/>
      </rPr>
      <t xml:space="preserve">
1. Email is controlled and managed by the BNK through a relationship with Google of which the G-Suite tools are used.  All new users that require access go through the  access control process as noted above. 
2. The email System has controls in place to restrict unauthorized individuals from communicating with individuals and entities outside of the Bank.  In addition, the email system shall scan for, then prevent all unauthorized outgoing messages containing Not Public Information (NPI).
</t>
    </r>
  </si>
  <si>
    <r>
      <rPr>
        <b/>
        <sz val="10"/>
        <color rgb="FFFF0000"/>
        <rFont val="Calibri"/>
        <family val="2"/>
        <scheme val="minor"/>
      </rPr>
      <t xml:space="preserve">(2020 Issue) </t>
    </r>
    <r>
      <rPr>
        <sz val="10"/>
        <color theme="1"/>
        <rFont val="Calibri"/>
        <family val="2"/>
        <scheme val="minor"/>
      </rPr>
      <t>The Bank has not completed the Network Access Control (NAC) project.  Consequently, the rating of this control remained unchanged from that of 2020.</t>
    </r>
  </si>
  <si>
    <r>
      <rPr>
        <b/>
        <sz val="10"/>
        <color rgb="FFFF0000"/>
        <rFont val="Calibri"/>
        <family val="2"/>
        <scheme val="minor"/>
      </rPr>
      <t xml:space="preserve">(2020 Issue) </t>
    </r>
    <r>
      <rPr>
        <sz val="10"/>
        <color theme="1"/>
        <rFont val="Calibri"/>
        <family val="2"/>
        <scheme val="minor"/>
      </rPr>
      <t xml:space="preserve">The Bank has not completed the Network Segmentation project.  Consequently, the rating of this control remained unchanged from that of 2020. </t>
    </r>
  </si>
  <si>
    <r>
      <rPr>
        <b/>
        <sz val="10"/>
        <color rgb="FFFF0000"/>
        <rFont val="Calibri"/>
        <family val="2"/>
        <scheme val="minor"/>
      </rPr>
      <t xml:space="preserve">(2020) </t>
    </r>
    <r>
      <rPr>
        <sz val="10"/>
        <color theme="1"/>
        <rFont val="Calibri"/>
        <family val="2"/>
        <scheme val="minor"/>
      </rPr>
      <t>The Bank should develop a strategic approach which may include service providers and tools.  The Network should then separated and to into zones to secure each and limit and manage lateral movement.</t>
    </r>
  </si>
  <si>
    <r>
      <rPr>
        <b/>
        <sz val="10"/>
        <color rgb="FFFF0000"/>
        <rFont val="Calibri"/>
        <family val="2"/>
        <scheme val="minor"/>
      </rPr>
      <t xml:space="preserve">(2020) </t>
    </r>
    <r>
      <rPr>
        <sz val="10"/>
        <color theme="1"/>
        <rFont val="Calibri"/>
        <family val="2"/>
        <scheme val="minor"/>
      </rPr>
      <t>The Bank is implementing the NAC project, due to conclude end of June 2021</t>
    </r>
  </si>
  <si>
    <r>
      <rPr>
        <b/>
        <sz val="10"/>
        <color rgb="FFFF0000"/>
        <rFont val="Calibri"/>
        <family val="2"/>
        <scheme val="minor"/>
      </rPr>
      <t>(2020)</t>
    </r>
    <r>
      <rPr>
        <sz val="10"/>
        <color theme="1"/>
        <rFont val="Calibri"/>
        <family val="2"/>
        <scheme val="minor"/>
      </rPr>
      <t xml:space="preserve"> The Bank is implementing the network segmentation project, due to conclude end of June 2021</t>
    </r>
  </si>
  <si>
    <r>
      <rPr>
        <b/>
        <sz val="10"/>
        <color rgb="FFFF0000"/>
        <rFont val="Calibri"/>
        <family val="2"/>
        <scheme val="minor"/>
      </rPr>
      <t>(2020 Issue)</t>
    </r>
    <r>
      <rPr>
        <sz val="10"/>
        <color theme="1"/>
        <rFont val="Calibri"/>
        <family val="2"/>
        <scheme val="minor"/>
      </rPr>
      <t xml:space="preserve"> A centralized approach for capturing and recording all access change requests has not been established. 
</t>
    </r>
    <r>
      <rPr>
        <b/>
        <sz val="10"/>
        <color rgb="FFFF0000"/>
        <rFont val="Calibri"/>
        <family val="2"/>
        <scheme val="minor"/>
      </rPr>
      <t>(2021 Update)</t>
    </r>
    <r>
      <rPr>
        <sz val="10"/>
        <color theme="1"/>
        <rFont val="Calibri"/>
        <family val="2"/>
        <scheme val="minor"/>
      </rPr>
      <t xml:space="preserve"> Issue-0000001389 is closed
</t>
    </r>
  </si>
  <si>
    <r>
      <rPr>
        <b/>
        <sz val="10"/>
        <color rgb="FFFF0000"/>
        <rFont val="Calibri"/>
        <family val="2"/>
        <scheme val="minor"/>
      </rPr>
      <t xml:space="preserve">(2020) </t>
    </r>
    <r>
      <rPr>
        <sz val="10"/>
        <color theme="1"/>
        <rFont val="Calibri"/>
        <family val="2"/>
        <scheme val="minor"/>
      </rPr>
      <t xml:space="preserve">Having a centralized approach for access management would provide for a uniform approach over all applications
</t>
    </r>
    <r>
      <rPr>
        <b/>
        <sz val="10"/>
        <color rgb="FFFF0000"/>
        <rFont val="Calibri"/>
        <family val="2"/>
        <scheme val="minor"/>
      </rPr>
      <t>(2021 Update)</t>
    </r>
    <r>
      <rPr>
        <sz val="10"/>
        <color theme="1"/>
        <rFont val="Calibri"/>
        <family val="2"/>
        <scheme val="minor"/>
      </rPr>
      <t xml:space="preserve"> Issue-0000001389 is closed</t>
    </r>
  </si>
  <si>
    <r>
      <rPr>
        <b/>
        <sz val="10"/>
        <color rgb="FFFF0000"/>
        <rFont val="Calibri"/>
        <family val="2"/>
        <scheme val="minor"/>
      </rPr>
      <t xml:space="preserve">(2020) </t>
    </r>
    <r>
      <rPr>
        <sz val="10"/>
        <color theme="1"/>
        <rFont val="Calibri"/>
        <family val="2"/>
        <scheme val="minor"/>
      </rPr>
      <t xml:space="preserve">The Bank will prepare a business case and a formal proposal to centralize access management and role-based access for all applicable applications in one area that will be reviewed by senior management  for the next steps.
</t>
    </r>
    <r>
      <rPr>
        <b/>
        <sz val="10"/>
        <color rgb="FFFF0000"/>
        <rFont val="Calibri"/>
        <family val="2"/>
        <scheme val="minor"/>
      </rPr>
      <t xml:space="preserve">(2021 Update) </t>
    </r>
    <r>
      <rPr>
        <sz val="10"/>
        <color theme="1"/>
        <rFont val="Calibri"/>
        <family val="2"/>
        <scheme val="minor"/>
      </rPr>
      <t>Issue-0000001389 is closed</t>
    </r>
  </si>
  <si>
    <r>
      <rPr>
        <b/>
        <sz val="10"/>
        <color rgb="FFFF0000"/>
        <rFont val="Calibri"/>
        <family val="2"/>
        <scheme val="minor"/>
      </rPr>
      <t xml:space="preserve">(2020 Issue) </t>
    </r>
    <r>
      <rPr>
        <sz val="10"/>
        <color theme="1"/>
        <rFont val="Calibri"/>
        <family val="2"/>
        <scheme val="minor"/>
      </rPr>
      <t xml:space="preserve">The Help Desk ticket system is not consistently used for New, modified and Terminated changes.  There was no evidence that the “onboarding” requests from business/HR were reconciled against the actual provisioning before closing the ticket.
</t>
    </r>
    <r>
      <rPr>
        <b/>
        <sz val="10"/>
        <color rgb="FFFF0000"/>
        <rFont val="Calibri"/>
        <family val="2"/>
        <scheme val="minor"/>
      </rPr>
      <t xml:space="preserve">(2021 Update) </t>
    </r>
    <r>
      <rPr>
        <sz val="10"/>
        <color theme="1"/>
        <rFont val="Calibri"/>
        <family val="2"/>
        <scheme val="minor"/>
      </rPr>
      <t xml:space="preserve">Issue-0000001389 is closed </t>
    </r>
  </si>
  <si>
    <r>
      <rPr>
        <b/>
        <sz val="10"/>
        <color rgb="FFFF0000"/>
        <rFont val="Calibri"/>
        <family val="2"/>
        <scheme val="minor"/>
      </rPr>
      <t xml:space="preserve">(2020) </t>
    </r>
    <r>
      <rPr>
        <sz val="10"/>
        <color theme="1"/>
        <rFont val="Calibri"/>
        <family val="2"/>
        <scheme val="minor"/>
      </rPr>
      <t xml:space="preserve">A formal request for access ticketing system should be used for all access requests, changes and terminations to provide for a permeant record of all access change events 
</t>
    </r>
    <r>
      <rPr>
        <b/>
        <sz val="10"/>
        <color rgb="FFFF0000"/>
        <rFont val="Calibri"/>
        <family val="2"/>
        <scheme val="minor"/>
      </rPr>
      <t>(2021 Update)</t>
    </r>
    <r>
      <rPr>
        <sz val="10"/>
        <color theme="1"/>
        <rFont val="Calibri"/>
        <family val="2"/>
        <scheme val="minor"/>
      </rPr>
      <t xml:space="preserve"> Issue-0000001389 is closed</t>
    </r>
  </si>
  <si>
    <r>
      <rPr>
        <b/>
        <sz val="10"/>
        <color rgb="FFFF0000"/>
        <rFont val="Calibri"/>
        <family val="2"/>
        <scheme val="minor"/>
      </rPr>
      <t xml:space="preserve">(2020) </t>
    </r>
    <r>
      <rPr>
        <sz val="10"/>
        <rFont val="Calibri"/>
        <family val="2"/>
        <scheme val="minor"/>
      </rPr>
      <t xml:space="preserve">The Bank will deploy ServiceNow for centralizing a ticketing system for all access changes. This include employee on-boarding and off-boarding and other access changes recorded through ServiceNow. This include integration with the Bank's HRIS System ( ADP )
</t>
    </r>
    <r>
      <rPr>
        <b/>
        <sz val="10"/>
        <color rgb="FFFF0000"/>
        <rFont val="Calibri"/>
        <family val="2"/>
        <scheme val="minor"/>
      </rPr>
      <t xml:space="preserve">(2021) </t>
    </r>
    <r>
      <rPr>
        <sz val="10"/>
        <rFont val="Calibri"/>
        <family val="2"/>
        <scheme val="minor"/>
      </rPr>
      <t xml:space="preserve">Provisioning/deprovisioning of access to infrastructure is consistently documented in SNOW.  However, the provisioning of CORE applications is still documented separately but NOT yet in SNOW. 
</t>
    </r>
    <r>
      <rPr>
        <b/>
        <sz val="10"/>
        <color rgb="FFFF0000"/>
        <rFont val="Calibri"/>
        <family val="2"/>
        <scheme val="minor"/>
      </rPr>
      <t>(2021 Update)</t>
    </r>
    <r>
      <rPr>
        <sz val="10"/>
        <color rgb="FFFF0000"/>
        <rFont val="Calibri"/>
        <family val="2"/>
        <scheme val="minor"/>
      </rPr>
      <t xml:space="preserve"> </t>
    </r>
    <r>
      <rPr>
        <sz val="10"/>
        <rFont val="Calibri"/>
        <family val="2"/>
        <scheme val="minor"/>
      </rPr>
      <t>Issue-0000001389 is closed.  There will be no change related to the process of provisioning CORE, because this system will be soon replaced.</t>
    </r>
  </si>
  <si>
    <r>
      <rPr>
        <b/>
        <sz val="10"/>
        <color rgb="FFFF0000"/>
        <rFont val="Calibri"/>
        <family val="2"/>
        <scheme val="minor"/>
      </rPr>
      <t xml:space="preserve">(2020 Issue) </t>
    </r>
    <r>
      <rPr>
        <sz val="10"/>
        <color theme="1"/>
        <rFont val="Calibri"/>
        <family val="2"/>
        <scheme val="minor"/>
      </rPr>
      <t xml:space="preserve">Access may not be a role based approach which depends on the application.  This issue is reflective of a decentralized strategy for Application Access Management.
</t>
    </r>
    <r>
      <rPr>
        <b/>
        <sz val="10"/>
        <color rgb="FFFF0000"/>
        <rFont val="Calibri"/>
        <family val="2"/>
        <scheme val="minor"/>
      </rPr>
      <t xml:space="preserve">(2021 Update) </t>
    </r>
    <r>
      <rPr>
        <sz val="10"/>
        <color theme="1"/>
        <rFont val="Calibri"/>
        <family val="2"/>
        <scheme val="minor"/>
      </rPr>
      <t>Issue-0000001390 is closed</t>
    </r>
  </si>
  <si>
    <r>
      <rPr>
        <b/>
        <sz val="10"/>
        <color rgb="FFFF0000"/>
        <rFont val="Calibri"/>
        <family val="2"/>
        <scheme val="minor"/>
      </rPr>
      <t xml:space="preserve">(2020) </t>
    </r>
    <r>
      <rPr>
        <sz val="10"/>
        <color theme="1"/>
        <rFont val="Calibri"/>
        <family val="2"/>
        <scheme val="minor"/>
      </rPr>
      <t xml:space="preserve">The use of Role Based Security for all applications should be implemented to provide for consistently in access requirements based on the user job function.  Further, role based access decreases the risk of inappropriate access and improves overall access security.
</t>
    </r>
    <r>
      <rPr>
        <b/>
        <sz val="10"/>
        <color rgb="FFFF0000"/>
        <rFont val="Calibri"/>
        <family val="2"/>
        <scheme val="minor"/>
      </rPr>
      <t>(2021 Update)</t>
    </r>
    <r>
      <rPr>
        <sz val="10"/>
        <color theme="1"/>
        <rFont val="Calibri"/>
        <family val="2"/>
        <scheme val="minor"/>
      </rPr>
      <t xml:space="preserve"> Issue-0000001390 is closed</t>
    </r>
  </si>
  <si>
    <r>
      <rPr>
        <b/>
        <sz val="10"/>
        <color rgb="FFFF0000"/>
        <rFont val="Calibri"/>
        <family val="2"/>
        <scheme val="minor"/>
      </rPr>
      <t xml:space="preserve">(2020) </t>
    </r>
    <r>
      <rPr>
        <sz val="10"/>
        <color theme="1"/>
        <rFont val="Calibri"/>
        <family val="2"/>
        <scheme val="minor"/>
      </rPr>
      <t xml:space="preserve">The Bank will prepare a business case and a formal proposal to centralize access management and role-based access for all applicable applications in one area that will be reviewed by senior management  for the next steps. 
</t>
    </r>
    <r>
      <rPr>
        <b/>
        <sz val="10"/>
        <color rgb="FFFF0000"/>
        <rFont val="Calibri"/>
        <family val="2"/>
        <scheme val="minor"/>
      </rPr>
      <t>(2021 Update)</t>
    </r>
    <r>
      <rPr>
        <sz val="10"/>
        <color theme="1"/>
        <rFont val="Calibri"/>
        <family val="2"/>
        <scheme val="minor"/>
      </rPr>
      <t xml:space="preserve"> Issue-0000001390 is closed</t>
    </r>
  </si>
  <si>
    <r>
      <rPr>
        <b/>
        <sz val="10"/>
        <color rgb="FFFF0000"/>
        <rFont val="Calibri"/>
        <family val="2"/>
        <scheme val="minor"/>
      </rPr>
      <t xml:space="preserve">(2021 Issue) </t>
    </r>
    <r>
      <rPr>
        <sz val="10"/>
        <color theme="1"/>
        <rFont val="Calibri"/>
        <family val="2"/>
        <scheme val="minor"/>
      </rPr>
      <t xml:space="preserve">There was no re-conciliation of the Solar winds or similar report to the firewall rule changes as of the date of the review. However a new process in being implemented for the 3rd quarter using Firemon. 
</t>
    </r>
    <r>
      <rPr>
        <b/>
        <sz val="10"/>
        <color rgb="FFFF0000"/>
        <rFont val="Calibri"/>
        <family val="2"/>
        <scheme val="minor"/>
      </rPr>
      <t>(2021 Update)</t>
    </r>
    <r>
      <rPr>
        <sz val="10"/>
        <color theme="1"/>
        <rFont val="Calibri"/>
        <family val="2"/>
        <scheme val="minor"/>
      </rPr>
      <t xml:space="preserve"> Issue-0000003394 is closed
</t>
    </r>
  </si>
  <si>
    <r>
      <rPr>
        <b/>
        <sz val="10"/>
        <color rgb="FFFF0000"/>
        <rFont val="Calibri"/>
        <family val="2"/>
        <scheme val="minor"/>
      </rPr>
      <t xml:space="preserve">(2021) </t>
    </r>
    <r>
      <rPr>
        <sz val="10"/>
        <color theme="1"/>
        <rFont val="Calibri"/>
        <family val="2"/>
        <scheme val="minor"/>
      </rPr>
      <t xml:space="preserve">Continue to develop a revised reconciliation process between the firewall rule step and monitoring software - i.e. Firemon.
</t>
    </r>
    <r>
      <rPr>
        <b/>
        <sz val="10"/>
        <color rgb="FFFF0000"/>
        <rFont val="Calibri"/>
        <family val="2"/>
        <scheme val="minor"/>
      </rPr>
      <t>(2021 Update)</t>
    </r>
    <r>
      <rPr>
        <sz val="10"/>
        <color theme="1"/>
        <rFont val="Calibri"/>
        <family val="2"/>
        <scheme val="minor"/>
      </rPr>
      <t xml:space="preserve"> Issue-0000003394 is closed</t>
    </r>
  </si>
  <si>
    <r>
      <rPr>
        <b/>
        <sz val="10"/>
        <color rgb="FFFF0000"/>
        <rFont val="Calibri"/>
        <family val="2"/>
        <scheme val="minor"/>
      </rPr>
      <t>(2021 Update)</t>
    </r>
    <r>
      <rPr>
        <sz val="10"/>
        <color theme="1"/>
        <rFont val="Calibri"/>
        <family val="2"/>
        <scheme val="minor"/>
      </rPr>
      <t xml:space="preserve"> Issue-0000003394 is closed</t>
    </r>
  </si>
  <si>
    <t>Access recertification will be performed annually to ensure that all logical accesses are appropriately authorized. 
Pass Sep 22</t>
  </si>
  <si>
    <t>In the interim, the Bank will continue to use AppleNet ( and its successor ServiceNow) to manually record all access changes. 
Pass Sep 22</t>
  </si>
  <si>
    <t>Pass Sep 22</t>
  </si>
  <si>
    <t>Test Results</t>
  </si>
  <si>
    <t>Residual Rating Verification</t>
  </si>
  <si>
    <t>LOOKUP Table</t>
  </si>
  <si>
    <t>Combination &lt;Control-Inherent Risk&gt;</t>
  </si>
  <si>
    <t>Residual Rating
(Calculated)</t>
  </si>
  <si>
    <t>Matching?</t>
  </si>
  <si>
    <t>Residual risk</t>
  </si>
  <si>
    <t>Weak-Low</t>
  </si>
  <si>
    <t>Weak-Moderate</t>
  </si>
  <si>
    <t>Weak-High</t>
  </si>
  <si>
    <t>Weak-Very High</t>
  </si>
  <si>
    <t>Adequate-Low</t>
  </si>
  <si>
    <t>Adequate-Moderate</t>
  </si>
  <si>
    <t>Adequate-High</t>
  </si>
  <si>
    <t>Adequate-Very High</t>
  </si>
  <si>
    <t>Strong-Low</t>
  </si>
  <si>
    <t>Strong-Moderate</t>
  </si>
  <si>
    <t>Strong-High</t>
  </si>
  <si>
    <t>Strong-Very High</t>
  </si>
  <si>
    <t xml:space="preserve">Weak </t>
  </si>
  <si>
    <t xml:space="preserve">Adequate </t>
  </si>
  <si>
    <t xml:space="preserve">Strong </t>
  </si>
  <si>
    <t xml:space="preserve">Moderate </t>
  </si>
  <si>
    <t xml:space="preserve">Inherent Risk </t>
  </si>
  <si>
    <r>
      <rPr>
        <b/>
        <sz val="10"/>
        <color rgb="FF0070C0"/>
        <rFont val="Calibri"/>
        <family val="2"/>
        <scheme val="minor"/>
      </rPr>
      <t>Single Sign-On</t>
    </r>
    <r>
      <rPr>
        <b/>
        <sz val="10"/>
        <rFont val="Calibri"/>
        <family val="2"/>
        <scheme val="minor"/>
      </rPr>
      <t xml:space="preserve">
</t>
    </r>
    <r>
      <rPr>
        <sz val="10"/>
        <rFont val="Calibri"/>
        <family val="2"/>
        <scheme val="minor"/>
      </rPr>
      <t xml:space="preserve">
1. Bank has implemented OKTA as a single sign on. OKTA ties into active directory for user sign-on information.
2. When a new application is purchase a review is done to determine if the application can be integrated into OKTA pool for single sign-on.
3. The application pool contains all applications that utilize single sign -on</t>
    </r>
  </si>
  <si>
    <r>
      <t xml:space="preserve">The Bank implements Single-Sign On, which would provide the ability to implement stronger security measures.
</t>
    </r>
    <r>
      <rPr>
        <sz val="10"/>
        <color rgb="FFFF0000"/>
        <rFont val="Calibri"/>
        <family val="2"/>
        <scheme val="minor"/>
      </rPr>
      <t xml:space="preserve">
</t>
    </r>
    <r>
      <rPr>
        <b/>
        <sz val="10"/>
        <color rgb="FFFF0000"/>
        <rFont val="Calibri"/>
        <family val="2"/>
        <scheme val="minor"/>
      </rPr>
      <t>(Control wording updated in 2021)</t>
    </r>
  </si>
  <si>
    <t>Control Short Name</t>
  </si>
  <si>
    <t>Inherent Risk ID</t>
  </si>
  <si>
    <t>Risk Rating</t>
  </si>
  <si>
    <t>Count Inherent Risk Rating</t>
  </si>
  <si>
    <t>Count Control Rating</t>
  </si>
  <si>
    <t>Aggregate Inherent Risk rating</t>
  </si>
  <si>
    <t>Aggregate Control rating</t>
  </si>
  <si>
    <t>Resulting Residual Risk rating</t>
  </si>
  <si>
    <t>(Numeric)</t>
  </si>
  <si>
    <t>(Qualitative)</t>
  </si>
  <si>
    <t>Count Residual Risk</t>
  </si>
  <si>
    <t>Validated Residual Risk rating</t>
  </si>
  <si>
    <r>
      <rPr>
        <b/>
        <sz val="10"/>
        <color rgb="FFFF0000"/>
        <rFont val="Calibri"/>
        <family val="2"/>
        <scheme val="minor"/>
      </rPr>
      <t>(2020)</t>
    </r>
    <r>
      <rPr>
        <sz val="10"/>
        <color theme="1"/>
        <rFont val="Calibri"/>
        <family val="2"/>
        <scheme val="minor"/>
      </rPr>
      <t xml:space="preserve"> The Bank is implementing the network segmentation project, due to conclude end of June 2021. </t>
    </r>
    <r>
      <rPr>
        <b/>
        <sz val="10"/>
        <color rgb="FFFF0000"/>
        <rFont val="Calibri"/>
        <family val="2"/>
        <scheme val="minor"/>
      </rPr>
      <t xml:space="preserve">(2021 update) </t>
    </r>
    <r>
      <rPr>
        <sz val="10"/>
        <color theme="1"/>
        <rFont val="Calibri"/>
        <family val="2"/>
        <scheme val="minor"/>
      </rPr>
      <t>The target date is updated to 11/30 (</t>
    </r>
    <r>
      <rPr>
        <b/>
        <sz val="10"/>
        <color theme="1"/>
        <rFont val="Calibri"/>
        <family val="2"/>
        <scheme val="minor"/>
      </rPr>
      <t>ISSUE-0000001526</t>
    </r>
    <r>
      <rPr>
        <sz val="10"/>
        <color theme="1"/>
        <rFont val="Calibri"/>
        <family val="2"/>
        <scheme val="minor"/>
      </rPr>
      <t>)</t>
    </r>
  </si>
  <si>
    <r>
      <rPr>
        <b/>
        <sz val="10"/>
        <color rgb="FFFF0000"/>
        <rFont val="Calibri"/>
        <family val="2"/>
        <scheme val="minor"/>
      </rPr>
      <t xml:space="preserve">(2020) </t>
    </r>
    <r>
      <rPr>
        <sz val="10"/>
        <color theme="1"/>
        <rFont val="Calibri"/>
        <family val="2"/>
        <scheme val="minor"/>
      </rPr>
      <t>The Bank is implementing the NAC project, due to conclude end of June 2021</t>
    </r>
    <r>
      <rPr>
        <b/>
        <sz val="10"/>
        <color rgb="FFFF0000"/>
        <rFont val="Calibri"/>
        <family val="2"/>
        <scheme val="minor"/>
      </rPr>
      <t xml:space="preserve"> (2021 update) </t>
    </r>
    <r>
      <rPr>
        <sz val="10"/>
        <color theme="1"/>
        <rFont val="Calibri"/>
        <family val="2"/>
        <scheme val="minor"/>
      </rPr>
      <t>The target date is updated to 10/31. (</t>
    </r>
    <r>
      <rPr>
        <b/>
        <sz val="10"/>
        <color theme="1"/>
        <rFont val="Calibri"/>
        <family val="2"/>
        <scheme val="minor"/>
      </rPr>
      <t>ISSUE-0000001632</t>
    </r>
    <r>
      <rPr>
        <sz val="10"/>
        <color theme="1"/>
        <rFont val="Calibri"/>
        <family val="2"/>
        <scheme val="minor"/>
      </rPr>
      <t>)</t>
    </r>
  </si>
  <si>
    <t>Residual Rating</t>
  </si>
  <si>
    <t xml:space="preserve">Aggr. Residual Rating </t>
  </si>
  <si>
    <t>Count Inherent Risk</t>
  </si>
  <si>
    <t>Aggregate</t>
  </si>
  <si>
    <t>Risk</t>
  </si>
  <si>
    <t>Final Assessment</t>
  </si>
  <si>
    <t>Now in IT-OPS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</si>
</sst>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0"/>
      <name val="Calibri"/>
      <family val="2"/>
      <scheme val="minor"/>
    </font>
    <font>
      <i/>
      <sz val="10"/>
      <color theme="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0"/>
      <color theme="1"/>
      <name val="Calibri"/>
      <family val="2"/>
      <scheme val="minor"/>
    </font>
    <font>
      <b/>
      <sz val="11"/>
      <color rgb="FF000000"/>
      <name val="Calibri"/>
      <family val="2"/>
    </font>
    <font>
      <sz val="11"/>
      <color theme="1"/>
      <name val="Calibri"/>
      <family val="2"/>
    </font>
    <font>
      <sz val="10"/>
      <color rgb="FFFF0000"/>
      <name val="Calibri"/>
      <family val="2"/>
      <scheme val="minor"/>
    </font>
    <font>
      <sz val="10"/>
      <name val="Calibri"/>
      <family val="2"/>
      <scheme val="minor"/>
    </font>
    <font>
      <sz val="10"/>
      <color theme="1"/>
      <name val="Calibri"/>
      <family val="2"/>
    </font>
    <font>
      <b/>
      <sz val="10"/>
      <color rgb="FFFF0000"/>
      <name val="Calibri"/>
      <family val="2"/>
      <scheme val="minor"/>
    </font>
    <font>
      <sz val="11"/>
      <color theme="1"/>
      <name val="Calibri"/>
      <family val="2"/>
      <scheme val="minor"/>
    </font>
    <font>
      <b/>
      <sz val="11"/>
      <color theme="0"/>
      <name val="Calibri"/>
      <family val="2"/>
      <scheme val="minor"/>
    </font>
    <font>
      <b/>
      <sz val="10"/>
      <color rgb="FF0070C0"/>
      <name val="Calibri"/>
      <family val="2"/>
      <scheme val="minor"/>
    </font>
    <font>
      <sz val="11"/>
      <color rgb="FF9C6500"/>
      <name val="Calibri"/>
      <family val="2"/>
      <scheme val="minor"/>
    </font>
    <font>
      <sz val="10"/>
      <color theme="4" tint="-0.249977111117893"/>
      <name val="Calibri"/>
      <family val="2"/>
      <scheme val="minor"/>
    </font>
    <font>
      <b/>
      <i/>
      <sz val="10"/>
      <color theme="4" tint="0.39997558519241921"/>
      <name val="Calibri"/>
      <family val="2"/>
      <scheme val="minor"/>
    </font>
    <font>
      <b/>
      <sz val="11"/>
      <color theme="1" tint="0.14999847407452621"/>
      <name val="Calibri"/>
      <family val="2"/>
      <scheme val="minor"/>
    </font>
    <font>
      <i/>
      <sz val="10"/>
      <name val="Calibri"/>
      <family val="2"/>
      <scheme val="minor"/>
    </font>
    <font>
      <sz val="18"/>
      <name val="Arial"/>
      <family val="2"/>
    </font>
    <font>
      <sz val="9"/>
      <color rgb="FF000000"/>
      <name val="Calibri"/>
      <family val="2"/>
    </font>
  </fonts>
  <fills count="28">
    <fill>
      <patternFill patternType="none"/>
    </fill>
    <fill>
      <patternFill patternType="gray125"/>
    </fill>
    <fill>
      <patternFill patternType="solid">
        <fgColor theme="7"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4" tint="-0.249977111117893"/>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EB9C"/>
      </patternFill>
    </fill>
    <fill>
      <patternFill patternType="solid">
        <fgColor theme="5" tint="-0.249977111117893"/>
        <bgColor indexed="64"/>
      </patternFill>
    </fill>
    <fill>
      <patternFill patternType="solid">
        <fgColor theme="5" tint="0.59999389629810485"/>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s>
  <borders count="10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auto="1"/>
      </left>
      <right style="medium">
        <color indexed="64"/>
      </right>
      <top style="thick">
        <color auto="1"/>
      </top>
      <bottom style="thin">
        <color auto="1"/>
      </bottom>
      <diagonal/>
    </border>
    <border>
      <left style="thin">
        <color auto="1"/>
      </left>
      <right style="medium">
        <color indexed="64"/>
      </right>
      <top style="thin">
        <color auto="1"/>
      </top>
      <bottom style="thick">
        <color auto="1"/>
      </bottom>
      <diagonal/>
    </border>
    <border>
      <left style="thick">
        <color auto="1"/>
      </left>
      <right style="thin">
        <color auto="1"/>
      </right>
      <top style="thin">
        <color auto="1"/>
      </top>
      <bottom style="medium">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9" fillId="0" borderId="0"/>
    <xf numFmtId="0" fontId="19" fillId="0" borderId="0"/>
    <xf numFmtId="0" fontId="19" fillId="0" borderId="0"/>
    <xf numFmtId="0" fontId="22" fillId="16" borderId="0" applyNumberFormat="0" applyBorder="0" applyAlignment="0" applyProtection="0"/>
  </cellStyleXfs>
  <cellXfs count="455">
    <xf numFmtId="0" fontId="0" fillId="0" borderId="0" xfId="0"/>
    <xf numFmtId="0" fontId="1" fillId="0" borderId="0" xfId="0" applyFont="1"/>
    <xf numFmtId="0" fontId="2" fillId="0" borderId="1" xfId="0" applyFont="1" applyBorder="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3" fillId="0" borderId="0" xfId="0" applyFont="1" applyFill="1" applyAlignment="1">
      <alignment vertical="top" wrapText="1"/>
    </xf>
    <xf numFmtId="0" fontId="2" fillId="2" borderId="1" xfId="0" applyFont="1" applyFill="1" applyBorder="1" applyAlignment="1">
      <alignment vertical="top" wrapText="1"/>
    </xf>
    <xf numFmtId="0" fontId="3" fillId="0" borderId="2" xfId="0" applyFont="1" applyFill="1" applyBorder="1" applyAlignment="1">
      <alignment vertical="top" wrapText="1"/>
    </xf>
    <xf numFmtId="0" fontId="3" fillId="0" borderId="8" xfId="0" applyFont="1" applyFill="1" applyBorder="1" applyAlignment="1">
      <alignment vertical="top" wrapText="1"/>
    </xf>
    <xf numFmtId="0" fontId="2" fillId="0" borderId="0" xfId="0" applyFont="1" applyAlignment="1">
      <alignment vertical="top"/>
    </xf>
    <xf numFmtId="0" fontId="2" fillId="0" borderId="6"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7" xfId="0" applyFont="1" applyBorder="1" applyAlignment="1">
      <alignment vertical="top"/>
    </xf>
    <xf numFmtId="0" fontId="6" fillId="5" borderId="0" xfId="0" applyFont="1" applyFill="1" applyAlignment="1">
      <alignment horizontal="center" vertical="center"/>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0" fillId="6" borderId="17" xfId="0" applyFill="1" applyBorder="1" applyAlignment="1">
      <alignment vertical="center" wrapText="1"/>
    </xf>
    <xf numFmtId="0" fontId="7" fillId="3" borderId="18"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7" xfId="0" applyFont="1" applyBorder="1" applyAlignment="1">
      <alignment horizontal="center" vertical="center"/>
    </xf>
    <xf numFmtId="0" fontId="6" fillId="0" borderId="16" xfId="0" applyFont="1" applyBorder="1" applyAlignment="1">
      <alignment horizontal="center" vertical="center"/>
    </xf>
    <xf numFmtId="0" fontId="6" fillId="5" borderId="19" xfId="0" applyFont="1" applyFill="1" applyBorder="1" applyAlignment="1">
      <alignment vertical="center"/>
    </xf>
    <xf numFmtId="0" fontId="6" fillId="5" borderId="16" xfId="0" applyFont="1" applyFill="1" applyBorder="1" applyAlignment="1">
      <alignment horizontal="center" vertical="center"/>
    </xf>
    <xf numFmtId="0" fontId="6" fillId="6" borderId="17"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5" borderId="20" xfId="0" applyFont="1" applyFill="1" applyBorder="1" applyAlignment="1">
      <alignment vertical="center"/>
    </xf>
    <xf numFmtId="0" fontId="6" fillId="0" borderId="22" xfId="0" applyFont="1" applyBorder="1" applyAlignment="1">
      <alignment horizontal="center" vertical="center" wrapText="1"/>
    </xf>
    <xf numFmtId="0" fontId="6" fillId="0" borderId="20" xfId="0" applyFont="1" applyBorder="1" applyAlignment="1">
      <alignment horizontal="center" vertical="center" wrapText="1"/>
    </xf>
    <xf numFmtId="0" fontId="6" fillId="3" borderId="18"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5" borderId="13" xfId="0" applyFont="1" applyFill="1" applyBorder="1" applyAlignment="1">
      <alignment vertical="center"/>
    </xf>
    <xf numFmtId="0" fontId="0" fillId="0" borderId="0" xfId="0" applyAlignment="1">
      <alignment vertical="center"/>
    </xf>
    <xf numFmtId="0" fontId="6" fillId="5" borderId="25" xfId="0" applyFont="1" applyFill="1" applyBorder="1" applyAlignment="1">
      <alignment horizontal="center" vertical="center"/>
    </xf>
    <xf numFmtId="0" fontId="8" fillId="0" borderId="2" xfId="0" applyFont="1" applyBorder="1" applyAlignment="1">
      <alignment vertical="top"/>
    </xf>
    <xf numFmtId="0" fontId="8" fillId="0" borderId="8" xfId="0" applyFont="1" applyBorder="1" applyAlignment="1">
      <alignment vertical="top"/>
    </xf>
    <xf numFmtId="0" fontId="2" fillId="0" borderId="26"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7" xfId="0" applyFont="1" applyBorder="1" applyAlignment="1">
      <alignment vertical="top"/>
    </xf>
    <xf numFmtId="0" fontId="2" fillId="0" borderId="28" xfId="0" applyFont="1" applyBorder="1" applyAlignment="1">
      <alignment vertical="top"/>
    </xf>
    <xf numFmtId="0" fontId="2" fillId="0" borderId="29" xfId="0" applyFont="1" applyBorder="1" applyAlignment="1">
      <alignment vertical="top" wrapText="1"/>
    </xf>
    <xf numFmtId="0" fontId="6" fillId="0" borderId="17" xfId="0" applyFont="1" applyBorder="1" applyAlignment="1">
      <alignment horizontal="center" vertical="center" wrapText="1"/>
    </xf>
    <xf numFmtId="0" fontId="11" fillId="9" borderId="32" xfId="0" applyFont="1" applyFill="1" applyBorder="1" applyAlignment="1">
      <alignment horizontal="left" vertical="center" wrapText="1" readingOrder="1"/>
    </xf>
    <xf numFmtId="0" fontId="11" fillId="8" borderId="32" xfId="0" applyFont="1" applyFill="1" applyBorder="1" applyAlignment="1">
      <alignment horizontal="left" vertical="center" wrapText="1" readingOrder="1"/>
    </xf>
    <xf numFmtId="0" fontId="11" fillId="9" borderId="34" xfId="0" applyFont="1" applyFill="1" applyBorder="1" applyAlignment="1">
      <alignment horizontal="left" vertical="center" wrapText="1" readingOrder="1"/>
    </xf>
    <xf numFmtId="0" fontId="11" fillId="9" borderId="43" xfId="0" applyFont="1" applyFill="1" applyBorder="1" applyAlignment="1">
      <alignment horizontal="left" vertical="center" wrapText="1" readingOrder="1"/>
    </xf>
    <xf numFmtId="0" fontId="11" fillId="8" borderId="43" xfId="0" applyFont="1" applyFill="1" applyBorder="1" applyAlignment="1">
      <alignment horizontal="left" vertical="center" wrapText="1" readingOrder="1"/>
    </xf>
    <xf numFmtId="0" fontId="11" fillId="9" borderId="46" xfId="0" applyFont="1" applyFill="1" applyBorder="1" applyAlignment="1">
      <alignment horizontal="left" vertical="center" wrapText="1" readingOrder="1"/>
    </xf>
    <xf numFmtId="0" fontId="3" fillId="0" borderId="1" xfId="0" applyFont="1" applyFill="1" applyBorder="1" applyAlignment="1">
      <alignment horizontal="center" vertical="top" wrapText="1"/>
    </xf>
    <xf numFmtId="0" fontId="3" fillId="0" borderId="5" xfId="0" applyFont="1" applyFill="1" applyBorder="1" applyAlignment="1">
      <alignment horizontal="center" vertical="top" wrapText="1"/>
    </xf>
    <xf numFmtId="0" fontId="2" fillId="0" borderId="47" xfId="0" applyFont="1" applyBorder="1" applyAlignment="1">
      <alignment vertical="top"/>
    </xf>
    <xf numFmtId="0" fontId="2" fillId="0" borderId="48" xfId="0" applyFont="1" applyBorder="1" applyAlignment="1">
      <alignment vertical="top"/>
    </xf>
    <xf numFmtId="0" fontId="2" fillId="0" borderId="49" xfId="0" applyFont="1" applyBorder="1" applyAlignment="1">
      <alignment vertical="top"/>
    </xf>
    <xf numFmtId="0" fontId="3" fillId="0" borderId="26"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3" fillId="10" borderId="30" xfId="0" applyFont="1" applyFill="1" applyBorder="1" applyAlignment="1">
      <alignment horizontal="left" vertical="center" wrapText="1" readingOrder="1"/>
    </xf>
    <xf numFmtId="0" fontId="13" fillId="10" borderId="31" xfId="0" applyFont="1" applyFill="1" applyBorder="1" applyAlignment="1">
      <alignment horizontal="left" vertical="center" wrapText="1" readingOrder="1"/>
    </xf>
    <xf numFmtId="0" fontId="13" fillId="10" borderId="41" xfId="0" applyFont="1" applyFill="1" applyBorder="1" applyAlignment="1">
      <alignment horizontal="left" vertical="center" wrapText="1" readingOrder="1"/>
    </xf>
    <xf numFmtId="0" fontId="13" fillId="10" borderId="32" xfId="0" applyFont="1" applyFill="1" applyBorder="1" applyAlignment="1">
      <alignment horizontal="left" vertical="center" wrapText="1" readingOrder="1"/>
    </xf>
    <xf numFmtId="0" fontId="13" fillId="10" borderId="34" xfId="0" applyFont="1" applyFill="1" applyBorder="1" applyAlignment="1">
      <alignment horizontal="left" vertical="center" wrapText="1" readingOrder="1"/>
    </xf>
    <xf numFmtId="0" fontId="2" fillId="0" borderId="29" xfId="0" applyFont="1" applyBorder="1" applyAlignment="1">
      <alignment vertical="top"/>
    </xf>
    <xf numFmtId="0" fontId="2" fillId="0" borderId="26" xfId="0" applyFont="1" applyBorder="1" applyAlignment="1">
      <alignment vertical="top" wrapText="1"/>
    </xf>
    <xf numFmtId="0" fontId="2" fillId="0" borderId="6" xfId="0" applyFont="1" applyBorder="1" applyAlignment="1">
      <alignment vertical="top" wrapText="1"/>
    </xf>
    <xf numFmtId="0" fontId="3" fillId="0" borderId="27" xfId="0" applyFont="1" applyFill="1" applyBorder="1" applyAlignment="1">
      <alignment vertical="top" wrapText="1"/>
    </xf>
    <xf numFmtId="0" fontId="2" fillId="0" borderId="0" xfId="0" applyFont="1" applyFill="1" applyAlignment="1">
      <alignment vertical="top" wrapText="1"/>
    </xf>
    <xf numFmtId="0" fontId="5" fillId="0" borderId="1" xfId="0" applyFont="1" applyFill="1" applyBorder="1" applyAlignment="1">
      <alignment vertical="top" wrapText="1"/>
    </xf>
    <xf numFmtId="0" fontId="17" fillId="0" borderId="0" xfId="0" applyFont="1" applyFill="1" applyAlignment="1">
      <alignment vertical="top" wrapText="1"/>
    </xf>
    <xf numFmtId="0" fontId="17" fillId="0" borderId="1" xfId="0" applyFont="1" applyFill="1" applyBorder="1" applyAlignment="1">
      <alignment vertical="top" wrapText="1"/>
    </xf>
    <xf numFmtId="0" fontId="16" fillId="0" borderId="1" xfId="0" applyFont="1" applyFill="1" applyBorder="1" applyAlignment="1">
      <alignment vertical="top" wrapText="1"/>
    </xf>
    <xf numFmtId="0" fontId="14" fillId="0" borderId="1" xfId="0" applyFont="1" applyFill="1" applyBorder="1" applyAlignment="1">
      <alignment vertical="top" wrapText="1"/>
    </xf>
    <xf numFmtId="0" fontId="1" fillId="11" borderId="2" xfId="0" applyFont="1" applyFill="1" applyBorder="1" applyAlignment="1">
      <alignment horizontal="justify" vertical="center" wrapText="1"/>
    </xf>
    <xf numFmtId="0" fontId="1" fillId="11" borderId="53"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49" xfId="0" applyBorder="1" applyAlignment="1">
      <alignment horizontal="justify" vertical="center" wrapText="1"/>
    </xf>
    <xf numFmtId="14" fontId="2" fillId="0" borderId="1" xfId="0" applyNumberFormat="1" applyFont="1" applyFill="1" applyBorder="1" applyAlignment="1">
      <alignment vertical="top" wrapText="1"/>
    </xf>
    <xf numFmtId="0" fontId="12" fillId="0" borderId="1" xfId="0" applyFont="1" applyFill="1" applyBorder="1" applyAlignment="1">
      <alignment vertical="top" wrapText="1"/>
    </xf>
    <xf numFmtId="0" fontId="2" fillId="0" borderId="1" xfId="0" applyFont="1" applyFill="1" applyBorder="1" applyAlignment="1">
      <alignment vertical="top" wrapText="1"/>
    </xf>
    <xf numFmtId="0" fontId="2" fillId="13" borderId="1" xfId="0" applyFont="1" applyFill="1" applyBorder="1" applyAlignment="1">
      <alignment vertical="top" wrapText="1"/>
    </xf>
    <xf numFmtId="0" fontId="0" fillId="0" borderId="0" xfId="0" applyAlignment="1">
      <alignment horizontal="left"/>
    </xf>
    <xf numFmtId="0" fontId="5" fillId="0" borderId="54" xfId="0" applyFont="1" applyFill="1" applyBorder="1" applyAlignment="1">
      <alignment vertical="top" wrapText="1"/>
    </xf>
    <xf numFmtId="0" fontId="2" fillId="0" borderId="55" xfId="0" applyFont="1" applyFill="1" applyBorder="1" applyAlignment="1">
      <alignment vertical="top" wrapText="1"/>
    </xf>
    <xf numFmtId="0" fontId="2" fillId="0" borderId="56" xfId="0" applyFont="1" applyFill="1" applyBorder="1" applyAlignment="1">
      <alignment vertical="top" wrapText="1"/>
    </xf>
    <xf numFmtId="14" fontId="2" fillId="0" borderId="56" xfId="0" applyNumberFormat="1" applyFont="1" applyFill="1" applyBorder="1" applyAlignment="1">
      <alignment vertical="top" wrapText="1"/>
    </xf>
    <xf numFmtId="0" fontId="2" fillId="0" borderId="57" xfId="0" applyFont="1" applyFill="1" applyBorder="1" applyAlignment="1">
      <alignment vertical="top" wrapText="1"/>
    </xf>
    <xf numFmtId="0" fontId="2" fillId="0" borderId="58" xfId="0" applyFont="1" applyFill="1" applyBorder="1" applyAlignment="1">
      <alignment vertical="top" wrapText="1"/>
    </xf>
    <xf numFmtId="0" fontId="5" fillId="0" borderId="59" xfId="0" applyFont="1" applyFill="1" applyBorder="1" applyAlignment="1">
      <alignment vertical="top" wrapText="1"/>
    </xf>
    <xf numFmtId="0" fontId="2" fillId="0" borderId="60" xfId="0" applyFont="1" applyFill="1" applyBorder="1" applyAlignment="1">
      <alignment vertical="top" wrapText="1"/>
    </xf>
    <xf numFmtId="14" fontId="2" fillId="0" borderId="60" xfId="0" applyNumberFormat="1" applyFont="1" applyFill="1" applyBorder="1" applyAlignment="1">
      <alignment vertical="top" wrapText="1"/>
    </xf>
    <xf numFmtId="0" fontId="2" fillId="0" borderId="62" xfId="0" applyFont="1" applyFill="1" applyBorder="1" applyAlignment="1">
      <alignment vertical="top" wrapText="1"/>
    </xf>
    <xf numFmtId="0" fontId="5" fillId="0" borderId="63" xfId="0" applyFont="1" applyFill="1" applyBorder="1" applyAlignment="1">
      <alignment vertical="top" wrapText="1"/>
    </xf>
    <xf numFmtId="0" fontId="2" fillId="0" borderId="64" xfId="0" applyFont="1" applyFill="1" applyBorder="1" applyAlignment="1">
      <alignment vertical="top" wrapText="1"/>
    </xf>
    <xf numFmtId="0" fontId="12" fillId="0" borderId="64" xfId="0" applyFont="1" applyFill="1" applyBorder="1" applyAlignment="1">
      <alignment vertical="top" wrapText="1"/>
    </xf>
    <xf numFmtId="0" fontId="2" fillId="0" borderId="64" xfId="0" applyFont="1" applyFill="1" applyBorder="1" applyAlignment="1">
      <alignment horizontal="left" vertical="top" wrapText="1"/>
    </xf>
    <xf numFmtId="14" fontId="2" fillId="0" borderId="64" xfId="0" applyNumberFormat="1" applyFont="1" applyFill="1" applyBorder="1" applyAlignment="1">
      <alignment vertical="top" wrapText="1"/>
    </xf>
    <xf numFmtId="0" fontId="2" fillId="0" borderId="65" xfId="0" applyFont="1" applyFill="1" applyBorder="1" applyAlignment="1">
      <alignment vertical="top" wrapText="1"/>
    </xf>
    <xf numFmtId="0" fontId="5" fillId="0" borderId="66" xfId="0" applyFont="1" applyFill="1" applyBorder="1" applyAlignment="1">
      <alignment vertical="top" wrapText="1"/>
    </xf>
    <xf numFmtId="0" fontId="2" fillId="0" borderId="61" xfId="0" applyFont="1" applyFill="1" applyBorder="1" applyAlignment="1">
      <alignment vertical="top" wrapText="1"/>
    </xf>
    <xf numFmtId="0" fontId="16" fillId="0" borderId="56" xfId="0" applyFont="1" applyFill="1" applyBorder="1" applyAlignment="1">
      <alignment vertical="top" wrapText="1"/>
    </xf>
    <xf numFmtId="0" fontId="16" fillId="0" borderId="60" xfId="0" applyFont="1" applyFill="1" applyBorder="1" applyAlignment="1">
      <alignment vertical="top" wrapText="1"/>
    </xf>
    <xf numFmtId="0" fontId="5" fillId="0" borderId="67" xfId="0" applyFont="1" applyFill="1" applyBorder="1" applyAlignment="1">
      <alignment vertical="top" wrapText="1"/>
    </xf>
    <xf numFmtId="0" fontId="16" fillId="0" borderId="64" xfId="0" applyFont="1" applyFill="1" applyBorder="1" applyAlignment="1">
      <alignment vertical="top" wrapText="1"/>
    </xf>
    <xf numFmtId="0" fontId="5" fillId="0" borderId="69" xfId="0" applyFont="1" applyFill="1" applyBorder="1" applyAlignment="1">
      <alignment vertical="top" wrapText="1"/>
    </xf>
    <xf numFmtId="0" fontId="5" fillId="0" borderId="70" xfId="0" applyFont="1" applyFill="1" applyBorder="1" applyAlignment="1">
      <alignment vertical="top" wrapText="1"/>
    </xf>
    <xf numFmtId="0" fontId="2" fillId="12" borderId="50" xfId="0" applyFont="1" applyFill="1" applyBorder="1" applyAlignment="1">
      <alignment vertical="top" wrapText="1"/>
    </xf>
    <xf numFmtId="0" fontId="4" fillId="14" borderId="63" xfId="0" applyFont="1" applyFill="1" applyBorder="1" applyAlignment="1">
      <alignment horizontal="center" vertical="center" wrapText="1"/>
    </xf>
    <xf numFmtId="0" fontId="4" fillId="14" borderId="64" xfId="0" applyFont="1" applyFill="1" applyBorder="1" applyAlignment="1">
      <alignment horizontal="center" vertical="center" wrapText="1"/>
    </xf>
    <xf numFmtId="0" fontId="4" fillId="14" borderId="71" xfId="0" applyFont="1" applyFill="1" applyBorder="1" applyAlignment="1">
      <alignment horizontal="center" vertical="center" wrapText="1"/>
    </xf>
    <xf numFmtId="0" fontId="4" fillId="14" borderId="65" xfId="0" applyFont="1" applyFill="1" applyBorder="1" applyAlignment="1">
      <alignment horizontal="center" vertical="center" wrapText="1"/>
    </xf>
    <xf numFmtId="0" fontId="21" fillId="0" borderId="55" xfId="0" applyFont="1" applyFill="1" applyBorder="1" applyAlignment="1">
      <alignment horizontal="left" vertical="top" wrapText="1"/>
    </xf>
    <xf numFmtId="0" fontId="21" fillId="0" borderId="64" xfId="0" applyFont="1" applyFill="1" applyBorder="1" applyAlignment="1">
      <alignment vertical="top" wrapText="1"/>
    </xf>
    <xf numFmtId="0" fontId="21" fillId="0" borderId="56" xfId="0" applyFont="1" applyFill="1" applyBorder="1" applyAlignment="1">
      <alignment vertical="top" wrapText="1"/>
    </xf>
    <xf numFmtId="0" fontId="12" fillId="0" borderId="56" xfId="0" applyFont="1" applyFill="1" applyBorder="1" applyAlignment="1">
      <alignment vertical="top" wrapText="1"/>
    </xf>
    <xf numFmtId="0" fontId="21" fillId="0" borderId="60" xfId="0" applyFont="1" applyFill="1" applyBorder="1" applyAlignment="1">
      <alignment vertical="top" wrapText="1"/>
    </xf>
    <xf numFmtId="0" fontId="12" fillId="0" borderId="60" xfId="0" applyFont="1" applyFill="1" applyBorder="1" applyAlignment="1">
      <alignment vertical="top" wrapText="1"/>
    </xf>
    <xf numFmtId="0" fontId="3" fillId="0" borderId="64" xfId="0" applyFont="1" applyFill="1" applyBorder="1" applyAlignment="1">
      <alignment vertical="top" wrapText="1"/>
    </xf>
    <xf numFmtId="0" fontId="1" fillId="15" borderId="48" xfId="0" applyFont="1" applyFill="1" applyBorder="1" applyAlignment="1">
      <alignment horizontal="center"/>
    </xf>
    <xf numFmtId="0" fontId="1" fillId="15" borderId="47" xfId="0" applyFont="1" applyFill="1" applyBorder="1" applyAlignment="1"/>
    <xf numFmtId="0" fontId="24" fillId="0" borderId="51" xfId="0" applyFont="1" applyFill="1" applyBorder="1" applyAlignment="1">
      <alignment vertical="top" wrapText="1"/>
    </xf>
    <xf numFmtId="0" fontId="2" fillId="13" borderId="64" xfId="0" applyFont="1" applyFill="1" applyBorder="1" applyAlignment="1">
      <alignmen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xf>
    <xf numFmtId="0" fontId="0" fillId="0" borderId="0" xfId="0" applyFill="1" applyAlignment="1"/>
    <xf numFmtId="0" fontId="0" fillId="0" borderId="0" xfId="0" applyFill="1" applyAlignment="1">
      <alignment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horizontal="center" vertical="top" wrapText="1"/>
    </xf>
    <xf numFmtId="0" fontId="7" fillId="0" borderId="0" xfId="0" applyFont="1" applyFill="1" applyBorder="1" applyAlignment="1">
      <alignment horizontal="center" vertical="top"/>
    </xf>
    <xf numFmtId="0" fontId="0" fillId="0" borderId="0" xfId="0" applyFill="1"/>
    <xf numFmtId="0" fontId="6" fillId="0" borderId="0" xfId="0" applyFont="1" applyFill="1" applyBorder="1" applyAlignment="1">
      <alignment horizontal="center" vertical="top" wrapText="1"/>
    </xf>
    <xf numFmtId="0" fontId="6" fillId="0" borderId="18" xfId="0" applyFont="1" applyFill="1" applyBorder="1" applyAlignment="1">
      <alignment horizontal="center" vertical="top" wrapText="1"/>
    </xf>
    <xf numFmtId="0" fontId="6" fillId="0" borderId="0" xfId="0" applyFont="1" applyFill="1" applyBorder="1" applyAlignment="1">
      <alignment horizontal="center" vertical="top"/>
    </xf>
    <xf numFmtId="0" fontId="13" fillId="0" borderId="31" xfId="0" applyFont="1" applyFill="1" applyBorder="1" applyAlignment="1">
      <alignment horizontal="left" vertical="center" wrapText="1" readingOrder="1"/>
    </xf>
    <xf numFmtId="0" fontId="13" fillId="0" borderId="41" xfId="0" applyFont="1" applyFill="1" applyBorder="1" applyAlignment="1">
      <alignment horizontal="left" vertical="center" wrapText="1" readingOrder="1"/>
    </xf>
    <xf numFmtId="0" fontId="11" fillId="0" borderId="32" xfId="0" applyFont="1" applyFill="1" applyBorder="1" applyAlignment="1">
      <alignment horizontal="left" vertical="center" wrapText="1" readingOrder="1"/>
    </xf>
    <xf numFmtId="0" fontId="11" fillId="0" borderId="43" xfId="0" applyFont="1" applyFill="1" applyBorder="1" applyAlignment="1">
      <alignment horizontal="left" vertical="center" wrapText="1" readingOrder="1"/>
    </xf>
    <xf numFmtId="0" fontId="13" fillId="0" borderId="32" xfId="0" applyFont="1" applyFill="1" applyBorder="1" applyAlignment="1">
      <alignment horizontal="left" vertical="center" wrapText="1" readingOrder="1"/>
    </xf>
    <xf numFmtId="0" fontId="13" fillId="0" borderId="34" xfId="0" applyFont="1" applyFill="1" applyBorder="1" applyAlignment="1">
      <alignment horizontal="left" vertical="center" wrapText="1" readingOrder="1"/>
    </xf>
    <xf numFmtId="0" fontId="11" fillId="0" borderId="34" xfId="0" applyFont="1" applyFill="1" applyBorder="1" applyAlignment="1">
      <alignment horizontal="left" vertical="center" wrapText="1" readingOrder="1"/>
    </xf>
    <xf numFmtId="0" fontId="11" fillId="0" borderId="46" xfId="0" applyFont="1" applyFill="1" applyBorder="1" applyAlignment="1">
      <alignment horizontal="left" vertical="center" wrapText="1" readingOrder="1"/>
    </xf>
    <xf numFmtId="0" fontId="0" fillId="0" borderId="0" xfId="0" applyBorder="1" applyAlignment="1">
      <alignment horizontal="left"/>
    </xf>
    <xf numFmtId="0" fontId="16" fillId="0" borderId="61" xfId="0" applyFont="1" applyFill="1" applyBorder="1" applyAlignment="1">
      <alignment vertical="top" wrapText="1"/>
    </xf>
    <xf numFmtId="0" fontId="2" fillId="0" borderId="60" xfId="0" applyFont="1" applyFill="1" applyBorder="1" applyAlignment="1">
      <alignment horizontal="center" vertical="top" wrapText="1"/>
    </xf>
    <xf numFmtId="0" fontId="2" fillId="0" borderId="64" xfId="0" applyFont="1" applyFill="1" applyBorder="1" applyAlignment="1">
      <alignment horizontal="center" vertical="top" wrapText="1"/>
    </xf>
    <xf numFmtId="0" fontId="2" fillId="0" borderId="56" xfId="0" applyFont="1" applyFill="1" applyBorder="1" applyAlignment="1">
      <alignment horizontal="center" vertical="top" wrapText="1"/>
    </xf>
    <xf numFmtId="0" fontId="17" fillId="0" borderId="68" xfId="0" applyFont="1" applyFill="1" applyBorder="1" applyAlignment="1">
      <alignment horizontal="center" vertical="top" wrapText="1"/>
    </xf>
    <xf numFmtId="0" fontId="17" fillId="0" borderId="64" xfId="0" applyFont="1" applyFill="1" applyBorder="1" applyAlignment="1">
      <alignment horizontal="center" vertical="top" wrapText="1"/>
    </xf>
    <xf numFmtId="0" fontId="21" fillId="0" borderId="55" xfId="0" applyFont="1" applyFill="1" applyBorder="1" applyAlignment="1">
      <alignment vertical="top" wrapText="1"/>
    </xf>
    <xf numFmtId="0" fontId="0" fillId="0" borderId="70" xfId="0" applyBorder="1" applyAlignment="1">
      <alignment horizontal="center" wrapText="1"/>
    </xf>
    <xf numFmtId="0" fontId="0" fillId="0" borderId="70" xfId="0" applyBorder="1" applyAlignment="1">
      <alignment horizontal="center" vertical="center"/>
    </xf>
    <xf numFmtId="0" fontId="0" fillId="0" borderId="59" xfId="0" applyBorder="1" applyAlignment="1">
      <alignment horizontal="center" wrapText="1"/>
    </xf>
    <xf numFmtId="0" fontId="0" fillId="0" borderId="5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56" xfId="0" applyBorder="1" applyAlignment="1">
      <alignment horizontal="center" vertical="center"/>
    </xf>
    <xf numFmtId="0" fontId="0" fillId="0" borderId="1" xfId="0" applyBorder="1" applyAlignment="1">
      <alignment horizontal="center" vertical="center"/>
    </xf>
    <xf numFmtId="0" fontId="0" fillId="0" borderId="60"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2" xfId="0" applyBorder="1" applyAlignment="1">
      <alignment horizontal="center" vertical="center"/>
    </xf>
    <xf numFmtId="0" fontId="2" fillId="0" borderId="52" xfId="0" applyFont="1" applyFill="1" applyBorder="1" applyAlignment="1">
      <alignment horizontal="left" vertical="top" wrapText="1"/>
    </xf>
    <xf numFmtId="0" fontId="2" fillId="0" borderId="61" xfId="0" applyFont="1" applyFill="1" applyBorder="1" applyAlignment="1">
      <alignment horizontal="left" vertical="top" wrapText="1"/>
    </xf>
    <xf numFmtId="0" fontId="2" fillId="0" borderId="56"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60" xfId="0" applyFont="1" applyFill="1" applyBorder="1" applyAlignment="1">
      <alignment horizontal="left" vertical="top" wrapText="1"/>
    </xf>
    <xf numFmtId="0" fontId="2" fillId="0" borderId="50" xfId="0" applyFont="1" applyFill="1" applyBorder="1" applyAlignment="1">
      <alignment vertical="top" wrapText="1"/>
    </xf>
    <xf numFmtId="0" fontId="2" fillId="0" borderId="52" xfId="0" applyFont="1" applyFill="1" applyBorder="1" applyAlignment="1">
      <alignment vertical="top" wrapText="1"/>
    </xf>
    <xf numFmtId="0" fontId="2" fillId="0" borderId="1" xfId="0" applyFont="1" applyFill="1" applyBorder="1" applyAlignment="1">
      <alignment horizontal="center" vertical="top" wrapText="1"/>
    </xf>
    <xf numFmtId="0" fontId="2" fillId="0" borderId="52" xfId="0" applyFont="1" applyFill="1" applyBorder="1" applyAlignment="1">
      <alignment horizontal="left" vertical="top" wrapText="1"/>
    </xf>
    <xf numFmtId="0" fontId="2" fillId="0" borderId="61" xfId="0" applyFont="1" applyFill="1" applyBorder="1" applyAlignment="1">
      <alignment horizontal="left" vertical="top" wrapText="1"/>
    </xf>
    <xf numFmtId="0" fontId="6" fillId="0" borderId="11" xfId="0"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50" xfId="0" applyFont="1" applyFill="1" applyBorder="1" applyAlignment="1">
      <alignment vertical="top" wrapText="1"/>
    </xf>
    <xf numFmtId="0" fontId="2" fillId="0" borderId="52" xfId="0" applyFont="1" applyFill="1" applyBorder="1" applyAlignment="1">
      <alignment vertical="top" wrapText="1"/>
    </xf>
    <xf numFmtId="0" fontId="2" fillId="0" borderId="1" xfId="0" applyFont="1" applyFill="1" applyBorder="1" applyAlignment="1">
      <alignment horizontal="center" vertical="top" wrapText="1"/>
    </xf>
    <xf numFmtId="0" fontId="2" fillId="0" borderId="56" xfId="0" applyFont="1" applyFill="1" applyBorder="1" applyAlignment="1">
      <alignment horizontal="left" vertical="top" wrapText="1"/>
    </xf>
    <xf numFmtId="0" fontId="2" fillId="0" borderId="60" xfId="0" applyFont="1" applyFill="1" applyBorder="1" applyAlignment="1">
      <alignment horizontal="left" vertical="top" wrapText="1"/>
    </xf>
    <xf numFmtId="0" fontId="2" fillId="0" borderId="60" xfId="0" quotePrefix="1" applyFont="1" applyFill="1" applyBorder="1" applyAlignment="1">
      <alignment vertical="top" wrapText="1"/>
    </xf>
    <xf numFmtId="0" fontId="2" fillId="2" borderId="57" xfId="0" applyFont="1" applyFill="1" applyBorder="1" applyAlignment="1">
      <alignment vertical="top" wrapText="1"/>
    </xf>
    <xf numFmtId="0" fontId="2" fillId="2" borderId="58" xfId="0" applyFont="1" applyFill="1" applyBorder="1" applyAlignment="1">
      <alignment vertical="top" wrapText="1"/>
    </xf>
    <xf numFmtId="0" fontId="2" fillId="2" borderId="62" xfId="0" applyFont="1" applyFill="1" applyBorder="1" applyAlignment="1">
      <alignment vertical="top" wrapText="1"/>
    </xf>
    <xf numFmtId="0" fontId="0" fillId="0" borderId="0" xfId="0"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1" fillId="18"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26" xfId="0" applyFont="1" applyBorder="1" applyAlignment="1">
      <alignment horizontal="center" vertical="center" wrapText="1"/>
    </xf>
    <xf numFmtId="0" fontId="0" fillId="0" borderId="48" xfId="0" applyBorder="1"/>
    <xf numFmtId="0" fontId="0" fillId="0" borderId="49" xfId="0" applyBorder="1"/>
    <xf numFmtId="0" fontId="26" fillId="0" borderId="63" xfId="0" applyFont="1" applyFill="1" applyBorder="1" applyAlignment="1">
      <alignment vertical="top" wrapText="1"/>
    </xf>
    <xf numFmtId="0" fontId="16" fillId="0" borderId="64" xfId="0" applyFont="1" applyFill="1" applyBorder="1" applyAlignment="1">
      <alignment horizontal="left" vertical="top" wrapText="1"/>
    </xf>
    <xf numFmtId="0" fontId="16" fillId="0" borderId="64" xfId="0" applyFont="1" applyFill="1" applyBorder="1" applyAlignment="1">
      <alignment horizontal="center" vertical="top" wrapText="1"/>
    </xf>
    <xf numFmtId="14" fontId="16" fillId="0" borderId="64" xfId="0" applyNumberFormat="1" applyFont="1" applyFill="1" applyBorder="1" applyAlignment="1">
      <alignment vertical="top" wrapText="1"/>
    </xf>
    <xf numFmtId="0" fontId="16" fillId="0" borderId="0" xfId="0" applyFont="1" applyFill="1" applyAlignment="1">
      <alignment vertical="top" wrapText="1"/>
    </xf>
    <xf numFmtId="0" fontId="11" fillId="0" borderId="77" xfId="0" applyFont="1" applyBorder="1" applyAlignment="1">
      <alignment horizontal="left" wrapText="1" readingOrder="1"/>
    </xf>
    <xf numFmtId="0" fontId="11" fillId="0" borderId="78" xfId="0" applyFont="1" applyBorder="1" applyAlignment="1">
      <alignment horizontal="left" wrapText="1" readingOrder="1"/>
    </xf>
    <xf numFmtId="0" fontId="11" fillId="0" borderId="79" xfId="0" applyFont="1" applyBorder="1" applyAlignment="1">
      <alignment horizontal="left" wrapText="1" readingOrder="1"/>
    </xf>
    <xf numFmtId="0" fontId="11" fillId="0" borderId="80" xfId="0" applyFont="1" applyBorder="1" applyAlignment="1">
      <alignment horizontal="left" wrapText="1" readingOrder="1"/>
    </xf>
    <xf numFmtId="0" fontId="27" fillId="0" borderId="81" xfId="0" applyFont="1" applyBorder="1" applyAlignment="1">
      <alignment wrapText="1"/>
    </xf>
    <xf numFmtId="0" fontId="11" fillId="0" borderId="82" xfId="0" applyFont="1" applyBorder="1" applyAlignment="1">
      <alignment horizontal="left" wrapText="1" readingOrder="1"/>
    </xf>
    <xf numFmtId="0" fontId="11" fillId="0" borderId="83" xfId="0" applyFont="1" applyBorder="1" applyAlignment="1">
      <alignment horizontal="left" wrapText="1" readingOrder="1"/>
    </xf>
    <xf numFmtId="0" fontId="28" fillId="19" borderId="84" xfId="0" applyFont="1" applyFill="1" applyBorder="1" applyAlignment="1">
      <alignment horizontal="center" vertical="center" textRotation="90" wrapText="1" readingOrder="1"/>
    </xf>
    <xf numFmtId="0" fontId="11" fillId="0" borderId="85" xfId="0" applyFont="1" applyBorder="1" applyAlignment="1">
      <alignment horizontal="left" wrapText="1" readingOrder="1"/>
    </xf>
    <xf numFmtId="0" fontId="13" fillId="0" borderId="83" xfId="0" applyFont="1" applyBorder="1" applyAlignment="1">
      <alignment horizontal="center" vertical="center" textRotation="90" wrapText="1" readingOrder="1"/>
    </xf>
    <xf numFmtId="0" fontId="11" fillId="19" borderId="84" xfId="0" applyFont="1" applyFill="1" applyBorder="1" applyAlignment="1">
      <alignment horizontal="center" wrapText="1" readingOrder="1"/>
    </xf>
    <xf numFmtId="0" fontId="28" fillId="19" borderId="84" xfId="0" applyFont="1" applyFill="1" applyBorder="1" applyAlignment="1">
      <alignment horizontal="center" wrapText="1" readingOrder="1"/>
    </xf>
    <xf numFmtId="0" fontId="27" fillId="0" borderId="86" xfId="0" applyFont="1" applyBorder="1" applyAlignment="1">
      <alignment wrapText="1"/>
    </xf>
    <xf numFmtId="0" fontId="11" fillId="0" borderId="87" xfId="0" applyFont="1" applyBorder="1" applyAlignment="1">
      <alignment horizontal="left" wrapText="1" readingOrder="1"/>
    </xf>
    <xf numFmtId="0" fontId="11" fillId="0" borderId="88" xfId="0" applyFont="1" applyBorder="1" applyAlignment="1">
      <alignment horizontal="left" wrapText="1" readingOrder="1"/>
    </xf>
    <xf numFmtId="0" fontId="11" fillId="0" borderId="89" xfId="0" applyFont="1" applyBorder="1" applyAlignment="1">
      <alignment horizontal="left" wrapText="1" readingOrder="1"/>
    </xf>
    <xf numFmtId="0" fontId="18" fillId="0" borderId="56" xfId="0" applyFont="1" applyFill="1" applyBorder="1" applyAlignment="1">
      <alignment vertical="top" wrapText="1"/>
    </xf>
    <xf numFmtId="0" fontId="18" fillId="0" borderId="1" xfId="0" applyFont="1" applyFill="1" applyBorder="1" applyAlignment="1">
      <alignment vertical="top" wrapText="1"/>
    </xf>
    <xf numFmtId="0" fontId="18" fillId="0" borderId="60" xfId="0" applyFont="1" applyFill="1" applyBorder="1" applyAlignment="1">
      <alignment vertical="top" wrapText="1"/>
    </xf>
    <xf numFmtId="0" fontId="0" fillId="0" borderId="70" xfId="0" applyBorder="1" applyAlignment="1">
      <alignment horizontal="center" vertical="center" wrapText="1"/>
    </xf>
    <xf numFmtId="0" fontId="2" fillId="0" borderId="1" xfId="0" applyFont="1" applyFill="1" applyBorder="1" applyAlignment="1">
      <alignment horizontal="left" vertical="top" wrapText="1"/>
    </xf>
    <xf numFmtId="0" fontId="2" fillId="0" borderId="50" xfId="0" applyFont="1" applyFill="1" applyBorder="1" applyAlignment="1">
      <alignment vertical="top" wrapText="1"/>
    </xf>
    <xf numFmtId="0" fontId="21" fillId="0" borderId="56" xfId="0" applyFont="1" applyFill="1" applyBorder="1" applyAlignment="1">
      <alignment horizontal="left" vertical="top" wrapText="1"/>
    </xf>
    <xf numFmtId="0" fontId="21" fillId="0" borderId="1" xfId="0" applyFont="1" applyFill="1" applyBorder="1" applyAlignment="1">
      <alignment horizontal="left" vertical="top" wrapText="1"/>
    </xf>
    <xf numFmtId="0" fontId="21" fillId="0" borderId="60" xfId="0" applyFont="1" applyFill="1" applyBorder="1" applyAlignment="1">
      <alignment horizontal="left" vertical="top" wrapText="1"/>
    </xf>
    <xf numFmtId="0" fontId="25" fillId="0" borderId="47" xfId="0" applyFont="1" applyBorder="1" applyAlignment="1">
      <alignment horizontal="center" vertical="center" wrapText="1"/>
    </xf>
    <xf numFmtId="0" fontId="0" fillId="0" borderId="0" xfId="0" applyBorder="1" applyAlignment="1">
      <alignment horizontal="center"/>
    </xf>
    <xf numFmtId="0" fontId="0" fillId="0" borderId="6" xfId="0" applyBorder="1" applyAlignment="1">
      <alignment vertical="center"/>
    </xf>
    <xf numFmtId="0" fontId="0" fillId="0" borderId="48" xfId="0" applyBorder="1" applyAlignment="1">
      <alignment vertical="center"/>
    </xf>
    <xf numFmtId="0" fontId="0" fillId="0" borderId="7" xfId="0" applyBorder="1" applyAlignment="1">
      <alignment vertical="center"/>
    </xf>
    <xf numFmtId="0" fontId="0" fillId="0" borderId="49" xfId="0" applyBorder="1" applyAlignment="1">
      <alignment vertical="center"/>
    </xf>
    <xf numFmtId="0" fontId="0" fillId="0" borderId="90" xfId="0" applyBorder="1" applyAlignment="1">
      <alignment horizontal="center"/>
    </xf>
    <xf numFmtId="0" fontId="0" fillId="0" borderId="57" xfId="0" applyBorder="1" applyAlignment="1">
      <alignment horizontal="center" vertical="center"/>
    </xf>
    <xf numFmtId="0" fontId="0" fillId="14" borderId="56" xfId="0" applyFont="1" applyFill="1" applyBorder="1" applyAlignment="1">
      <alignment horizontal="center" vertical="center" wrapText="1"/>
    </xf>
    <xf numFmtId="0" fontId="0" fillId="14" borderId="56" xfId="0" applyFill="1" applyBorder="1" applyAlignment="1">
      <alignment horizontal="center" vertical="center"/>
    </xf>
    <xf numFmtId="0" fontId="0" fillId="14" borderId="57" xfId="0" applyFill="1" applyBorder="1" applyAlignment="1">
      <alignment horizontal="center" vertical="center"/>
    </xf>
    <xf numFmtId="0" fontId="0" fillId="14" borderId="1" xfId="0" applyFont="1" applyFill="1" applyBorder="1" applyAlignment="1">
      <alignment horizontal="center" vertical="center" wrapText="1"/>
    </xf>
    <xf numFmtId="0" fontId="0" fillId="14" borderId="1" xfId="0" applyFill="1" applyBorder="1" applyAlignment="1">
      <alignment horizontal="center" vertical="center"/>
    </xf>
    <xf numFmtId="0" fontId="0" fillId="14" borderId="58" xfId="0" applyFill="1" applyBorder="1" applyAlignment="1">
      <alignment horizontal="center" vertical="center"/>
    </xf>
    <xf numFmtId="0" fontId="0" fillId="14" borderId="70" xfId="0" applyFill="1" applyBorder="1" applyAlignment="1">
      <alignment horizontal="center" vertical="center" wrapText="1"/>
    </xf>
    <xf numFmtId="0" fontId="0" fillId="14" borderId="59" xfId="0" applyFill="1" applyBorder="1" applyAlignment="1">
      <alignment horizontal="center" wrapText="1"/>
    </xf>
    <xf numFmtId="0" fontId="0" fillId="14" borderId="60" xfId="0" applyFont="1" applyFill="1" applyBorder="1" applyAlignment="1">
      <alignment horizontal="center" vertical="center" wrapText="1"/>
    </xf>
    <xf numFmtId="0" fontId="0" fillId="14" borderId="60" xfId="0" applyFill="1" applyBorder="1" applyAlignment="1">
      <alignment horizontal="center" vertical="center"/>
    </xf>
    <xf numFmtId="0" fontId="0" fillId="14" borderId="62" xfId="0" applyFill="1" applyBorder="1" applyAlignment="1">
      <alignment horizontal="center" vertical="center"/>
    </xf>
    <xf numFmtId="0" fontId="1" fillId="15" borderId="29" xfId="0" applyFont="1" applyFill="1" applyBorder="1" applyAlignment="1"/>
    <xf numFmtId="0" fontId="0" fillId="0" borderId="91" xfId="0" applyBorder="1" applyAlignment="1">
      <alignment horizontal="center"/>
    </xf>
    <xf numFmtId="0" fontId="0" fillId="0" borderId="92" xfId="0" applyBorder="1" applyAlignment="1">
      <alignment horizontal="center"/>
    </xf>
    <xf numFmtId="0" fontId="0" fillId="0" borderId="94" xfId="0" applyBorder="1" applyAlignment="1">
      <alignment horizontal="center" vertical="center"/>
    </xf>
    <xf numFmtId="0" fontId="0" fillId="0" borderId="69" xfId="0" applyBorder="1" applyAlignment="1">
      <alignment horizontal="center" vertical="center"/>
    </xf>
    <xf numFmtId="0" fontId="0" fillId="14" borderId="69" xfId="0" applyFill="1" applyBorder="1" applyAlignment="1">
      <alignment horizontal="center" vertical="center"/>
    </xf>
    <xf numFmtId="0" fontId="0" fillId="14" borderId="70" xfId="0" applyFill="1" applyBorder="1" applyAlignment="1">
      <alignment horizontal="center" vertical="center"/>
    </xf>
    <xf numFmtId="0" fontId="0" fillId="14" borderId="59" xfId="0" applyFill="1" applyBorder="1" applyAlignment="1">
      <alignment horizontal="center" vertical="center"/>
    </xf>
    <xf numFmtId="0" fontId="0" fillId="14" borderId="57" xfId="0" applyFill="1" applyBorder="1" applyAlignment="1">
      <alignment horizontal="center"/>
    </xf>
    <xf numFmtId="0" fontId="0" fillId="14" borderId="58" xfId="0" applyFill="1" applyBorder="1" applyAlignment="1">
      <alignment horizontal="center"/>
    </xf>
    <xf numFmtId="0" fontId="0" fillId="14" borderId="62" xfId="0" applyFill="1" applyBorder="1" applyAlignment="1">
      <alignment horizontal="center"/>
    </xf>
    <xf numFmtId="0" fontId="1" fillId="15" borderId="8" xfId="0" applyFont="1" applyFill="1" applyBorder="1" applyAlignment="1"/>
    <xf numFmtId="0" fontId="1" fillId="15" borderId="68" xfId="0" applyFont="1" applyFill="1" applyBorder="1" applyAlignment="1"/>
    <xf numFmtId="0" fontId="1" fillId="15" borderId="53" xfId="0" applyFont="1" applyFill="1" applyBorder="1" applyAlignment="1"/>
    <xf numFmtId="0" fontId="28" fillId="20" borderId="84" xfId="0" applyFont="1" applyFill="1" applyBorder="1" applyAlignment="1">
      <alignment horizontal="center" vertical="center" wrapText="1" readingOrder="1"/>
    </xf>
    <xf numFmtId="0" fontId="28" fillId="21" borderId="84" xfId="0" applyFont="1" applyFill="1" applyBorder="1" applyAlignment="1">
      <alignment horizontal="center" vertical="center" wrapText="1" readingOrder="1"/>
    </xf>
    <xf numFmtId="0" fontId="28" fillId="22" borderId="84" xfId="0" applyFont="1" applyFill="1" applyBorder="1" applyAlignment="1">
      <alignment horizontal="center" vertical="center" wrapText="1" readingOrder="1"/>
    </xf>
    <xf numFmtId="0" fontId="28" fillId="23" borderId="84" xfId="0" applyFont="1" applyFill="1" applyBorder="1" applyAlignment="1">
      <alignment horizontal="center" vertical="center" wrapText="1" readingOrder="1"/>
    </xf>
    <xf numFmtId="0" fontId="1" fillId="0" borderId="26" xfId="0" applyFont="1" applyBorder="1"/>
    <xf numFmtId="0" fontId="0" fillId="0" borderId="28" xfId="0" applyBorder="1"/>
    <xf numFmtId="0" fontId="0" fillId="0" borderId="47" xfId="0" applyBorder="1"/>
    <xf numFmtId="0" fontId="1" fillId="0" borderId="6" xfId="0" applyFont="1" applyBorder="1"/>
    <xf numFmtId="0" fontId="0" fillId="0" borderId="0" xfId="0" applyBorder="1"/>
    <xf numFmtId="0" fontId="1" fillId="0" borderId="7" xfId="0" applyFont="1" applyBorder="1"/>
    <xf numFmtId="0" fontId="0" fillId="0" borderId="29" xfId="0" applyBorder="1"/>
    <xf numFmtId="0" fontId="0" fillId="0" borderId="29" xfId="0" applyBorder="1" applyAlignment="1">
      <alignment horizontal="center"/>
    </xf>
    <xf numFmtId="0" fontId="0" fillId="10" borderId="0" xfId="0" applyFill="1"/>
    <xf numFmtId="0" fontId="0" fillId="10" borderId="0" xfId="0" applyFill="1" applyAlignment="1">
      <alignment horizontal="center"/>
    </xf>
    <xf numFmtId="0" fontId="1" fillId="0" borderId="0" xfId="0" applyFont="1" applyAlignment="1">
      <alignment horizontal="center" wrapText="1"/>
    </xf>
    <xf numFmtId="0" fontId="1" fillId="0" borderId="8" xfId="0" applyFont="1" applyBorder="1"/>
    <xf numFmtId="0" fontId="0" fillId="0" borderId="68" xfId="0" applyBorder="1"/>
    <xf numFmtId="0" fontId="0" fillId="0" borderId="53" xfId="0" applyBorder="1"/>
    <xf numFmtId="0" fontId="0" fillId="0" borderId="28" xfId="0" applyBorder="1" applyAlignment="1">
      <alignment horizontal="center"/>
    </xf>
    <xf numFmtId="0" fontId="1" fillId="10" borderId="0" xfId="0" applyFont="1" applyFill="1" applyAlignment="1">
      <alignment horizontal="center" vertical="center" wrapText="1"/>
    </xf>
    <xf numFmtId="0" fontId="0" fillId="0" borderId="36" xfId="0" applyBorder="1"/>
    <xf numFmtId="0" fontId="1" fillId="18" borderId="0" xfId="0" applyFont="1" applyFill="1" applyAlignment="1">
      <alignment horizontal="center" vertical="center"/>
    </xf>
    <xf numFmtId="0" fontId="2" fillId="0" borderId="27" xfId="0" applyFont="1" applyBorder="1" applyAlignment="1">
      <alignment horizontal="center" vertical="top" wrapText="1"/>
    </xf>
    <xf numFmtId="0" fontId="2" fillId="0" borderId="27" xfId="0" applyFont="1" applyBorder="1" applyAlignment="1">
      <alignment horizontal="center" vertical="center"/>
    </xf>
    <xf numFmtId="0" fontId="2" fillId="0" borderId="3" xfId="0" applyFont="1" applyBorder="1" applyAlignment="1">
      <alignment horizontal="center" vertical="top" wrapText="1"/>
    </xf>
    <xf numFmtId="0" fontId="2" fillId="0" borderId="3" xfId="0" applyFont="1" applyBorder="1" applyAlignment="1">
      <alignment horizontal="center" vertical="center"/>
    </xf>
    <xf numFmtId="0" fontId="0" fillId="0" borderId="0" xfId="0" applyFont="1"/>
    <xf numFmtId="0" fontId="2" fillId="0" borderId="4" xfId="0" applyFont="1" applyBorder="1" applyAlignment="1">
      <alignment horizontal="center" vertical="center"/>
    </xf>
    <xf numFmtId="0" fontId="1" fillId="14" borderId="0" xfId="0" applyFont="1" applyFill="1"/>
    <xf numFmtId="0" fontId="2" fillId="0" borderId="4" xfId="0" applyFont="1" applyBorder="1" applyAlignment="1">
      <alignment horizontal="center" vertical="top"/>
    </xf>
    <xf numFmtId="0" fontId="1" fillId="0" borderId="0" xfId="0" applyFont="1" applyAlignment="1">
      <alignment horizontal="center" vertical="center"/>
    </xf>
    <xf numFmtId="0" fontId="1" fillId="25" borderId="0" xfId="0" applyFont="1" applyFill="1" applyAlignment="1">
      <alignment horizontal="center" vertical="center"/>
    </xf>
    <xf numFmtId="0" fontId="0" fillId="13" borderId="0" xfId="0" applyFill="1" applyBorder="1"/>
    <xf numFmtId="0" fontId="0" fillId="0" borderId="26" xfId="0" applyBorder="1"/>
    <xf numFmtId="0" fontId="0" fillId="13" borderId="28" xfId="0" applyFill="1" applyBorder="1"/>
    <xf numFmtId="0" fontId="0" fillId="0" borderId="6" xfId="0" applyBorder="1"/>
    <xf numFmtId="0" fontId="0" fillId="0" borderId="7" xfId="0" applyBorder="1"/>
    <xf numFmtId="0" fontId="0" fillId="13" borderId="29" xfId="0" applyFill="1" applyBorder="1"/>
    <xf numFmtId="0" fontId="0" fillId="0" borderId="8" xfId="0" applyBorder="1"/>
    <xf numFmtId="0" fontId="0" fillId="13" borderId="68" xfId="0" applyFill="1" applyBorder="1"/>
    <xf numFmtId="0" fontId="1" fillId="10" borderId="0" xfId="0" applyFont="1" applyFill="1" applyAlignment="1">
      <alignment horizontal="center" vertical="center" wrapText="1"/>
    </xf>
    <xf numFmtId="0" fontId="0" fillId="0" borderId="3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2" fillId="0" borderId="55" xfId="0" applyFont="1" applyFill="1" applyBorder="1" applyAlignment="1">
      <alignment horizontal="left" vertical="top" wrapText="1"/>
    </xf>
    <xf numFmtId="0" fontId="2" fillId="0" borderId="52" xfId="0" applyFont="1" applyFill="1" applyBorder="1" applyAlignment="1">
      <alignment horizontal="left" vertical="top" wrapText="1"/>
    </xf>
    <xf numFmtId="0" fontId="2" fillId="0" borderId="61" xfId="0" applyFont="1" applyFill="1" applyBorder="1" applyAlignment="1">
      <alignment horizontal="left" vertical="top" wrapText="1"/>
    </xf>
    <xf numFmtId="0" fontId="0" fillId="0" borderId="0" xfId="0" applyAlignment="1">
      <alignment horizontal="center"/>
    </xf>
    <xf numFmtId="0" fontId="20" fillId="12" borderId="26" xfId="0" applyFont="1" applyFill="1" applyBorder="1" applyAlignment="1">
      <alignment horizontal="center" vertical="center"/>
    </xf>
    <xf numFmtId="0" fontId="20" fillId="12" borderId="28" xfId="0" applyFont="1" applyFill="1" applyBorder="1" applyAlignment="1">
      <alignment horizontal="center" vertical="center"/>
    </xf>
    <xf numFmtId="0" fontId="20" fillId="12" borderId="47" xfId="0" applyFont="1" applyFill="1" applyBorder="1" applyAlignment="1">
      <alignment horizontal="center" vertical="center"/>
    </xf>
    <xf numFmtId="0" fontId="1" fillId="24" borderId="8" xfId="0" applyFont="1" applyFill="1" applyBorder="1" applyAlignment="1">
      <alignment horizontal="center"/>
    </xf>
    <xf numFmtId="0" fontId="1" fillId="24" borderId="68" xfId="0" applyFont="1" applyFill="1" applyBorder="1" applyAlignment="1">
      <alignment horizontal="center"/>
    </xf>
    <xf numFmtId="0" fontId="1" fillId="24" borderId="53" xfId="0" applyFont="1" applyFill="1" applyBorder="1" applyAlignment="1">
      <alignment horizontal="center"/>
    </xf>
    <xf numFmtId="0" fontId="1" fillId="0" borderId="29" xfId="0" applyFont="1" applyBorder="1" applyAlignment="1">
      <alignment horizontal="center"/>
    </xf>
    <xf numFmtId="0" fontId="1" fillId="10" borderId="0" xfId="0" applyFont="1" applyFill="1" applyAlignment="1">
      <alignment horizontal="center" vertical="center" wrapText="1"/>
    </xf>
    <xf numFmtId="0" fontId="1" fillId="10" borderId="0" xfId="0" applyFont="1" applyFill="1" applyBorder="1" applyAlignment="1">
      <alignment horizontal="center" vertical="center" wrapText="1"/>
    </xf>
    <xf numFmtId="0" fontId="1" fillId="0" borderId="0" xfId="0" applyFont="1" applyAlignment="1">
      <alignment horizontal="center"/>
    </xf>
    <xf numFmtId="0" fontId="22" fillId="16" borderId="70" xfId="4" applyBorder="1" applyAlignment="1">
      <alignment horizontal="center" vertical="center"/>
    </xf>
    <xf numFmtId="0" fontId="22" fillId="16" borderId="58" xfId="4" applyBorder="1" applyAlignment="1">
      <alignment horizontal="center" vertical="center"/>
    </xf>
    <xf numFmtId="0" fontId="22" fillId="16" borderId="59" xfId="4" applyBorder="1" applyAlignment="1">
      <alignment horizontal="center" vertical="center"/>
    </xf>
    <xf numFmtId="0" fontId="22" fillId="16" borderId="62" xfId="4" applyBorder="1" applyAlignment="1">
      <alignment horizontal="center" vertical="center"/>
    </xf>
    <xf numFmtId="0" fontId="22" fillId="16" borderId="74" xfId="4" applyBorder="1" applyAlignment="1">
      <alignment horizontal="center" vertical="center"/>
    </xf>
    <xf numFmtId="0" fontId="22" fillId="16" borderId="1" xfId="4" applyBorder="1" applyAlignment="1">
      <alignment horizontal="center" vertical="center"/>
    </xf>
    <xf numFmtId="0" fontId="20" fillId="17" borderId="0" xfId="0" applyFont="1" applyFill="1" applyAlignment="1">
      <alignment horizontal="center"/>
    </xf>
    <xf numFmtId="0" fontId="1" fillId="15" borderId="26"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28" xfId="0" applyFont="1" applyFill="1" applyBorder="1" applyAlignment="1">
      <alignment horizontal="center" vertical="center" wrapText="1"/>
    </xf>
    <xf numFmtId="0" fontId="1" fillId="15" borderId="29" xfId="0" applyFont="1" applyFill="1" applyBorder="1" applyAlignment="1">
      <alignment horizontal="center" vertical="center" wrapText="1"/>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20" fillId="12" borderId="57"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2" fillId="16" borderId="95" xfId="4" applyBorder="1" applyAlignment="1">
      <alignment horizontal="center" vertical="center"/>
    </xf>
    <xf numFmtId="0" fontId="22" fillId="16" borderId="60" xfId="4" applyBorder="1" applyAlignment="1">
      <alignment horizontal="center" vertical="center"/>
    </xf>
    <xf numFmtId="0" fontId="0" fillId="0" borderId="70" xfId="0" applyBorder="1" applyAlignment="1">
      <alignment horizontal="center" vertical="center" wrapText="1"/>
    </xf>
    <xf numFmtId="0" fontId="0" fillId="14" borderId="69" xfId="0" applyFill="1" applyBorder="1" applyAlignment="1">
      <alignment horizontal="center" vertical="center" wrapText="1"/>
    </xf>
    <xf numFmtId="0" fontId="0" fillId="14" borderId="70" xfId="0" applyFill="1" applyBorder="1" applyAlignment="1">
      <alignment horizontal="center" vertical="center" wrapText="1"/>
    </xf>
    <xf numFmtId="0" fontId="20" fillId="12" borderId="72" xfId="0" applyFont="1" applyFill="1" applyBorder="1" applyAlignment="1">
      <alignment horizontal="center" vertical="center" wrapText="1"/>
    </xf>
    <xf numFmtId="0" fontId="20" fillId="12" borderId="74" xfId="0" applyFont="1" applyFill="1" applyBorder="1" applyAlignment="1">
      <alignment horizontal="center" vertical="center" wrapText="1"/>
    </xf>
    <xf numFmtId="0" fontId="1" fillId="15" borderId="47" xfId="0" applyFont="1" applyFill="1" applyBorder="1" applyAlignment="1">
      <alignment horizontal="center" vertical="center" wrapText="1"/>
    </xf>
    <xf numFmtId="0" fontId="1" fillId="15" borderId="48" xfId="0" applyFont="1" applyFill="1" applyBorder="1" applyAlignment="1">
      <alignment horizontal="center" vertical="center" wrapText="1"/>
    </xf>
    <xf numFmtId="0" fontId="1" fillId="24" borderId="26" xfId="0" applyFont="1" applyFill="1" applyBorder="1" applyAlignment="1">
      <alignment horizontal="center" vertical="center" wrapText="1"/>
    </xf>
    <xf numFmtId="0" fontId="1" fillId="24" borderId="6" xfId="0" applyFont="1" applyFill="1" applyBorder="1" applyAlignment="1">
      <alignment horizontal="center" vertical="center" wrapText="1"/>
    </xf>
    <xf numFmtId="0" fontId="1" fillId="24" borderId="28" xfId="0" applyFont="1" applyFill="1" applyBorder="1" applyAlignment="1">
      <alignment horizontal="center" vertical="center" wrapText="1"/>
    </xf>
    <xf numFmtId="0" fontId="1" fillId="24" borderId="0" xfId="0" applyFont="1" applyFill="1" applyBorder="1" applyAlignment="1">
      <alignment horizontal="center" vertical="center" wrapText="1"/>
    </xf>
    <xf numFmtId="0" fontId="0" fillId="0" borderId="69" xfId="0" applyBorder="1" applyAlignment="1">
      <alignment horizontal="center" vertical="center" wrapText="1"/>
    </xf>
    <xf numFmtId="0" fontId="1" fillId="24" borderId="47" xfId="0" applyFont="1" applyFill="1" applyBorder="1" applyAlignment="1">
      <alignment horizontal="center" vertical="center" wrapText="1"/>
    </xf>
    <xf numFmtId="0" fontId="1" fillId="24" borderId="48" xfId="0" applyFont="1" applyFill="1" applyBorder="1" applyAlignment="1">
      <alignment horizontal="center" vertical="center" wrapText="1"/>
    </xf>
    <xf numFmtId="0" fontId="20" fillId="12" borderId="69"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93" xfId="0" applyFont="1" applyFill="1" applyBorder="1" applyAlignment="1">
      <alignment horizontal="center" vertical="center" wrapText="1"/>
    </xf>
    <xf numFmtId="0" fontId="10" fillId="0" borderId="35" xfId="0" applyFont="1" applyFill="1" applyBorder="1" applyAlignment="1">
      <alignment horizontal="left" vertical="center" wrapText="1" readingOrder="1"/>
    </xf>
    <xf numFmtId="0" fontId="10" fillId="0" borderId="36" xfId="0" applyFont="1" applyFill="1" applyBorder="1" applyAlignment="1">
      <alignment horizontal="left" vertical="center" wrapText="1" readingOrder="1"/>
    </xf>
    <xf numFmtId="0" fontId="10" fillId="0" borderId="40" xfId="0" applyFont="1" applyFill="1" applyBorder="1" applyAlignment="1">
      <alignment horizontal="left" vertical="center" wrapText="1" readingOrder="1"/>
    </xf>
    <xf numFmtId="0" fontId="10" fillId="0" borderId="33" xfId="0" applyFont="1" applyFill="1" applyBorder="1" applyAlignment="1">
      <alignment horizontal="left" vertical="center" wrapText="1" readingOrder="1"/>
    </xf>
    <xf numFmtId="0" fontId="14" fillId="0" borderId="38" xfId="0" applyFont="1" applyFill="1" applyBorder="1" applyAlignment="1">
      <alignment horizontal="center" vertical="center" wrapText="1" readingOrder="1"/>
    </xf>
    <xf numFmtId="0" fontId="14" fillId="0" borderId="39" xfId="0" applyFont="1" applyFill="1" applyBorder="1" applyAlignment="1">
      <alignment horizontal="center" vertical="center" wrapText="1" readingOrder="1"/>
    </xf>
    <xf numFmtId="0" fontId="14" fillId="0" borderId="42" xfId="0" applyFont="1" applyFill="1" applyBorder="1" applyAlignment="1">
      <alignment horizontal="center" vertical="center" wrapText="1" readingOrder="1"/>
    </xf>
    <xf numFmtId="0" fontId="14" fillId="0" borderId="44" xfId="0" applyFont="1" applyFill="1" applyBorder="1" applyAlignment="1">
      <alignment horizontal="center" vertical="center" wrapText="1" readingOrder="1"/>
    </xf>
    <xf numFmtId="0" fontId="14" fillId="0" borderId="45" xfId="0" applyFont="1" applyFill="1" applyBorder="1" applyAlignment="1">
      <alignment horizontal="center" vertical="center" wrapText="1" readingOrder="1"/>
    </xf>
    <xf numFmtId="0" fontId="6" fillId="0" borderId="10" xfId="0" applyFont="1" applyFill="1" applyBorder="1" applyAlignment="1">
      <alignment horizontal="center" vertical="top" wrapText="1"/>
    </xf>
    <xf numFmtId="0" fontId="6" fillId="0" borderId="24" xfId="0" applyFont="1" applyFill="1" applyBorder="1" applyAlignment="1">
      <alignment horizontal="center" vertical="top" wrapText="1"/>
    </xf>
    <xf numFmtId="0" fontId="6" fillId="0" borderId="11" xfId="0" applyFont="1" applyFill="1" applyBorder="1" applyAlignment="1">
      <alignment horizontal="center" vertical="top" wrapText="1"/>
    </xf>
    <xf numFmtId="0" fontId="6" fillId="0" borderId="17" xfId="0" applyFont="1" applyFill="1" applyBorder="1" applyAlignment="1">
      <alignment horizontal="center" vertical="top" wrapText="1"/>
    </xf>
    <xf numFmtId="0" fontId="7" fillId="0" borderId="23" xfId="0" applyFont="1" applyFill="1" applyBorder="1" applyAlignment="1">
      <alignment horizontal="center" vertical="top"/>
    </xf>
    <xf numFmtId="0" fontId="7" fillId="0" borderId="19" xfId="0" applyFont="1" applyFill="1" applyBorder="1" applyAlignment="1">
      <alignment horizontal="center" vertical="top"/>
    </xf>
    <xf numFmtId="0" fontId="7" fillId="0" borderId="15" xfId="0" applyFont="1" applyFill="1" applyBorder="1" applyAlignment="1">
      <alignment horizontal="center" vertical="top"/>
    </xf>
    <xf numFmtId="0" fontId="6" fillId="0" borderId="9" xfId="0" applyFont="1" applyFill="1" applyBorder="1" applyAlignment="1">
      <alignment horizontal="center" vertical="top"/>
    </xf>
    <xf numFmtId="0" fontId="6" fillId="0" borderId="12" xfId="0" applyFont="1" applyFill="1" applyBorder="1" applyAlignment="1">
      <alignment horizontal="center" vertical="top"/>
    </xf>
    <xf numFmtId="0" fontId="6" fillId="0" borderId="23" xfId="0" applyFont="1" applyFill="1" applyBorder="1" applyAlignment="1">
      <alignment horizontal="center" vertical="top"/>
    </xf>
    <xf numFmtId="0" fontId="6" fillId="0" borderId="15" xfId="0" applyFont="1" applyFill="1" applyBorder="1" applyAlignment="1">
      <alignment horizontal="center" vertical="top"/>
    </xf>
    <xf numFmtId="0" fontId="7" fillId="0" borderId="9" xfId="0" applyFont="1" applyFill="1" applyBorder="1" applyAlignment="1">
      <alignment horizontal="center" vertical="top"/>
    </xf>
    <xf numFmtId="0" fontId="7" fillId="0" borderId="12" xfId="0" applyFont="1" applyFill="1" applyBorder="1" applyAlignment="1">
      <alignment horizontal="center" vertical="top"/>
    </xf>
    <xf numFmtId="0" fontId="6" fillId="0" borderId="9" xfId="0" applyFont="1" applyFill="1" applyBorder="1" applyAlignment="1">
      <alignment horizontal="center" vertical="top" wrapText="1"/>
    </xf>
    <xf numFmtId="0" fontId="6" fillId="0" borderId="12" xfId="0" applyFont="1" applyFill="1" applyBorder="1" applyAlignment="1">
      <alignment horizontal="center" vertical="top" wrapText="1"/>
    </xf>
    <xf numFmtId="0" fontId="2" fillId="0" borderId="50" xfId="0" applyFont="1" applyFill="1" applyBorder="1" applyAlignment="1">
      <alignment horizontal="left" vertical="top" wrapText="1"/>
    </xf>
    <xf numFmtId="0" fontId="2" fillId="0" borderId="51" xfId="0" applyFont="1" applyFill="1" applyBorder="1" applyAlignment="1">
      <alignment horizontal="left" vertical="top" wrapText="1"/>
    </xf>
    <xf numFmtId="0" fontId="5" fillId="0" borderId="50" xfId="0" applyFont="1" applyFill="1" applyBorder="1" applyAlignment="1">
      <alignment horizontal="left" vertical="top" wrapText="1"/>
    </xf>
    <xf numFmtId="0" fontId="5" fillId="0" borderId="52" xfId="0" applyFont="1" applyFill="1" applyBorder="1" applyAlignment="1">
      <alignment horizontal="left" vertical="top" wrapText="1"/>
    </xf>
    <xf numFmtId="0" fontId="5" fillId="0" borderId="51" xfId="0" applyFont="1" applyFill="1" applyBorder="1" applyAlignment="1">
      <alignment horizontal="left" vertical="top" wrapText="1"/>
    </xf>
    <xf numFmtId="0" fontId="2" fillId="0" borderId="50" xfId="0" applyFont="1" applyFill="1" applyBorder="1" applyAlignment="1">
      <alignment vertical="top" wrapText="1"/>
    </xf>
    <xf numFmtId="0" fontId="2" fillId="0" borderId="52" xfId="0" applyFont="1" applyFill="1" applyBorder="1" applyAlignment="1">
      <alignment vertical="top" wrapText="1"/>
    </xf>
    <xf numFmtId="0" fontId="2" fillId="0" borderId="51" xfId="0" applyFont="1" applyFill="1" applyBorder="1" applyAlignment="1">
      <alignment vertical="top" wrapText="1"/>
    </xf>
    <xf numFmtId="0" fontId="12" fillId="0" borderId="50" xfId="0" applyFont="1" applyFill="1" applyBorder="1" applyAlignment="1">
      <alignment horizontal="left" vertical="top" wrapText="1"/>
    </xf>
    <xf numFmtId="0" fontId="12" fillId="0" borderId="51" xfId="0" applyFont="1" applyFill="1" applyBorder="1" applyAlignment="1">
      <alignment horizontal="left" vertical="top" wrapText="1"/>
    </xf>
    <xf numFmtId="0" fontId="5" fillId="0" borderId="50" xfId="0" applyFont="1" applyFill="1" applyBorder="1" applyAlignment="1">
      <alignment vertical="top" wrapText="1"/>
    </xf>
    <xf numFmtId="0" fontId="5" fillId="0" borderId="52" xfId="0" applyFont="1" applyFill="1" applyBorder="1" applyAlignment="1">
      <alignment vertical="top" wrapText="1"/>
    </xf>
    <xf numFmtId="0" fontId="5" fillId="0" borderId="51" xfId="0" applyFont="1" applyFill="1" applyBorder="1" applyAlignment="1">
      <alignment vertical="top" wrapText="1"/>
    </xf>
    <xf numFmtId="0" fontId="2" fillId="0" borderId="50"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51" xfId="0" applyFont="1" applyFill="1" applyBorder="1" applyAlignment="1">
      <alignment horizontal="center" vertical="top" wrapText="1"/>
    </xf>
    <xf numFmtId="0" fontId="13" fillId="0" borderId="88" xfId="0" applyFont="1" applyBorder="1" applyAlignment="1">
      <alignment horizontal="left" wrapText="1" readingOrder="1"/>
    </xf>
    <xf numFmtId="0" fontId="7" fillId="7" borderId="23" xfId="0" applyFont="1" applyFill="1" applyBorder="1" applyAlignment="1">
      <alignment horizontal="center" vertical="center"/>
    </xf>
    <xf numFmtId="0" fontId="7" fillId="7" borderId="19" xfId="0" applyFont="1" applyFill="1" applyBorder="1" applyAlignment="1">
      <alignment horizontal="center" vertical="center"/>
    </xf>
    <xf numFmtId="0" fontId="7" fillId="7" borderId="15" xfId="0" applyFont="1" applyFill="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7" fillId="3" borderId="9"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2" xfId="0" applyFont="1" applyFill="1" applyBorder="1" applyAlignment="1">
      <alignment horizontal="center" vertical="center"/>
    </xf>
    <xf numFmtId="0" fontId="6" fillId="5" borderId="19"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4" xfId="0" applyFont="1" applyFill="1" applyBorder="1" applyAlignment="1">
      <alignment horizontal="center" vertical="center"/>
    </xf>
    <xf numFmtId="0" fontId="7" fillId="6" borderId="12" xfId="0" applyFont="1" applyFill="1" applyBorder="1" applyAlignment="1">
      <alignment horizontal="center" vertical="center"/>
    </xf>
    <xf numFmtId="0" fontId="6" fillId="4" borderId="9"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6" borderId="23" xfId="0" applyFont="1" applyFill="1" applyBorder="1" applyAlignment="1">
      <alignment horizontal="center" vertical="center"/>
    </xf>
    <xf numFmtId="0" fontId="6" fillId="6" borderId="19" xfId="0" applyFont="1" applyFill="1" applyBorder="1" applyAlignment="1">
      <alignment horizontal="center" vertical="center"/>
    </xf>
    <xf numFmtId="0" fontId="6" fillId="6" borderId="15" xfId="0" applyFont="1" applyFill="1" applyBorder="1" applyAlignment="1">
      <alignment horizontal="center" vertical="center"/>
    </xf>
    <xf numFmtId="0" fontId="6" fillId="0" borderId="10"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7" xfId="0" applyFont="1" applyBorder="1" applyAlignment="1">
      <alignment horizontal="center" vertical="center" wrapText="1"/>
    </xf>
    <xf numFmtId="0" fontId="7" fillId="7" borderId="20" xfId="0" applyFont="1" applyFill="1" applyBorder="1" applyAlignment="1">
      <alignment horizontal="center" vertical="center"/>
    </xf>
    <xf numFmtId="0" fontId="6" fillId="5" borderId="16" xfId="0" applyFont="1" applyFill="1" applyBorder="1" applyAlignment="1">
      <alignment horizontal="center" vertical="center"/>
    </xf>
    <xf numFmtId="0" fontId="6" fillId="5" borderId="24" xfId="0" applyFont="1" applyFill="1" applyBorder="1" applyAlignment="1">
      <alignment horizontal="center" vertical="center"/>
    </xf>
    <xf numFmtId="0" fontId="6" fillId="5" borderId="13" xfId="0" applyFont="1" applyFill="1" applyBorder="1" applyAlignment="1">
      <alignment horizontal="center" vertical="center"/>
    </xf>
    <xf numFmtId="0" fontId="6" fillId="0" borderId="23" xfId="0" applyFont="1" applyBorder="1" applyAlignment="1">
      <alignment horizontal="center" vertical="center" wrapText="1"/>
    </xf>
    <xf numFmtId="0" fontId="6" fillId="0" borderId="15" xfId="0" applyFont="1" applyBorder="1" applyAlignment="1">
      <alignment horizontal="center" vertical="center" wrapText="1"/>
    </xf>
    <xf numFmtId="0" fontId="10" fillId="10" borderId="35" xfId="0" applyFont="1" applyFill="1" applyBorder="1" applyAlignment="1">
      <alignment horizontal="left" vertical="center" wrapText="1" readingOrder="1"/>
    </xf>
    <xf numFmtId="0" fontId="10" fillId="10" borderId="36" xfId="0" applyFont="1" applyFill="1" applyBorder="1" applyAlignment="1">
      <alignment horizontal="left" vertical="center" wrapText="1" readingOrder="1"/>
    </xf>
    <xf numFmtId="0" fontId="10" fillId="10" borderId="40" xfId="0" applyFont="1" applyFill="1" applyBorder="1" applyAlignment="1">
      <alignment horizontal="left" vertical="center" wrapText="1" readingOrder="1"/>
    </xf>
    <xf numFmtId="0" fontId="10" fillId="10" borderId="33" xfId="0" applyFont="1" applyFill="1" applyBorder="1" applyAlignment="1">
      <alignment horizontal="left" vertical="center" wrapText="1" readingOrder="1"/>
    </xf>
    <xf numFmtId="0" fontId="14" fillId="10" borderId="37" xfId="0" applyFont="1" applyFill="1" applyBorder="1" applyAlignment="1">
      <alignment horizontal="center" vertical="center" wrapText="1" readingOrder="1"/>
    </xf>
    <xf numFmtId="0" fontId="14" fillId="10" borderId="38" xfId="0" applyFont="1" applyFill="1" applyBorder="1" applyAlignment="1">
      <alignment horizontal="center" vertical="center" wrapText="1" readingOrder="1"/>
    </xf>
    <xf numFmtId="0" fontId="14" fillId="10" borderId="39" xfId="0" applyFont="1" applyFill="1" applyBorder="1" applyAlignment="1">
      <alignment horizontal="center" vertical="center" wrapText="1" readingOrder="1"/>
    </xf>
    <xf numFmtId="0" fontId="14" fillId="10" borderId="42" xfId="0" applyFont="1" applyFill="1" applyBorder="1" applyAlignment="1">
      <alignment horizontal="center" vertical="center" wrapText="1" readingOrder="1"/>
    </xf>
    <xf numFmtId="0" fontId="14" fillId="10" borderId="44" xfId="0" applyFont="1" applyFill="1" applyBorder="1" applyAlignment="1">
      <alignment horizontal="center" vertical="center" wrapText="1" readingOrder="1"/>
    </xf>
    <xf numFmtId="0" fontId="14" fillId="10" borderId="45" xfId="0" applyFont="1" applyFill="1" applyBorder="1" applyAlignment="1">
      <alignment horizontal="center" vertical="center" wrapText="1" readingOrder="1"/>
    </xf>
    <xf numFmtId="0" fontId="0" fillId="26" borderId="0" xfId="0" applyFill="1" applyAlignment="1">
      <alignment horizontal="center" vertical="center"/>
    </xf>
    <xf numFmtId="0" fontId="0" fillId="27" borderId="35" xfId="0" applyFill="1" applyBorder="1"/>
    <xf numFmtId="0" fontId="0" fillId="27" borderId="36" xfId="0" applyFill="1" applyBorder="1"/>
    <xf numFmtId="0" fontId="0" fillId="27" borderId="96" xfId="0" applyFill="1" applyBorder="1"/>
    <xf numFmtId="0" fontId="0" fillId="27" borderId="99" xfId="0" applyFill="1" applyBorder="1"/>
    <xf numFmtId="0" fontId="0" fillId="27" borderId="100" xfId="0" applyFill="1" applyBorder="1"/>
    <xf numFmtId="0" fontId="0" fillId="27" borderId="101" xfId="0" applyFill="1" applyBorder="1"/>
    <xf numFmtId="0" fontId="0" fillId="27" borderId="0" xfId="0" applyFill="1" applyBorder="1"/>
    <xf numFmtId="0" fontId="0" fillId="27" borderId="0" xfId="0" applyFill="1"/>
    <xf numFmtId="0" fontId="0" fillId="27" borderId="97" xfId="0" applyFill="1" applyBorder="1"/>
    <xf numFmtId="0" fontId="0" fillId="27" borderId="98" xfId="0" applyFill="1" applyBorder="1"/>
  </cellXfs>
  <cellStyles count="5">
    <cellStyle name="Neutral" xfId="4" builtinId="28"/>
    <cellStyle name="Normal" xfId="0" builtinId="0"/>
    <cellStyle name="Normal 2" xfId="1"/>
    <cellStyle name="Normal 4" xfId="2"/>
    <cellStyle name="Normal 5" xfId="3"/>
  </cellStyles>
  <dxfs count="50">
    <dxf>
      <font>
        <color rgb="FF9C0006"/>
      </font>
      <fill>
        <patternFill>
          <bgColor rgb="FFFFC7CE"/>
        </patternFill>
      </fill>
    </dxf>
    <dxf>
      <font>
        <color rgb="FF006100"/>
      </font>
      <fill>
        <patternFill>
          <bgColor rgb="FFC6EFCE"/>
        </patternFill>
      </fill>
    </dxf>
    <dxf>
      <font>
        <b/>
        <i val="0"/>
        <color rgb="FFFF000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solid">
          <fgColor rgb="FFFFF2CC"/>
          <bgColor rgb="FF000000"/>
        </patternFill>
      </fill>
    </dxf>
    <dxf>
      <fill>
        <patternFill patternType="solid">
          <fgColor rgb="FFFFF2CC"/>
          <bgColor rgb="FF000000"/>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23</xdr:col>
          <xdr:colOff>847725</xdr:colOff>
          <xdr:row>32</xdr:row>
          <xdr:rowOff>142875</xdr:rowOff>
        </xdr:from>
        <xdr:to>
          <xdr:col>26</xdr:col>
          <xdr:colOff>3695700</xdr:colOff>
          <xdr:row>77</xdr:row>
          <xdr:rowOff>76200</xdr:rowOff>
        </xdr:to>
        <xdr:sp macro="" textlink="">
          <xdr:nvSpPr>
            <xdr:cNvPr id="49153" name="Object 1" hidden="1">
              <a:extLst>
                <a:ext uri="{63B3BB69-23CF-44E3-9099-C40C66FF867C}">
                  <a14:compatExt spid="_x0000_s491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r216fs1\mis_shared\IT%20Risk%20Assessment%202020\Admin%20and%20RCSA'a\1.%20Draft%20RCSA_Information%20Technology_v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nguyen\Documents\03%20Refs\Years\2020\RCSA\Admin%20and%20RCSA'a\1.%20Final%20RCSA_Information%20Technology_v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IT Security"/>
      <sheetName val="IT Strategy and Goverance "/>
      <sheetName val="IT Development &amp; Acquisition"/>
      <sheetName val="Change Management"/>
      <sheetName val="IT Operations"/>
      <sheetName val="Testing Frequency"/>
      <sheetName val="Residual Risk Rating"/>
      <sheetName val="Control Rating"/>
      <sheetName val="Inherent Risk Rating"/>
      <sheetName val="IT Infrastructure "/>
      <sheetName val="Business Continuity Planning"/>
      <sheetName val="Project Managment"/>
      <sheetName val="Impact &amp; Likelihood Matrix"/>
      <sheetName val="Results"/>
      <sheetName val="Lists for Data Valid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IT Security"/>
      <sheetName val="IT Strategy and Goverance "/>
      <sheetName val="IT Development &amp; Acquisition"/>
      <sheetName val="IT Operations"/>
      <sheetName val="Change Management"/>
      <sheetName val="Business Continuity Planning"/>
      <sheetName val="IT Infrastructure "/>
      <sheetName val="Testing Frequency"/>
      <sheetName val="Residual Risk Rating"/>
      <sheetName val="Control Rating"/>
      <sheetName val="Inherent Risk Rating"/>
      <sheetName val="Impact &amp; Likelihood Matrix"/>
      <sheetName val="Results"/>
      <sheetName val="Lists for Data 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A1:AG27"/>
  <sheetViews>
    <sheetView topLeftCell="E1" zoomScale="70" zoomScaleNormal="70" zoomScalePageLayoutView="50" workbookViewId="0">
      <pane ySplit="1" topLeftCell="A18" activePane="bottomLeft" state="frozen"/>
      <selection pane="bottomLeft" activeCell="A4" sqref="A4:XFD6"/>
    </sheetView>
  </sheetViews>
  <sheetFormatPr defaultColWidth="9.140625" defaultRowHeight="12.75" x14ac:dyDescent="0.25"/>
  <cols>
    <col min="1" max="1" width="8.42578125" style="73" customWidth="1"/>
    <col min="2" max="2" width="9.5703125" style="73" customWidth="1"/>
    <col min="3" max="3" width="23.42578125" style="73" customWidth="1"/>
    <col min="4" max="4" width="17" style="73" customWidth="1"/>
    <col min="5" max="5" width="71.42578125" style="73" customWidth="1"/>
    <col min="6" max="6" width="16.5703125" style="73" customWidth="1"/>
    <col min="7" max="7" width="33.5703125" style="73" customWidth="1"/>
    <col min="8" max="8" width="9.42578125" style="73" customWidth="1"/>
    <col min="9" max="9" width="26.85546875" style="73" customWidth="1"/>
    <col min="10" max="10" width="11.5703125" style="73" customWidth="1"/>
    <col min="11" max="11" width="17.42578125" style="73" customWidth="1"/>
    <col min="12" max="12" width="11" style="73" customWidth="1"/>
    <col min="13" max="13" width="51.42578125" style="73" customWidth="1"/>
    <col min="14" max="14" width="17.140625" style="73" customWidth="1"/>
    <col min="15" max="15" width="7.85546875" style="73" customWidth="1"/>
    <col min="16" max="16" width="17.85546875" style="73" customWidth="1"/>
    <col min="17" max="17" width="18.5703125" style="73" customWidth="1"/>
    <col min="18" max="18" width="16" style="73" customWidth="1"/>
    <col min="19" max="19" width="16.5703125" style="73" customWidth="1"/>
    <col min="20" max="20" width="17.42578125" style="73" customWidth="1"/>
    <col min="21" max="21" width="14.5703125" style="73" customWidth="1"/>
    <col min="22" max="22" width="16.5703125" style="73" customWidth="1"/>
    <col min="23" max="23" width="13.85546875" style="73" customWidth="1"/>
    <col min="24" max="25" width="12.5703125" style="73" customWidth="1"/>
    <col min="26" max="26" width="14.140625" style="73" customWidth="1"/>
    <col min="27" max="27" width="66.5703125" style="73" customWidth="1"/>
    <col min="28" max="28" width="11.5703125" style="73" customWidth="1"/>
    <col min="29" max="29" width="34.140625" style="73" customWidth="1"/>
    <col min="30" max="30" width="61.85546875" style="73" customWidth="1"/>
    <col min="31" max="31" width="17.42578125" style="73" customWidth="1"/>
    <col min="32" max="32" width="19" style="73" customWidth="1"/>
    <col min="33" max="33" width="18.42578125" style="73" customWidth="1"/>
    <col min="34" max="16384" width="9.140625" style="73"/>
  </cols>
  <sheetData>
    <row r="1" spans="1:33" s="5" customFormat="1" ht="77.45" customHeight="1" thickBot="1" x14ac:dyDescent="0.3">
      <c r="A1" s="113" t="s">
        <v>12</v>
      </c>
      <c r="B1" s="114" t="s">
        <v>368</v>
      </c>
      <c r="C1" s="114" t="s">
        <v>467</v>
      </c>
      <c r="D1" s="114" t="s">
        <v>0</v>
      </c>
      <c r="E1" s="114" t="s">
        <v>468</v>
      </c>
      <c r="F1" s="114" t="s">
        <v>8</v>
      </c>
      <c r="G1" s="114" t="s">
        <v>1</v>
      </c>
      <c r="H1" s="114" t="s">
        <v>6</v>
      </c>
      <c r="I1" s="114" t="s">
        <v>106</v>
      </c>
      <c r="J1" s="114" t="s">
        <v>17</v>
      </c>
      <c r="K1" s="114" t="s">
        <v>18</v>
      </c>
      <c r="L1" s="114" t="s">
        <v>2</v>
      </c>
      <c r="M1" s="114" t="s">
        <v>261</v>
      </c>
      <c r="N1" s="114" t="s">
        <v>7</v>
      </c>
      <c r="O1" s="114" t="s">
        <v>225</v>
      </c>
      <c r="P1" s="114" t="s">
        <v>223</v>
      </c>
      <c r="Q1" s="114" t="s">
        <v>9</v>
      </c>
      <c r="R1" s="114" t="s">
        <v>19</v>
      </c>
      <c r="S1" s="114" t="s">
        <v>20</v>
      </c>
      <c r="T1" s="114" t="s">
        <v>21</v>
      </c>
      <c r="U1" s="114" t="s">
        <v>237</v>
      </c>
      <c r="V1" s="114" t="s">
        <v>13</v>
      </c>
      <c r="W1" s="114" t="s">
        <v>14</v>
      </c>
      <c r="X1" s="114" t="s">
        <v>99</v>
      </c>
      <c r="Y1" s="114" t="s">
        <v>100</v>
      </c>
      <c r="Z1" s="114" t="s">
        <v>15</v>
      </c>
      <c r="AA1" s="114" t="s">
        <v>16</v>
      </c>
      <c r="AB1" s="114" t="s">
        <v>98</v>
      </c>
      <c r="AC1" s="114" t="s">
        <v>3</v>
      </c>
      <c r="AD1" s="114" t="s">
        <v>11</v>
      </c>
      <c r="AE1" s="114" t="s">
        <v>4</v>
      </c>
      <c r="AF1" s="115" t="s">
        <v>5</v>
      </c>
      <c r="AG1" s="114" t="s">
        <v>235</v>
      </c>
    </row>
    <row r="2" spans="1:33" ht="14.1" customHeight="1" x14ac:dyDescent="0.25">
      <c r="A2" s="126" t="s">
        <v>103</v>
      </c>
      <c r="B2" s="126" t="s">
        <v>108</v>
      </c>
      <c r="C2" s="126"/>
      <c r="D2" s="126"/>
      <c r="E2" s="126" t="s">
        <v>116</v>
      </c>
      <c r="F2" s="126" t="s">
        <v>102</v>
      </c>
      <c r="G2" s="126" t="s">
        <v>109</v>
      </c>
      <c r="H2" s="126" t="s">
        <v>104</v>
      </c>
      <c r="I2" s="126" t="s">
        <v>461</v>
      </c>
      <c r="J2" s="126" t="s">
        <v>204</v>
      </c>
      <c r="K2" s="126" t="s">
        <v>205</v>
      </c>
      <c r="L2" s="126" t="s">
        <v>122</v>
      </c>
      <c r="M2" s="126"/>
      <c r="N2" s="126" t="s">
        <v>105</v>
      </c>
      <c r="O2" s="126" t="s">
        <v>234</v>
      </c>
      <c r="P2" s="126" t="s">
        <v>203</v>
      </c>
      <c r="Q2" s="126" t="s">
        <v>114</v>
      </c>
      <c r="R2" s="126" t="s">
        <v>111</v>
      </c>
      <c r="S2" s="126" t="s">
        <v>112</v>
      </c>
      <c r="T2" s="126" t="s">
        <v>113</v>
      </c>
      <c r="U2" s="126" t="s">
        <v>238</v>
      </c>
      <c r="V2" s="126" t="s">
        <v>239</v>
      </c>
      <c r="W2" s="126" t="s">
        <v>240</v>
      </c>
      <c r="X2" s="126" t="s">
        <v>257</v>
      </c>
      <c r="Y2" s="126" t="s">
        <v>241</v>
      </c>
      <c r="Z2" s="126" t="s">
        <v>242</v>
      </c>
      <c r="AA2" s="126" t="s">
        <v>243</v>
      </c>
      <c r="AB2" s="126" t="s">
        <v>274</v>
      </c>
      <c r="AC2" s="126" t="s">
        <v>244</v>
      </c>
      <c r="AD2" s="126" t="s">
        <v>245</v>
      </c>
      <c r="AE2" s="126" t="s">
        <v>246</v>
      </c>
      <c r="AF2" s="126" t="s">
        <v>247</v>
      </c>
      <c r="AG2" s="126" t="s">
        <v>236</v>
      </c>
    </row>
    <row r="3" spans="1:33" ht="7.5" customHeight="1" thickBot="1" x14ac:dyDescent="0.3">
      <c r="A3" s="112"/>
      <c r="B3" s="112"/>
      <c r="C3" s="112"/>
      <c r="D3" s="112"/>
      <c r="E3" s="112"/>
      <c r="F3" s="112"/>
      <c r="G3" s="112"/>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row>
    <row r="4" spans="1:33" ht="207" customHeight="1" thickBot="1" x14ac:dyDescent="0.3">
      <c r="A4" s="88" t="s">
        <v>256</v>
      </c>
      <c r="B4" s="89" t="s">
        <v>255</v>
      </c>
      <c r="C4" s="89" t="s">
        <v>475</v>
      </c>
      <c r="D4" s="228" t="s">
        <v>424</v>
      </c>
      <c r="E4" s="312" t="s">
        <v>527</v>
      </c>
      <c r="F4" s="89" t="s">
        <v>280</v>
      </c>
      <c r="G4" s="89" t="s">
        <v>465</v>
      </c>
      <c r="H4" s="89" t="s">
        <v>281</v>
      </c>
      <c r="I4" s="89" t="s">
        <v>254</v>
      </c>
      <c r="J4" s="90" t="s">
        <v>123</v>
      </c>
      <c r="K4" s="90" t="s">
        <v>198</v>
      </c>
      <c r="L4" s="90" t="s">
        <v>473</v>
      </c>
      <c r="M4" s="90" t="s">
        <v>514</v>
      </c>
      <c r="N4" s="172" t="s">
        <v>282</v>
      </c>
      <c r="O4" s="154" t="s">
        <v>227</v>
      </c>
      <c r="P4" s="154" t="s">
        <v>202</v>
      </c>
      <c r="Q4" s="154" t="s">
        <v>118</v>
      </c>
      <c r="R4" s="154" t="s">
        <v>127</v>
      </c>
      <c r="S4" s="154" t="s">
        <v>127</v>
      </c>
      <c r="T4" s="154" t="s">
        <v>127</v>
      </c>
      <c r="U4" s="154" t="s">
        <v>233</v>
      </c>
      <c r="V4" s="154" t="s">
        <v>131</v>
      </c>
      <c r="W4" s="154" t="s">
        <v>318</v>
      </c>
      <c r="X4" s="154" t="s">
        <v>474</v>
      </c>
      <c r="Y4" s="154" t="s">
        <v>134</v>
      </c>
      <c r="Z4" s="154" t="s">
        <v>258</v>
      </c>
      <c r="AA4" s="222" t="s">
        <v>196</v>
      </c>
      <c r="AB4" s="89" t="s">
        <v>196</v>
      </c>
      <c r="AC4" s="222" t="s">
        <v>196</v>
      </c>
      <c r="AD4" s="222" t="s">
        <v>196</v>
      </c>
      <c r="AE4" s="90" t="s">
        <v>196</v>
      </c>
      <c r="AF4" s="91" t="s">
        <v>196</v>
      </c>
      <c r="AG4" s="90"/>
    </row>
    <row r="5" spans="1:33" ht="182.25" customHeight="1" x14ac:dyDescent="0.25">
      <c r="A5" s="111" t="s">
        <v>256</v>
      </c>
      <c r="B5" s="85" t="s">
        <v>255</v>
      </c>
      <c r="C5" s="77" t="s">
        <v>475</v>
      </c>
      <c r="D5" s="229" t="s">
        <v>424</v>
      </c>
      <c r="E5" s="313"/>
      <c r="F5" s="175" t="s">
        <v>280</v>
      </c>
      <c r="G5" s="175" t="s">
        <v>465</v>
      </c>
      <c r="H5" s="175" t="s">
        <v>281</v>
      </c>
      <c r="I5" s="175" t="s">
        <v>254</v>
      </c>
      <c r="J5" s="85" t="s">
        <v>123</v>
      </c>
      <c r="K5" s="85" t="s">
        <v>198</v>
      </c>
      <c r="L5" s="85" t="s">
        <v>473</v>
      </c>
      <c r="M5" s="85" t="s">
        <v>507</v>
      </c>
      <c r="N5" s="173" t="s">
        <v>283</v>
      </c>
      <c r="O5" s="177" t="s">
        <v>227</v>
      </c>
      <c r="P5" s="177" t="s">
        <v>202</v>
      </c>
      <c r="Q5" s="177" t="s">
        <v>118</v>
      </c>
      <c r="R5" s="177" t="s">
        <v>127</v>
      </c>
      <c r="S5" s="177" t="s">
        <v>127</v>
      </c>
      <c r="T5" s="177" t="s">
        <v>127</v>
      </c>
      <c r="U5" s="177" t="s">
        <v>232</v>
      </c>
      <c r="V5" s="177" t="s">
        <v>132</v>
      </c>
      <c r="W5" s="177" t="s">
        <v>318</v>
      </c>
      <c r="X5" s="154" t="s">
        <v>474</v>
      </c>
      <c r="Y5" s="177" t="s">
        <v>134</v>
      </c>
      <c r="Z5" s="177" t="s">
        <v>258</v>
      </c>
      <c r="AA5" s="223" t="s">
        <v>196</v>
      </c>
      <c r="AB5" s="175" t="s">
        <v>196</v>
      </c>
      <c r="AC5" s="223" t="s">
        <v>196</v>
      </c>
      <c r="AD5" s="223" t="s">
        <v>196</v>
      </c>
      <c r="AE5" s="85" t="s">
        <v>196</v>
      </c>
      <c r="AF5" s="83" t="s">
        <v>196</v>
      </c>
      <c r="AG5" s="85" t="s">
        <v>196</v>
      </c>
    </row>
    <row r="6" spans="1:33" ht="143.25" customHeight="1" thickBot="1" x14ac:dyDescent="0.3">
      <c r="A6" s="104" t="s">
        <v>256</v>
      </c>
      <c r="B6" s="105" t="s">
        <v>255</v>
      </c>
      <c r="C6" s="151" t="s">
        <v>475</v>
      </c>
      <c r="D6" s="230" t="s">
        <v>424</v>
      </c>
      <c r="E6" s="314"/>
      <c r="F6" s="95" t="s">
        <v>280</v>
      </c>
      <c r="G6" s="95" t="s">
        <v>465</v>
      </c>
      <c r="H6" s="95" t="s">
        <v>281</v>
      </c>
      <c r="I6" s="95" t="s">
        <v>254</v>
      </c>
      <c r="J6" s="95" t="s">
        <v>123</v>
      </c>
      <c r="K6" s="95" t="s">
        <v>198</v>
      </c>
      <c r="L6" s="95" t="s">
        <v>473</v>
      </c>
      <c r="M6" s="95" t="s">
        <v>515</v>
      </c>
      <c r="N6" s="174" t="s">
        <v>284</v>
      </c>
      <c r="O6" s="152" t="s">
        <v>227</v>
      </c>
      <c r="P6" s="152" t="s">
        <v>202</v>
      </c>
      <c r="Q6" s="152" t="s">
        <v>119</v>
      </c>
      <c r="R6" s="152" t="s">
        <v>127</v>
      </c>
      <c r="S6" s="152" t="s">
        <v>127</v>
      </c>
      <c r="T6" s="152" t="s">
        <v>127</v>
      </c>
      <c r="U6" s="152" t="s">
        <v>232</v>
      </c>
      <c r="V6" s="152" t="s">
        <v>132</v>
      </c>
      <c r="W6" s="152">
        <v>5</v>
      </c>
      <c r="X6" s="152" t="s">
        <v>474</v>
      </c>
      <c r="Y6" s="152" t="s">
        <v>134</v>
      </c>
      <c r="Z6" s="152" t="s">
        <v>258</v>
      </c>
      <c r="AA6" s="224" t="s">
        <v>196</v>
      </c>
      <c r="AB6" s="95" t="s">
        <v>196</v>
      </c>
      <c r="AC6" s="224" t="s">
        <v>196</v>
      </c>
      <c r="AD6" s="224" t="s">
        <v>196</v>
      </c>
      <c r="AE6" s="95" t="s">
        <v>196</v>
      </c>
      <c r="AF6" s="96" t="s">
        <v>196</v>
      </c>
      <c r="AG6" s="95"/>
    </row>
    <row r="7" spans="1:33" ht="146.25" customHeight="1" thickBot="1" x14ac:dyDescent="0.3">
      <c r="A7" s="98" t="s">
        <v>256</v>
      </c>
      <c r="B7" s="99" t="s">
        <v>255</v>
      </c>
      <c r="C7" s="99" t="s">
        <v>475</v>
      </c>
      <c r="D7" s="118" t="s">
        <v>424</v>
      </c>
      <c r="E7" s="99" t="s">
        <v>432</v>
      </c>
      <c r="F7" s="99" t="s">
        <v>287</v>
      </c>
      <c r="G7" s="99" t="s">
        <v>506</v>
      </c>
      <c r="H7" s="99" t="s">
        <v>298</v>
      </c>
      <c r="I7" s="99" t="s">
        <v>254</v>
      </c>
      <c r="J7" s="99" t="s">
        <v>125</v>
      </c>
      <c r="K7" s="99" t="s">
        <v>197</v>
      </c>
      <c r="L7" s="99" t="s">
        <v>126</v>
      </c>
      <c r="M7" s="99" t="s">
        <v>512</v>
      </c>
      <c r="N7" s="101" t="s">
        <v>307</v>
      </c>
      <c r="O7" s="153" t="s">
        <v>227</v>
      </c>
      <c r="P7" s="153" t="s">
        <v>202</v>
      </c>
      <c r="Q7" s="153" t="s">
        <v>119</v>
      </c>
      <c r="R7" s="153" t="s">
        <v>121</v>
      </c>
      <c r="S7" s="153" t="s">
        <v>121</v>
      </c>
      <c r="T7" s="153" t="s">
        <v>121</v>
      </c>
      <c r="U7" s="153" t="s">
        <v>232</v>
      </c>
      <c r="V7" s="153" t="s">
        <v>132</v>
      </c>
      <c r="W7" s="153" t="s">
        <v>323</v>
      </c>
      <c r="X7" s="153" t="s">
        <v>126</v>
      </c>
      <c r="Y7" s="153" t="s">
        <v>134</v>
      </c>
      <c r="Z7" s="153" t="s">
        <v>258</v>
      </c>
      <c r="AA7" s="99" t="s">
        <v>364</v>
      </c>
      <c r="AB7" s="99" t="s">
        <v>364</v>
      </c>
      <c r="AC7" s="99" t="s">
        <v>364</v>
      </c>
      <c r="AD7" s="99" t="s">
        <v>364</v>
      </c>
      <c r="AE7" s="99" t="s">
        <v>364</v>
      </c>
      <c r="AF7" s="101" t="s">
        <v>364</v>
      </c>
      <c r="AG7" s="99" t="s">
        <v>364</v>
      </c>
    </row>
    <row r="8" spans="1:33" s="205" customFormat="1" ht="106.35" customHeight="1" thickBot="1" x14ac:dyDescent="0.3">
      <c r="A8" s="201" t="s">
        <v>256</v>
      </c>
      <c r="B8" s="109" t="s">
        <v>255</v>
      </c>
      <c r="C8" s="109" t="s">
        <v>475</v>
      </c>
      <c r="D8" s="118" t="s">
        <v>424</v>
      </c>
      <c r="E8" s="109" t="s">
        <v>573</v>
      </c>
      <c r="F8" s="109" t="s">
        <v>288</v>
      </c>
      <c r="G8" s="109" t="s">
        <v>510</v>
      </c>
      <c r="H8" s="109" t="s">
        <v>299</v>
      </c>
      <c r="I8" s="109" t="s">
        <v>254</v>
      </c>
      <c r="J8" s="109" t="s">
        <v>124</v>
      </c>
      <c r="K8" s="109" t="s">
        <v>198</v>
      </c>
      <c r="L8" s="109" t="s">
        <v>474</v>
      </c>
      <c r="M8" s="109" t="s">
        <v>574</v>
      </c>
      <c r="N8" s="202" t="s">
        <v>308</v>
      </c>
      <c r="O8" s="203" t="s">
        <v>227</v>
      </c>
      <c r="P8" s="203" t="s">
        <v>202</v>
      </c>
      <c r="Q8" s="203" t="s">
        <v>119</v>
      </c>
      <c r="R8" s="203" t="s">
        <v>121</v>
      </c>
      <c r="S8" s="203" t="s">
        <v>121</v>
      </c>
      <c r="T8" s="203" t="s">
        <v>121</v>
      </c>
      <c r="U8" s="203" t="s">
        <v>232</v>
      </c>
      <c r="V8" s="203" t="s">
        <v>132</v>
      </c>
      <c r="W8" s="203" t="s">
        <v>351</v>
      </c>
      <c r="X8" s="203" t="s">
        <v>126</v>
      </c>
      <c r="Y8" s="203" t="s">
        <v>134</v>
      </c>
      <c r="Z8" s="203" t="s">
        <v>258</v>
      </c>
      <c r="AA8" s="109" t="s">
        <v>364</v>
      </c>
      <c r="AB8" s="109" t="s">
        <v>364</v>
      </c>
      <c r="AC8" s="109" t="s">
        <v>364</v>
      </c>
      <c r="AD8" s="109" t="s">
        <v>364</v>
      </c>
      <c r="AE8" s="109" t="s">
        <v>364</v>
      </c>
      <c r="AF8" s="204" t="s">
        <v>364</v>
      </c>
      <c r="AG8" s="109" t="s">
        <v>364</v>
      </c>
    </row>
    <row r="9" spans="1:33" ht="168.95" customHeight="1" thickBot="1" x14ac:dyDescent="0.3">
      <c r="A9" s="98" t="s">
        <v>256</v>
      </c>
      <c r="B9" s="99" t="s">
        <v>255</v>
      </c>
      <c r="C9" s="99" t="s">
        <v>475</v>
      </c>
      <c r="D9" s="118" t="s">
        <v>469</v>
      </c>
      <c r="E9" s="100" t="s">
        <v>470</v>
      </c>
      <c r="F9" s="99" t="s">
        <v>400</v>
      </c>
      <c r="G9" s="127" t="s">
        <v>508</v>
      </c>
      <c r="H9" s="99" t="s">
        <v>402</v>
      </c>
      <c r="I9" s="99" t="s">
        <v>219</v>
      </c>
      <c r="J9" s="99" t="s">
        <v>123</v>
      </c>
      <c r="K9" s="99" t="s">
        <v>198</v>
      </c>
      <c r="L9" s="99" t="s">
        <v>473</v>
      </c>
      <c r="M9" s="99" t="s">
        <v>526</v>
      </c>
      <c r="N9" s="101" t="s">
        <v>404</v>
      </c>
      <c r="O9" s="153" t="s">
        <v>227</v>
      </c>
      <c r="P9" s="153" t="s">
        <v>202</v>
      </c>
      <c r="Q9" s="153" t="s">
        <v>119</v>
      </c>
      <c r="R9" s="153" t="s">
        <v>128</v>
      </c>
      <c r="S9" s="153" t="s">
        <v>128</v>
      </c>
      <c r="T9" s="153" t="s">
        <v>128</v>
      </c>
      <c r="U9" s="153" t="s">
        <v>233</v>
      </c>
      <c r="V9" s="153" t="s">
        <v>132</v>
      </c>
      <c r="W9" s="153" t="s">
        <v>320</v>
      </c>
      <c r="X9" s="153" t="s">
        <v>473</v>
      </c>
      <c r="Y9" s="153" t="s">
        <v>224</v>
      </c>
      <c r="Z9" s="153" t="s">
        <v>272</v>
      </c>
      <c r="AA9" s="99" t="s">
        <v>529</v>
      </c>
      <c r="AB9" s="99" t="s">
        <v>407</v>
      </c>
      <c r="AC9" s="99" t="s">
        <v>531</v>
      </c>
      <c r="AD9" s="99" t="s">
        <v>588</v>
      </c>
      <c r="AE9" s="99" t="s">
        <v>253</v>
      </c>
      <c r="AF9" s="102">
        <v>44377</v>
      </c>
      <c r="AG9" s="99"/>
    </row>
    <row r="10" spans="1:33" ht="168.95" customHeight="1" thickBot="1" x14ac:dyDescent="0.3">
      <c r="A10" s="98" t="s">
        <v>256</v>
      </c>
      <c r="B10" s="99" t="s">
        <v>255</v>
      </c>
      <c r="C10" s="99" t="s">
        <v>475</v>
      </c>
      <c r="D10" s="118" t="s">
        <v>425</v>
      </c>
      <c r="E10" s="100" t="s">
        <v>426</v>
      </c>
      <c r="F10" s="99" t="s">
        <v>285</v>
      </c>
      <c r="G10" s="99" t="s">
        <v>509</v>
      </c>
      <c r="H10" s="99" t="s">
        <v>296</v>
      </c>
      <c r="I10" s="99" t="s">
        <v>219</v>
      </c>
      <c r="J10" s="99" t="s">
        <v>123</v>
      </c>
      <c r="K10" s="99" t="s">
        <v>198</v>
      </c>
      <c r="L10" s="99" t="s">
        <v>473</v>
      </c>
      <c r="M10" s="99" t="s">
        <v>516</v>
      </c>
      <c r="N10" s="101" t="s">
        <v>302</v>
      </c>
      <c r="O10" s="153" t="s">
        <v>227</v>
      </c>
      <c r="P10" s="153" t="s">
        <v>202</v>
      </c>
      <c r="Q10" s="153" t="s">
        <v>119</v>
      </c>
      <c r="R10" s="153" t="s">
        <v>128</v>
      </c>
      <c r="S10" s="153" t="s">
        <v>128</v>
      </c>
      <c r="T10" s="153" t="s">
        <v>128</v>
      </c>
      <c r="U10" s="153" t="s">
        <v>233</v>
      </c>
      <c r="V10" s="153" t="s">
        <v>132</v>
      </c>
      <c r="W10" s="153" t="s">
        <v>320</v>
      </c>
      <c r="X10" s="153" t="s">
        <v>473</v>
      </c>
      <c r="Y10" s="153" t="s">
        <v>224</v>
      </c>
      <c r="Z10" s="153" t="s">
        <v>272</v>
      </c>
      <c r="AA10" s="99" t="s">
        <v>530</v>
      </c>
      <c r="AB10" s="99" t="s">
        <v>324</v>
      </c>
      <c r="AC10" s="99" t="s">
        <v>531</v>
      </c>
      <c r="AD10" s="99" t="s">
        <v>587</v>
      </c>
      <c r="AE10" s="99" t="s">
        <v>253</v>
      </c>
      <c r="AF10" s="102">
        <v>44377</v>
      </c>
      <c r="AG10" s="99"/>
    </row>
    <row r="11" spans="1:33" ht="100.5" customHeight="1" thickBot="1" x14ac:dyDescent="0.3">
      <c r="A11" s="110" t="s">
        <v>256</v>
      </c>
      <c r="B11" s="90" t="s">
        <v>255</v>
      </c>
      <c r="C11" s="90" t="s">
        <v>475</v>
      </c>
      <c r="D11" s="119" t="s">
        <v>423</v>
      </c>
      <c r="E11" s="120" t="s">
        <v>427</v>
      </c>
      <c r="F11" s="90" t="s">
        <v>286</v>
      </c>
      <c r="G11" s="89" t="s">
        <v>295</v>
      </c>
      <c r="H11" s="89" t="s">
        <v>297</v>
      </c>
      <c r="I11" s="89" t="s">
        <v>87</v>
      </c>
      <c r="J11" s="90" t="s">
        <v>124</v>
      </c>
      <c r="K11" s="90" t="s">
        <v>197</v>
      </c>
      <c r="L11" s="90" t="s">
        <v>264</v>
      </c>
      <c r="M11" s="90" t="s">
        <v>518</v>
      </c>
      <c r="N11" s="172" t="s">
        <v>304</v>
      </c>
      <c r="O11" s="152" t="s">
        <v>227</v>
      </c>
      <c r="P11" s="154" t="s">
        <v>202</v>
      </c>
      <c r="Q11" s="154" t="s">
        <v>118</v>
      </c>
      <c r="R11" s="154" t="s">
        <v>127</v>
      </c>
      <c r="S11" s="154" t="s">
        <v>127</v>
      </c>
      <c r="T11" s="154" t="s">
        <v>127</v>
      </c>
      <c r="U11" s="154" t="s">
        <v>232</v>
      </c>
      <c r="V11" s="154" t="s">
        <v>132</v>
      </c>
      <c r="W11" s="154">
        <v>1</v>
      </c>
      <c r="X11" s="154" t="s">
        <v>126</v>
      </c>
      <c r="Y11" s="154" t="s">
        <v>134</v>
      </c>
      <c r="Z11" s="154" t="s">
        <v>258</v>
      </c>
      <c r="AA11" s="90" t="s">
        <v>364</v>
      </c>
      <c r="AB11" s="90" t="s">
        <v>364</v>
      </c>
      <c r="AC11" s="90" t="s">
        <v>364</v>
      </c>
      <c r="AD11" s="90" t="s">
        <v>364</v>
      </c>
      <c r="AE11" s="90" t="s">
        <v>364</v>
      </c>
      <c r="AF11" s="90" t="s">
        <v>364</v>
      </c>
      <c r="AG11" s="90" t="s">
        <v>364</v>
      </c>
    </row>
    <row r="12" spans="1:33" ht="171.6" customHeight="1" thickBot="1" x14ac:dyDescent="0.3">
      <c r="A12" s="94" t="s">
        <v>256</v>
      </c>
      <c r="B12" s="95" t="s">
        <v>255</v>
      </c>
      <c r="C12" s="90" t="s">
        <v>475</v>
      </c>
      <c r="D12" s="121" t="s">
        <v>423</v>
      </c>
      <c r="E12" s="122" t="s">
        <v>464</v>
      </c>
      <c r="F12" s="95" t="s">
        <v>286</v>
      </c>
      <c r="G12" s="86" t="s">
        <v>295</v>
      </c>
      <c r="H12" s="86" t="s">
        <v>297</v>
      </c>
      <c r="I12" s="85" t="s">
        <v>87</v>
      </c>
      <c r="J12" s="95" t="s">
        <v>124</v>
      </c>
      <c r="K12" s="95" t="s">
        <v>197</v>
      </c>
      <c r="L12" s="95" t="s">
        <v>264</v>
      </c>
      <c r="M12" s="95" t="s">
        <v>517</v>
      </c>
      <c r="N12" s="174" t="s">
        <v>305</v>
      </c>
      <c r="O12" s="152" t="s">
        <v>227</v>
      </c>
      <c r="P12" s="152" t="s">
        <v>202</v>
      </c>
      <c r="Q12" s="152" t="s">
        <v>118</v>
      </c>
      <c r="R12" s="152" t="s">
        <v>121</v>
      </c>
      <c r="S12" s="152" t="s">
        <v>121</v>
      </c>
      <c r="T12" s="152" t="s">
        <v>121</v>
      </c>
      <c r="U12" s="152" t="s">
        <v>232</v>
      </c>
      <c r="V12" s="152" t="s">
        <v>132</v>
      </c>
      <c r="W12" s="152" t="s">
        <v>476</v>
      </c>
      <c r="X12" s="152" t="s">
        <v>126</v>
      </c>
      <c r="Y12" s="152" t="s">
        <v>134</v>
      </c>
      <c r="Z12" s="152" t="s">
        <v>258</v>
      </c>
      <c r="AA12" s="95" t="s">
        <v>364</v>
      </c>
      <c r="AB12" s="95" t="s">
        <v>364</v>
      </c>
      <c r="AC12" s="95" t="s">
        <v>364</v>
      </c>
      <c r="AD12" s="95" t="s">
        <v>364</v>
      </c>
      <c r="AE12" s="95" t="s">
        <v>364</v>
      </c>
      <c r="AF12" s="95" t="s">
        <v>364</v>
      </c>
      <c r="AG12" s="95" t="s">
        <v>364</v>
      </c>
    </row>
    <row r="13" spans="1:33" ht="220.5" customHeight="1" thickBot="1" x14ac:dyDescent="0.3">
      <c r="A13" s="98" t="s">
        <v>256</v>
      </c>
      <c r="B13" s="99" t="s">
        <v>255</v>
      </c>
      <c r="C13" s="99" t="s">
        <v>475</v>
      </c>
      <c r="D13" s="118" t="s">
        <v>366</v>
      </c>
      <c r="E13" s="99" t="s">
        <v>431</v>
      </c>
      <c r="F13" s="99" t="s">
        <v>289</v>
      </c>
      <c r="G13" s="99" t="s">
        <v>455</v>
      </c>
      <c r="H13" s="105" t="s">
        <v>300</v>
      </c>
      <c r="I13" s="105" t="s">
        <v>254</v>
      </c>
      <c r="J13" s="99" t="s">
        <v>125</v>
      </c>
      <c r="K13" s="99" t="s">
        <v>197</v>
      </c>
      <c r="L13" s="99" t="s">
        <v>126</v>
      </c>
      <c r="M13" s="99" t="s">
        <v>520</v>
      </c>
      <c r="N13" s="101" t="s">
        <v>309</v>
      </c>
      <c r="O13" s="153" t="s">
        <v>227</v>
      </c>
      <c r="P13" s="153" t="s">
        <v>202</v>
      </c>
      <c r="Q13" s="153" t="s">
        <v>119</v>
      </c>
      <c r="R13" s="153" t="s">
        <v>121</v>
      </c>
      <c r="S13" s="153" t="s">
        <v>121</v>
      </c>
      <c r="T13" s="153" t="s">
        <v>121</v>
      </c>
      <c r="U13" s="153" t="s">
        <v>232</v>
      </c>
      <c r="V13" s="153" t="s">
        <v>132</v>
      </c>
      <c r="W13" s="153" t="s">
        <v>477</v>
      </c>
      <c r="X13" s="153" t="s">
        <v>126</v>
      </c>
      <c r="Y13" s="153" t="s">
        <v>134</v>
      </c>
      <c r="Z13" s="153" t="s">
        <v>258</v>
      </c>
      <c r="AA13" s="99" t="s">
        <v>259</v>
      </c>
      <c r="AB13" s="99" t="s">
        <v>259</v>
      </c>
      <c r="AC13" s="99" t="s">
        <v>364</v>
      </c>
      <c r="AD13" s="99" t="s">
        <v>364</v>
      </c>
      <c r="AE13" s="99" t="s">
        <v>364</v>
      </c>
      <c r="AF13" s="101" t="s">
        <v>364</v>
      </c>
      <c r="AG13" s="99" t="s">
        <v>364</v>
      </c>
    </row>
    <row r="14" spans="1:33" ht="145.5" customHeight="1" thickBot="1" x14ac:dyDescent="0.3">
      <c r="A14" s="88" t="s">
        <v>256</v>
      </c>
      <c r="B14" s="89" t="s">
        <v>255</v>
      </c>
      <c r="C14" s="172" t="s">
        <v>475</v>
      </c>
      <c r="D14" s="157" t="s">
        <v>365</v>
      </c>
      <c r="E14" s="312" t="s">
        <v>479</v>
      </c>
      <c r="F14" s="90" t="s">
        <v>290</v>
      </c>
      <c r="G14" s="312" t="s">
        <v>513</v>
      </c>
      <c r="H14" s="90" t="s">
        <v>301</v>
      </c>
      <c r="I14" s="90" t="s">
        <v>254</v>
      </c>
      <c r="J14" s="90" t="s">
        <v>123</v>
      </c>
      <c r="K14" s="106" t="s">
        <v>197</v>
      </c>
      <c r="L14" s="90" t="s">
        <v>474</v>
      </c>
      <c r="M14" s="90" t="s">
        <v>521</v>
      </c>
      <c r="N14" s="172" t="s">
        <v>310</v>
      </c>
      <c r="O14" s="154" t="s">
        <v>227</v>
      </c>
      <c r="P14" s="154" t="s">
        <v>202</v>
      </c>
      <c r="Q14" s="154" t="s">
        <v>118</v>
      </c>
      <c r="R14" s="154" t="s">
        <v>127</v>
      </c>
      <c r="S14" s="154" t="s">
        <v>127</v>
      </c>
      <c r="T14" s="154" t="s">
        <v>127</v>
      </c>
      <c r="U14" s="154" t="s">
        <v>233</v>
      </c>
      <c r="V14" s="154" t="s">
        <v>132</v>
      </c>
      <c r="W14" s="154" t="s">
        <v>329</v>
      </c>
      <c r="X14" s="154" t="s">
        <v>264</v>
      </c>
      <c r="Y14" s="154" t="s">
        <v>224</v>
      </c>
      <c r="Z14" s="154" t="s">
        <v>258</v>
      </c>
      <c r="AA14" s="90" t="s">
        <v>364</v>
      </c>
      <c r="AB14" s="90" t="s">
        <v>364</v>
      </c>
      <c r="AC14" s="90" t="s">
        <v>364</v>
      </c>
      <c r="AD14" s="90" t="s">
        <v>364</v>
      </c>
      <c r="AE14" s="90" t="s">
        <v>364</v>
      </c>
      <c r="AF14" s="172" t="s">
        <v>364</v>
      </c>
      <c r="AG14" s="90" t="s">
        <v>480</v>
      </c>
    </row>
    <row r="15" spans="1:33" ht="100.5" customHeight="1" x14ac:dyDescent="0.25">
      <c r="A15" s="108" t="s">
        <v>256</v>
      </c>
      <c r="B15" s="176" t="s">
        <v>255</v>
      </c>
      <c r="C15" s="173" t="s">
        <v>475</v>
      </c>
      <c r="D15" s="170"/>
      <c r="E15" s="313"/>
      <c r="F15" s="85" t="s">
        <v>290</v>
      </c>
      <c r="G15" s="313"/>
      <c r="H15" s="85" t="s">
        <v>301</v>
      </c>
      <c r="I15" s="85" t="s">
        <v>254</v>
      </c>
      <c r="J15" s="85" t="s">
        <v>125</v>
      </c>
      <c r="K15" s="77" t="s">
        <v>197</v>
      </c>
      <c r="L15" s="85" t="s">
        <v>126</v>
      </c>
      <c r="M15" s="85" t="s">
        <v>312</v>
      </c>
      <c r="N15" s="173" t="s">
        <v>311</v>
      </c>
      <c r="O15" s="177" t="s">
        <v>228</v>
      </c>
      <c r="P15" s="177" t="s">
        <v>202</v>
      </c>
      <c r="Q15" s="177" t="s">
        <v>119</v>
      </c>
      <c r="R15" s="177" t="s">
        <v>127</v>
      </c>
      <c r="S15" s="177" t="s">
        <v>127</v>
      </c>
      <c r="T15" s="177" t="s">
        <v>127</v>
      </c>
      <c r="U15" s="177" t="s">
        <v>232</v>
      </c>
      <c r="V15" s="177" t="s">
        <v>132</v>
      </c>
      <c r="W15" s="177" t="s">
        <v>271</v>
      </c>
      <c r="X15" s="177" t="s">
        <v>126</v>
      </c>
      <c r="Y15" s="177" t="s">
        <v>134</v>
      </c>
      <c r="Z15" s="154" t="s">
        <v>258</v>
      </c>
      <c r="AA15" s="85" t="s">
        <v>364</v>
      </c>
      <c r="AB15" s="85" t="s">
        <v>364</v>
      </c>
      <c r="AC15" s="85" t="s">
        <v>364</v>
      </c>
      <c r="AD15" s="85" t="s">
        <v>364</v>
      </c>
      <c r="AE15" s="85" t="s">
        <v>364</v>
      </c>
      <c r="AF15" s="85" t="s">
        <v>364</v>
      </c>
      <c r="AG15" s="85" t="s">
        <v>480</v>
      </c>
    </row>
    <row r="16" spans="1:33" ht="96" customHeight="1" thickBot="1" x14ac:dyDescent="0.3">
      <c r="A16" s="104" t="s">
        <v>256</v>
      </c>
      <c r="B16" s="105" t="s">
        <v>255</v>
      </c>
      <c r="C16" s="173" t="s">
        <v>475</v>
      </c>
      <c r="D16" s="171"/>
      <c r="E16" s="314"/>
      <c r="F16" s="95" t="s">
        <v>290</v>
      </c>
      <c r="G16" s="314"/>
      <c r="H16" s="95" t="s">
        <v>301</v>
      </c>
      <c r="I16" s="95" t="s">
        <v>254</v>
      </c>
      <c r="J16" s="95" t="s">
        <v>123</v>
      </c>
      <c r="K16" s="107" t="s">
        <v>197</v>
      </c>
      <c r="L16" s="95" t="s">
        <v>474</v>
      </c>
      <c r="M16" s="95" t="s">
        <v>522</v>
      </c>
      <c r="N16" s="174" t="s">
        <v>327</v>
      </c>
      <c r="O16" s="152" t="s">
        <v>227</v>
      </c>
      <c r="P16" s="152" t="s">
        <v>117</v>
      </c>
      <c r="Q16" s="152" t="s">
        <v>119</v>
      </c>
      <c r="R16" s="152" t="s">
        <v>127</v>
      </c>
      <c r="S16" s="152" t="s">
        <v>127</v>
      </c>
      <c r="T16" s="152" t="s">
        <v>127</v>
      </c>
      <c r="U16" s="152" t="s">
        <v>233</v>
      </c>
      <c r="V16" s="152" t="s">
        <v>132</v>
      </c>
      <c r="W16" s="152" t="s">
        <v>332</v>
      </c>
      <c r="X16" s="152" t="s">
        <v>264</v>
      </c>
      <c r="Y16" s="152" t="s">
        <v>224</v>
      </c>
      <c r="Z16" s="152" t="s">
        <v>258</v>
      </c>
      <c r="AA16" s="224" t="s">
        <v>196</v>
      </c>
      <c r="AB16" s="95" t="s">
        <v>364</v>
      </c>
      <c r="AC16" s="224" t="s">
        <v>196</v>
      </c>
      <c r="AD16" s="187" t="s">
        <v>196</v>
      </c>
      <c r="AE16" s="95" t="s">
        <v>196</v>
      </c>
      <c r="AF16" s="174" t="s">
        <v>196</v>
      </c>
      <c r="AG16" s="95" t="s">
        <v>196</v>
      </c>
    </row>
    <row r="17" spans="1:33" ht="146.44999999999999" customHeight="1" thickBot="1" x14ac:dyDescent="0.3">
      <c r="A17" s="98" t="s">
        <v>256</v>
      </c>
      <c r="B17" s="99" t="s">
        <v>255</v>
      </c>
      <c r="C17" s="99" t="s">
        <v>475</v>
      </c>
      <c r="D17" s="123" t="s">
        <v>430</v>
      </c>
      <c r="E17" s="100" t="s">
        <v>428</v>
      </c>
      <c r="F17" s="99" t="s">
        <v>292</v>
      </c>
      <c r="G17" s="99" t="s">
        <v>511</v>
      </c>
      <c r="H17" s="99" t="s">
        <v>338</v>
      </c>
      <c r="I17" s="99" t="s">
        <v>219</v>
      </c>
      <c r="J17" s="99" t="s">
        <v>124</v>
      </c>
      <c r="K17" s="109" t="s">
        <v>197</v>
      </c>
      <c r="L17" s="99" t="s">
        <v>264</v>
      </c>
      <c r="M17" s="99" t="s">
        <v>523</v>
      </c>
      <c r="N17" s="101" t="s">
        <v>334</v>
      </c>
      <c r="O17" s="153" t="s">
        <v>227</v>
      </c>
      <c r="P17" s="153" t="s">
        <v>202</v>
      </c>
      <c r="Q17" s="153" t="s">
        <v>119</v>
      </c>
      <c r="R17" s="153" t="s">
        <v>121</v>
      </c>
      <c r="S17" s="153" t="s">
        <v>121</v>
      </c>
      <c r="T17" s="153" t="s">
        <v>121</v>
      </c>
      <c r="U17" s="153" t="s">
        <v>232</v>
      </c>
      <c r="V17" s="153" t="s">
        <v>132</v>
      </c>
      <c r="W17" s="153" t="s">
        <v>342</v>
      </c>
      <c r="X17" s="153" t="s">
        <v>126</v>
      </c>
      <c r="Y17" s="153" t="s">
        <v>134</v>
      </c>
      <c r="Z17" s="155" t="s">
        <v>258</v>
      </c>
      <c r="AA17" s="99" t="s">
        <v>364</v>
      </c>
      <c r="AB17" s="99" t="s">
        <v>364</v>
      </c>
      <c r="AC17" s="99" t="s">
        <v>364</v>
      </c>
      <c r="AD17" s="99" t="s">
        <v>364</v>
      </c>
      <c r="AE17" s="99" t="s">
        <v>364</v>
      </c>
      <c r="AF17" s="101" t="s">
        <v>364</v>
      </c>
      <c r="AG17" s="99" t="s">
        <v>462</v>
      </c>
    </row>
    <row r="18" spans="1:33" ht="155.44999999999999" customHeight="1" thickBot="1" x14ac:dyDescent="0.3">
      <c r="A18" s="98" t="s">
        <v>256</v>
      </c>
      <c r="B18" s="99" t="s">
        <v>255</v>
      </c>
      <c r="C18" s="99" t="s">
        <v>475</v>
      </c>
      <c r="D18" s="123" t="s">
        <v>430</v>
      </c>
      <c r="E18" s="99" t="s">
        <v>429</v>
      </c>
      <c r="F18" s="99" t="s">
        <v>293</v>
      </c>
      <c r="G18" s="99" t="s">
        <v>354</v>
      </c>
      <c r="H18" s="99" t="s">
        <v>339</v>
      </c>
      <c r="I18" s="99" t="s">
        <v>219</v>
      </c>
      <c r="J18" s="99" t="s">
        <v>125</v>
      </c>
      <c r="K18" s="109" t="s">
        <v>197</v>
      </c>
      <c r="L18" s="99" t="s">
        <v>126</v>
      </c>
      <c r="M18" s="99" t="s">
        <v>524</v>
      </c>
      <c r="N18" s="101" t="s">
        <v>335</v>
      </c>
      <c r="O18" s="153" t="s">
        <v>227</v>
      </c>
      <c r="P18" s="153" t="s">
        <v>202</v>
      </c>
      <c r="Q18" s="153" t="s">
        <v>119</v>
      </c>
      <c r="R18" s="153" t="s">
        <v>121</v>
      </c>
      <c r="S18" s="153" t="s">
        <v>121</v>
      </c>
      <c r="T18" s="153" t="s">
        <v>121</v>
      </c>
      <c r="U18" s="153" t="s">
        <v>232</v>
      </c>
      <c r="V18" s="153" t="s">
        <v>132</v>
      </c>
      <c r="W18" s="153" t="s">
        <v>343</v>
      </c>
      <c r="X18" s="153" t="s">
        <v>126</v>
      </c>
      <c r="Y18" s="153" t="s">
        <v>134</v>
      </c>
      <c r="Z18" s="156" t="s">
        <v>258</v>
      </c>
      <c r="AA18" s="99" t="s">
        <v>364</v>
      </c>
      <c r="AB18" s="99" t="s">
        <v>364</v>
      </c>
      <c r="AC18" s="99" t="s">
        <v>364</v>
      </c>
      <c r="AD18" s="99" t="s">
        <v>364</v>
      </c>
      <c r="AE18" s="99" t="s">
        <v>364</v>
      </c>
      <c r="AF18" s="101" t="s">
        <v>364</v>
      </c>
      <c r="AG18" s="99" t="s">
        <v>463</v>
      </c>
    </row>
    <row r="19" spans="1:33" ht="182.25" customHeight="1" thickBot="1" x14ac:dyDescent="0.3">
      <c r="A19" s="98" t="s">
        <v>256</v>
      </c>
      <c r="B19" s="99" t="s">
        <v>255</v>
      </c>
      <c r="C19" s="99" t="s">
        <v>475</v>
      </c>
      <c r="D19" s="123" t="s">
        <v>367</v>
      </c>
      <c r="E19" s="99" t="s">
        <v>528</v>
      </c>
      <c r="F19" s="99" t="s">
        <v>294</v>
      </c>
      <c r="G19" s="99" t="s">
        <v>344</v>
      </c>
      <c r="H19" s="99" t="s">
        <v>340</v>
      </c>
      <c r="I19" s="99" t="s">
        <v>219</v>
      </c>
      <c r="J19" s="99" t="s">
        <v>123</v>
      </c>
      <c r="K19" s="109" t="s">
        <v>197</v>
      </c>
      <c r="L19" s="99" t="s">
        <v>474</v>
      </c>
      <c r="M19" s="99" t="s">
        <v>525</v>
      </c>
      <c r="N19" s="101" t="s">
        <v>336</v>
      </c>
      <c r="O19" s="153" t="s">
        <v>227</v>
      </c>
      <c r="P19" s="153" t="s">
        <v>202</v>
      </c>
      <c r="Q19" s="153" t="s">
        <v>119</v>
      </c>
      <c r="R19" s="153" t="s">
        <v>121</v>
      </c>
      <c r="S19" s="153" t="s">
        <v>121</v>
      </c>
      <c r="T19" s="153" t="s">
        <v>121</v>
      </c>
      <c r="U19" s="153" t="s">
        <v>232</v>
      </c>
      <c r="V19" s="153" t="s">
        <v>132</v>
      </c>
      <c r="W19" s="153" t="s">
        <v>478</v>
      </c>
      <c r="X19" s="153" t="s">
        <v>126</v>
      </c>
      <c r="Y19" s="153" t="s">
        <v>224</v>
      </c>
      <c r="Z19" s="156" t="s">
        <v>258</v>
      </c>
      <c r="AA19" s="99" t="s">
        <v>364</v>
      </c>
      <c r="AB19" s="99" t="s">
        <v>364</v>
      </c>
      <c r="AC19" s="99" t="s">
        <v>364</v>
      </c>
      <c r="AD19" s="99" t="s">
        <v>364</v>
      </c>
      <c r="AE19" s="99" t="s">
        <v>364</v>
      </c>
      <c r="AF19" s="101" t="s">
        <v>364</v>
      </c>
      <c r="AG19" s="99" t="s">
        <v>481</v>
      </c>
    </row>
    <row r="24" spans="1:33" s="87" customFormat="1" ht="15" x14ac:dyDescent="0.25">
      <c r="B24" s="128"/>
      <c r="C24" s="129"/>
      <c r="D24" s="130"/>
      <c r="E24" s="130"/>
      <c r="F24" s="130"/>
      <c r="G24" s="129"/>
      <c r="H24" s="130"/>
      <c r="I24" s="130"/>
      <c r="J24" s="130"/>
      <c r="K24" s="129"/>
      <c r="L24" s="129"/>
      <c r="M24" s="130"/>
      <c r="N24" s="131"/>
      <c r="O24" s="131"/>
      <c r="P24" s="131"/>
      <c r="Q24" s="131"/>
      <c r="R24" s="130"/>
      <c r="S24" s="131"/>
      <c r="T24" s="131"/>
      <c r="U24" s="131"/>
      <c r="V24" s="132"/>
      <c r="W24" s="132"/>
      <c r="X24" s="130"/>
      <c r="Y24" s="130"/>
      <c r="Z24" s="131"/>
      <c r="AA24" s="131"/>
      <c r="AB24" s="131"/>
      <c r="AC24" s="131"/>
      <c r="AD24" s="131"/>
      <c r="AE24" s="131"/>
    </row>
    <row r="25" spans="1:33" s="87" customFormat="1" ht="15" x14ac:dyDescent="0.25">
      <c r="B25" s="128"/>
      <c r="C25" s="129"/>
      <c r="D25" s="130"/>
      <c r="E25" s="130"/>
      <c r="F25" s="130"/>
      <c r="G25" s="129"/>
      <c r="H25" s="130"/>
      <c r="I25" s="130"/>
      <c r="J25" s="130"/>
      <c r="K25" s="129"/>
      <c r="L25" s="129"/>
      <c r="M25" s="130"/>
      <c r="N25" s="131"/>
      <c r="O25" s="131"/>
      <c r="P25" s="131"/>
      <c r="Q25" s="131"/>
      <c r="R25" s="130"/>
      <c r="S25" s="131"/>
      <c r="T25" s="131"/>
      <c r="U25" s="131"/>
      <c r="V25" s="132"/>
      <c r="W25" s="132"/>
      <c r="X25" s="130"/>
      <c r="Y25" s="130"/>
      <c r="Z25" s="131"/>
      <c r="AA25" s="131"/>
      <c r="AB25" s="131"/>
      <c r="AC25" s="131"/>
      <c r="AD25" s="131"/>
      <c r="AE25" s="131"/>
    </row>
    <row r="26" spans="1:33" customFormat="1" ht="15" x14ac:dyDescent="0.25">
      <c r="B26" s="128"/>
      <c r="C26" s="133"/>
      <c r="D26" s="134"/>
      <c r="E26" s="135"/>
      <c r="F26" s="135"/>
      <c r="G26" s="136"/>
      <c r="H26" s="135"/>
      <c r="I26" s="135"/>
      <c r="J26" s="135"/>
      <c r="K26" s="136"/>
      <c r="L26" s="136"/>
      <c r="M26" s="130"/>
      <c r="N26" s="138"/>
      <c r="O26" s="138"/>
      <c r="P26" s="138"/>
      <c r="Q26" s="138"/>
      <c r="R26" s="134"/>
      <c r="S26" s="138"/>
      <c r="T26" s="138"/>
      <c r="U26" s="138"/>
      <c r="V26" s="132"/>
      <c r="W26" s="132"/>
      <c r="X26" s="130"/>
      <c r="Y26" s="130"/>
      <c r="Z26" s="138"/>
      <c r="AA26" s="138"/>
      <c r="AB26" s="138"/>
      <c r="AC26" s="138"/>
      <c r="AD26" s="138"/>
      <c r="AE26" s="138"/>
    </row>
    <row r="27" spans="1:33" customFormat="1" ht="15" x14ac:dyDescent="0.25">
      <c r="B27" s="128"/>
      <c r="C27" s="133"/>
      <c r="D27" s="134"/>
      <c r="E27" s="135"/>
      <c r="F27" s="135"/>
      <c r="G27" s="136"/>
      <c r="H27" s="135"/>
      <c r="I27" s="135"/>
      <c r="J27" s="135"/>
      <c r="K27" s="136"/>
      <c r="L27" s="136"/>
      <c r="M27" s="130"/>
      <c r="N27" s="138"/>
      <c r="O27" s="138"/>
      <c r="P27" s="138"/>
      <c r="Q27" s="138"/>
      <c r="R27" s="134"/>
      <c r="S27" s="138"/>
      <c r="T27" s="138"/>
      <c r="U27" s="138"/>
      <c r="V27" s="132"/>
      <c r="W27" s="132"/>
      <c r="X27" s="130"/>
      <c r="Y27" s="130"/>
      <c r="Z27" s="138"/>
      <c r="AA27" s="138"/>
      <c r="AB27" s="138"/>
      <c r="AC27" s="138"/>
      <c r="AD27" s="138"/>
      <c r="AE27" s="138"/>
    </row>
  </sheetData>
  <autoFilter ref="A1:AG19"/>
  <customSheetViews>
    <customSheetView guid="{394CA11D-8E14-43D7-B0A6-119D480FECAC}" scale="70" fitToPage="1" showAutoFilter="1">
      <pane ySplit="1" topLeftCell="A2" activePane="bottomLeft" state="frozen"/>
      <selection pane="bottomLeft" activeCell="N7" sqref="N7"/>
      <pageMargins left="0.25" right="0.25" top="0.75" bottom="0.75" header="0.3" footer="0.3"/>
      <pageSetup scale="10" fitToWidth="0" orientation="landscape" r:id="rId1"/>
      <autoFilter ref="A1:AG19"/>
    </customSheetView>
  </customSheetViews>
  <mergeCells count="3">
    <mergeCell ref="E14:E16"/>
    <mergeCell ref="E4:E6"/>
    <mergeCell ref="G14:G16"/>
  </mergeCells>
  <conditionalFormatting sqref="Z4:Z19">
    <cfRule type="cellIs" dxfId="47" priority="1" operator="equal">
      <formula>"Pass"</formula>
    </cfRule>
    <cfRule type="cellIs" dxfId="46" priority="2" operator="equal">
      <formula>"Fail"</formula>
    </cfRule>
  </conditionalFormatting>
  <pageMargins left="0.25" right="0.25" top="0.75" bottom="0.75" header="0.3" footer="0.3"/>
  <pageSetup scale="20" fitToWidth="0" orientation="landscape" r:id="rId2"/>
  <extLst>
    <ext xmlns:x14="http://schemas.microsoft.com/office/spreadsheetml/2009/9/main" uri="{CCE6A557-97BC-4b89-ADB6-D9C93CAAB3DF}">
      <x14:dataValidations xmlns:xm="http://schemas.microsoft.com/office/excel/2006/main" count="12">
        <x14:dataValidation type="list" allowBlank="1" showInputMessage="1" showErrorMessage="1">
          <x14:formula1>
            <xm:f>'\\br216fs1\mis_shared\IT Risk Assessment 2020\Admin and RCSA''a\[1. Draft RCSA_Information Technology_v7.xlsx]Lists for Data Validation'!#REF!</xm:f>
          </x14:formula1>
          <xm:sqref>P7:Q8 P13</xm:sqref>
        </x14:dataValidation>
        <x14:dataValidation type="list" allowBlank="1" showInputMessage="1" showErrorMessage="1">
          <x14:formula1>
            <xm:f>'Lists for Data Validation'!$A$2:$A$96</xm:f>
          </x14:formula1>
          <xm:sqref>I17:I19 I4:I11 I13:I14</xm:sqref>
        </x14:dataValidation>
        <x14:dataValidation type="list" allowBlank="1" showInputMessage="1" showErrorMessage="1">
          <x14:formula1>
            <xm:f>'Lists for Data Validation'!$F$2:$F$3</xm:f>
          </x14:formula1>
          <xm:sqref>Q13:Q19 Q4:Q6 Q9:Q12</xm:sqref>
        </x14:dataValidation>
        <x14:dataValidation type="list" allowBlank="1" showInputMessage="1" showErrorMessage="1">
          <x14:formula1>
            <xm:f>'Lists for Data Validation'!$E$2:$E$4</xm:f>
          </x14:formula1>
          <xm:sqref>T20:T22 P14:P19 P4:P6 P9:P12</xm:sqref>
        </x14:dataValidation>
        <x14:dataValidation type="list" allowBlank="1" showInputMessage="1" showErrorMessage="1">
          <x14:formula1>
            <xm:f>'Lists for Data Validation'!$D$2:$D$5</xm:f>
          </x14:formula1>
          <xm:sqref>J4:J12 J13:J19 X4:X12 X13:X19 L4:L12 L13:L19</xm:sqref>
        </x14:dataValidation>
        <x14:dataValidation type="list" allowBlank="1" showInputMessage="1" showErrorMessage="1">
          <x14:formula1>
            <xm:f>'Lists for Data Validation'!$C$2:$C$3</xm:f>
          </x14:formula1>
          <xm:sqref>K4:K12 K13:K19</xm:sqref>
        </x14:dataValidation>
        <x14:dataValidation type="list" allowBlank="1" showInputMessage="1" showErrorMessage="1">
          <x14:formula1>
            <xm:f>'Lists for Data Validation'!$G$2:$G$4</xm:f>
          </x14:formula1>
          <xm:sqref>R4:S12 R13:S19</xm:sqref>
        </x14:dataValidation>
        <x14:dataValidation type="list" allowBlank="1" showInputMessage="1" showErrorMessage="1">
          <x14:formula1>
            <xm:f>'Lists for Data Validation'!$H$2:$H$4</xm:f>
          </x14:formula1>
          <xm:sqref>T4:T12 T13:T19</xm:sqref>
        </x14:dataValidation>
        <x14:dataValidation type="list" allowBlank="1" showInputMessage="1" showErrorMessage="1">
          <x14:formula1>
            <xm:f>'Lists for Data Validation'!$M$2:$M$3</xm:f>
          </x14:formula1>
          <xm:sqref>O4:O12 O13:O19</xm:sqref>
        </x14:dataValidation>
        <x14:dataValidation type="list" allowBlank="1" showInputMessage="1" showErrorMessage="1">
          <x14:formula1>
            <xm:f>'Lists for Data Validation'!$J$2:$J$6</xm:f>
          </x14:formula1>
          <xm:sqref>V4:V12 V13:V19</xm:sqref>
        </x14:dataValidation>
        <x14:dataValidation type="list" allowBlank="1" showInputMessage="1" showErrorMessage="1">
          <x14:formula1>
            <xm:f>'Lists for Data Validation'!$L$2:$L$4</xm:f>
          </x14:formula1>
          <xm:sqref>Y4:Y12 Y13:Y19</xm:sqref>
        </x14:dataValidation>
        <x14:dataValidation type="list" allowBlank="1" showInputMessage="1" showErrorMessage="1">
          <x14:formula1>
            <xm:f>'Lists for Data Validation'!$N$2:$N$7</xm:f>
          </x14:formula1>
          <xm:sqref>U4:U12 U13:U19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workbookViewId="0">
      <selection activeCell="K32" sqref="K32"/>
    </sheetView>
  </sheetViews>
  <sheetFormatPr defaultRowHeight="15" x14ac:dyDescent="0.25"/>
  <cols>
    <col min="1" max="1" width="14.42578125" customWidth="1"/>
    <col min="2" max="2" width="17.5703125" customWidth="1"/>
    <col min="3" max="5" width="12.7109375" customWidth="1"/>
    <col min="6" max="6" width="13.7109375" customWidth="1"/>
    <col min="9" max="9" width="12" customWidth="1"/>
    <col min="10" max="10" width="16.42578125" bestFit="1" customWidth="1"/>
    <col min="11" max="11" width="17.5703125" customWidth="1"/>
    <col min="12" max="12" width="12.28515625" customWidth="1"/>
    <col min="13" max="13" width="11.7109375" customWidth="1"/>
    <col min="14" max="14" width="14.7109375" customWidth="1"/>
    <col min="16" max="16" width="13.7109375" bestFit="1" customWidth="1"/>
  </cols>
  <sheetData>
    <row r="1" spans="1:16" x14ac:dyDescent="0.25">
      <c r="A1" s="315">
        <v>2021</v>
      </c>
      <c r="B1" s="315"/>
      <c r="C1" s="315"/>
      <c r="D1" s="315"/>
      <c r="E1" s="315"/>
      <c r="F1" s="315"/>
      <c r="I1" s="315">
        <v>2020</v>
      </c>
      <c r="J1" s="315"/>
      <c r="K1" s="315"/>
      <c r="L1" s="315"/>
      <c r="M1" s="315"/>
      <c r="N1" s="315"/>
    </row>
    <row r="2" spans="1:16" ht="30.75" thickBot="1" x14ac:dyDescent="0.3">
      <c r="A2" s="283" t="s">
        <v>6</v>
      </c>
      <c r="B2" s="283" t="s">
        <v>7</v>
      </c>
      <c r="C2" s="283" t="s">
        <v>2</v>
      </c>
      <c r="D2" s="283" t="s">
        <v>21</v>
      </c>
      <c r="E2" s="283" t="s">
        <v>589</v>
      </c>
      <c r="F2" s="283" t="s">
        <v>590</v>
      </c>
      <c r="H2" s="304" t="s">
        <v>593</v>
      </c>
      <c r="I2" s="304" t="s">
        <v>6</v>
      </c>
      <c r="J2" s="304" t="s">
        <v>7</v>
      </c>
      <c r="K2" s="304" t="s">
        <v>2</v>
      </c>
      <c r="L2" s="304" t="s">
        <v>21</v>
      </c>
      <c r="M2" s="304" t="s">
        <v>589</v>
      </c>
      <c r="N2" s="304" t="s">
        <v>590</v>
      </c>
    </row>
    <row r="3" spans="1:16" x14ac:dyDescent="0.25">
      <c r="A3" s="297" t="str">
        <f>'IF2021'!H4</f>
        <v>IT IFR R1</v>
      </c>
      <c r="B3" s="298" t="str">
        <f>'IF2021'!N4</f>
        <v>IT IFR-C1</v>
      </c>
      <c r="C3" s="269" t="str">
        <f>'IF2021'!L4</f>
        <v>Very High</v>
      </c>
      <c r="D3" s="269" t="str">
        <f>'IF2021'!T4</f>
        <v>Adequate</v>
      </c>
      <c r="E3" s="269" t="str">
        <f>'IF2021'!X4</f>
        <v>High</v>
      </c>
      <c r="F3" s="270" t="str">
        <f>E3</f>
        <v>High</v>
      </c>
      <c r="H3" s="305" t="s">
        <v>315</v>
      </c>
      <c r="I3" s="284" t="s">
        <v>281</v>
      </c>
      <c r="J3" s="284" t="s">
        <v>282</v>
      </c>
      <c r="K3" s="284" t="s">
        <v>473</v>
      </c>
      <c r="L3" s="284" t="s">
        <v>128</v>
      </c>
      <c r="M3" s="284" t="s">
        <v>473</v>
      </c>
      <c r="N3" s="306" t="str">
        <f>M3</f>
        <v>Very High</v>
      </c>
    </row>
    <row r="4" spans="1:16" x14ac:dyDescent="0.25">
      <c r="A4" s="299"/>
      <c r="B4" s="296" t="str">
        <f>'IF2021'!N5</f>
        <v>IT IFR-C2</v>
      </c>
      <c r="C4" s="272"/>
      <c r="D4" s="272" t="str">
        <f>'IF2021'!T5</f>
        <v>Adequate</v>
      </c>
      <c r="E4" s="272"/>
      <c r="F4" s="199"/>
      <c r="H4" s="307"/>
      <c r="I4" s="272"/>
      <c r="J4" s="272" t="s">
        <v>283</v>
      </c>
      <c r="K4" s="272"/>
      <c r="L4" s="272" t="s">
        <v>128</v>
      </c>
      <c r="M4" s="272" t="s">
        <v>473</v>
      </c>
      <c r="N4" s="308"/>
    </row>
    <row r="5" spans="1:16" ht="15.75" thickBot="1" x14ac:dyDescent="0.3">
      <c r="A5" s="300"/>
      <c r="B5" s="301" t="str">
        <f>'IF2021'!N6</f>
        <v>IT IFR-C3</v>
      </c>
      <c r="C5" s="274"/>
      <c r="D5" s="274" t="str">
        <f>'IF2021'!T6</f>
        <v>Adequate</v>
      </c>
      <c r="E5" s="274"/>
      <c r="F5" s="200"/>
      <c r="H5" s="309"/>
      <c r="I5" s="310"/>
      <c r="J5" s="310" t="s">
        <v>284</v>
      </c>
      <c r="K5" s="310"/>
      <c r="L5" s="310" t="s">
        <v>128</v>
      </c>
      <c r="M5" s="310" t="s">
        <v>473</v>
      </c>
      <c r="N5" s="311"/>
    </row>
    <row r="6" spans="1:16" ht="15.75" thickBot="1" x14ac:dyDescent="0.3">
      <c r="A6" s="302" t="str">
        <f>'IF2021'!H7</f>
        <v>IT IFR R8</v>
      </c>
      <c r="B6" s="303" t="str">
        <f>'IF2021'!N7</f>
        <v>IT IFR-C14</v>
      </c>
      <c r="C6" s="280" t="str">
        <f>'IF2021'!L7</f>
        <v>Low</v>
      </c>
      <c r="D6" s="280" t="str">
        <f>'IF2021'!T7</f>
        <v>Strong</v>
      </c>
      <c r="E6" s="280" t="str">
        <f>'IF2021'!X7</f>
        <v>Low</v>
      </c>
      <c r="F6" s="281" t="str">
        <f t="shared" ref="F6:F18" si="0">E6</f>
        <v>Low</v>
      </c>
      <c r="H6" s="445" t="s">
        <v>374</v>
      </c>
      <c r="I6" s="446" t="s">
        <v>375</v>
      </c>
      <c r="J6" s="446" t="s">
        <v>377</v>
      </c>
      <c r="K6" s="446" t="s">
        <v>264</v>
      </c>
      <c r="L6" s="446" t="s">
        <v>121</v>
      </c>
      <c r="M6" s="446" t="s">
        <v>126</v>
      </c>
      <c r="N6" s="447" t="str">
        <f>M6</f>
        <v>Low</v>
      </c>
      <c r="P6" s="451" t="s">
        <v>595</v>
      </c>
    </row>
    <row r="7" spans="1:16" ht="15.75" thickBot="1" x14ac:dyDescent="0.3">
      <c r="A7" s="302" t="str">
        <f>'IF2021'!H8</f>
        <v>IT IFR R9</v>
      </c>
      <c r="B7" s="303" t="str">
        <f>'IF2021'!N8</f>
        <v>IT IFR-C15</v>
      </c>
      <c r="C7" s="280" t="str">
        <f>'IF2021'!L8</f>
        <v>High</v>
      </c>
      <c r="D7" s="280" t="str">
        <f>'IF2021'!T8</f>
        <v>Strong</v>
      </c>
      <c r="E7" s="280" t="str">
        <f>'IF2021'!X8</f>
        <v>Low</v>
      </c>
      <c r="F7" s="281" t="str">
        <f t="shared" si="0"/>
        <v>Low</v>
      </c>
      <c r="H7" s="448"/>
      <c r="I7" s="449"/>
      <c r="J7" s="449" t="s">
        <v>380</v>
      </c>
      <c r="K7" s="449"/>
      <c r="L7" s="449" t="s">
        <v>121</v>
      </c>
      <c r="M7" s="449" t="s">
        <v>126</v>
      </c>
      <c r="N7" s="450"/>
      <c r="P7" s="451" t="s">
        <v>595</v>
      </c>
    </row>
    <row r="8" spans="1:16" ht="15.75" thickBot="1" x14ac:dyDescent="0.3">
      <c r="A8" s="302" t="str">
        <f>'IF2021'!H9</f>
        <v>IT IFR R5</v>
      </c>
      <c r="B8" s="303" t="str">
        <f>'IF2021'!N9</f>
        <v>IT IFR-C10</v>
      </c>
      <c r="C8" s="280" t="str">
        <f>'IF2021'!L9</f>
        <v>Very High</v>
      </c>
      <c r="D8" s="280" t="str">
        <f>'IF2021'!T9</f>
        <v>Weak</v>
      </c>
      <c r="E8" s="280" t="str">
        <f>'IF2021'!X9</f>
        <v>Very High</v>
      </c>
      <c r="F8" s="281" t="str">
        <f t="shared" si="0"/>
        <v>Very High</v>
      </c>
      <c r="H8" s="452" t="s">
        <v>383</v>
      </c>
      <c r="I8" s="452" t="s">
        <v>384</v>
      </c>
      <c r="J8" s="452" t="s">
        <v>386</v>
      </c>
      <c r="K8" s="452" t="s">
        <v>264</v>
      </c>
      <c r="L8" s="452" t="s">
        <v>121</v>
      </c>
      <c r="M8" s="452" t="s">
        <v>126</v>
      </c>
      <c r="N8" s="452" t="str">
        <f t="shared" ref="N8:N25" si="1">M8</f>
        <v>Low</v>
      </c>
      <c r="P8" s="451" t="s">
        <v>595</v>
      </c>
    </row>
    <row r="9" spans="1:16" ht="15.75" thickBot="1" x14ac:dyDescent="0.3">
      <c r="A9" s="302" t="str">
        <f>'IF2021'!H10</f>
        <v>IT IFR R6</v>
      </c>
      <c r="B9" s="303" t="str">
        <f>'IF2021'!N10</f>
        <v>IT IFR-C11</v>
      </c>
      <c r="C9" s="280" t="str">
        <f>'IF2021'!L10</f>
        <v>Very High</v>
      </c>
      <c r="D9" s="280" t="str">
        <f>'IF2021'!T10</f>
        <v>Weak</v>
      </c>
      <c r="E9" s="280" t="str">
        <f>'IF2021'!X10</f>
        <v>Very High</v>
      </c>
      <c r="F9" s="281" t="str">
        <f t="shared" si="0"/>
        <v>Very High</v>
      </c>
      <c r="H9" s="445" t="s">
        <v>390</v>
      </c>
      <c r="I9" s="446" t="s">
        <v>391</v>
      </c>
      <c r="J9" s="446" t="s">
        <v>393</v>
      </c>
      <c r="K9" s="446" t="s">
        <v>474</v>
      </c>
      <c r="L9" s="446" t="s">
        <v>121</v>
      </c>
      <c r="M9" s="446" t="s">
        <v>264</v>
      </c>
      <c r="N9" s="447" t="str">
        <f t="shared" si="1"/>
        <v>Moderate</v>
      </c>
      <c r="P9" s="451" t="s">
        <v>595</v>
      </c>
    </row>
    <row r="10" spans="1:16" ht="15.75" thickBot="1" x14ac:dyDescent="0.3">
      <c r="A10" s="302" t="str">
        <f>'IF2021'!H11</f>
        <v>IT IFR R7</v>
      </c>
      <c r="B10" s="303" t="str">
        <f>'IF2021'!N11</f>
        <v>IT IFR-C12</v>
      </c>
      <c r="C10" s="280" t="str">
        <f>'IF2021'!L11</f>
        <v>Moderate</v>
      </c>
      <c r="D10" s="280" t="str">
        <f>'IF2021'!T11</f>
        <v>Adequate</v>
      </c>
      <c r="E10" s="280" t="str">
        <f>'IF2021'!X11</f>
        <v>Low</v>
      </c>
      <c r="F10" s="281" t="str">
        <f t="shared" si="0"/>
        <v>Low</v>
      </c>
      <c r="H10" s="453"/>
      <c r="I10" s="451"/>
      <c r="J10" s="451" t="s">
        <v>396</v>
      </c>
      <c r="K10" s="451"/>
      <c r="L10" s="451" t="s">
        <v>121</v>
      </c>
      <c r="M10" s="451" t="s">
        <v>264</v>
      </c>
      <c r="N10" s="454"/>
      <c r="P10" s="451" t="s">
        <v>595</v>
      </c>
    </row>
    <row r="11" spans="1:16" ht="15.75" thickBot="1" x14ac:dyDescent="0.3">
      <c r="A11" s="302"/>
      <c r="B11" s="303" t="str">
        <f>'IF2021'!N12</f>
        <v>IT IFR-C13</v>
      </c>
      <c r="C11" s="280"/>
      <c r="D11" s="280" t="str">
        <f>'IF2021'!T12</f>
        <v>Strong</v>
      </c>
      <c r="E11" s="280"/>
      <c r="F11" s="281"/>
      <c r="H11" s="448"/>
      <c r="I11" s="449"/>
      <c r="J11" s="449" t="s">
        <v>398</v>
      </c>
      <c r="K11" s="449"/>
      <c r="L11" s="449" t="s">
        <v>121</v>
      </c>
      <c r="M11" s="449" t="s">
        <v>264</v>
      </c>
      <c r="N11" s="450"/>
      <c r="P11" s="451" t="s">
        <v>595</v>
      </c>
    </row>
    <row r="12" spans="1:16" ht="15.75" thickBot="1" x14ac:dyDescent="0.3">
      <c r="A12" s="302" t="str">
        <f>'IF2021'!H13</f>
        <v>IT IFR R10</v>
      </c>
      <c r="B12" s="280" t="str">
        <f>'IF2021'!N13</f>
        <v>IT IFR-C16</v>
      </c>
      <c r="C12" s="280" t="str">
        <f>'IF2021'!L13</f>
        <v>Low</v>
      </c>
      <c r="D12" s="280" t="str">
        <f>'IF2021'!T13</f>
        <v>Strong</v>
      </c>
      <c r="E12" s="280" t="str">
        <f>'IF2021'!X13</f>
        <v>Low</v>
      </c>
      <c r="F12" s="281" t="str">
        <f t="shared" si="0"/>
        <v>Low</v>
      </c>
      <c r="H12" t="s">
        <v>401</v>
      </c>
      <c r="I12" t="s">
        <v>402</v>
      </c>
      <c r="J12" t="s">
        <v>404</v>
      </c>
      <c r="K12" t="s">
        <v>473</v>
      </c>
      <c r="L12" t="s">
        <v>128</v>
      </c>
      <c r="M12" t="s">
        <v>473</v>
      </c>
      <c r="N12" t="str">
        <f t="shared" si="1"/>
        <v>Very High</v>
      </c>
    </row>
    <row r="13" spans="1:16" x14ac:dyDescent="0.25">
      <c r="A13" s="297" t="str">
        <f>'IF2021'!H14</f>
        <v>IT IFR R11</v>
      </c>
      <c r="B13" s="269" t="str">
        <f>'IF2021'!N14</f>
        <v>IT IFR-C17</v>
      </c>
      <c r="C13" s="269" t="str">
        <f>'IF2021'!L14</f>
        <v>High</v>
      </c>
      <c r="D13" s="269" t="str">
        <f>'IF2021'!T14</f>
        <v>Adequate</v>
      </c>
      <c r="E13" s="269" t="str">
        <f>'IF2021'!X14</f>
        <v>Moderate</v>
      </c>
      <c r="F13" s="270" t="str">
        <f t="shared" si="0"/>
        <v>Moderate</v>
      </c>
      <c r="H13" t="s">
        <v>279</v>
      </c>
      <c r="I13" t="s">
        <v>296</v>
      </c>
      <c r="J13" t="s">
        <v>302</v>
      </c>
      <c r="K13" t="s">
        <v>473</v>
      </c>
      <c r="L13" t="s">
        <v>128</v>
      </c>
      <c r="M13" t="s">
        <v>473</v>
      </c>
      <c r="N13" t="str">
        <f t="shared" si="1"/>
        <v>Very High</v>
      </c>
    </row>
    <row r="14" spans="1:16" x14ac:dyDescent="0.25">
      <c r="A14" s="299"/>
      <c r="B14" s="272" t="str">
        <f>'IF2021'!N15</f>
        <v>IT IFR-C18</v>
      </c>
      <c r="C14" s="272"/>
      <c r="D14" s="272" t="str">
        <f>'IF2021'!T15</f>
        <v>Adequate</v>
      </c>
      <c r="E14" s="272"/>
      <c r="F14" s="199"/>
      <c r="H14" s="305" t="s">
        <v>295</v>
      </c>
      <c r="I14" s="284" t="s">
        <v>297</v>
      </c>
      <c r="J14" s="284" t="s">
        <v>304</v>
      </c>
      <c r="K14" s="284" t="s">
        <v>264</v>
      </c>
      <c r="L14" s="284" t="s">
        <v>127</v>
      </c>
      <c r="M14" s="284" t="s">
        <v>126</v>
      </c>
      <c r="N14" s="306" t="str">
        <f t="shared" si="1"/>
        <v>Low</v>
      </c>
    </row>
    <row r="15" spans="1:16" ht="15.75" thickBot="1" x14ac:dyDescent="0.3">
      <c r="A15" s="300"/>
      <c r="B15" s="274" t="str">
        <f>'IF2021'!N16</f>
        <v>IT IFR-C19</v>
      </c>
      <c r="C15" s="274"/>
      <c r="D15" s="274" t="str">
        <f>'IF2021'!T16</f>
        <v>Adequate</v>
      </c>
      <c r="E15" s="274"/>
      <c r="F15" s="200"/>
      <c r="H15" s="309"/>
      <c r="I15" s="310"/>
      <c r="J15" s="310" t="s">
        <v>305</v>
      </c>
      <c r="K15" s="310"/>
      <c r="L15" s="310" t="s">
        <v>121</v>
      </c>
      <c r="M15" s="310" t="s">
        <v>126</v>
      </c>
      <c r="N15" s="311"/>
    </row>
    <row r="16" spans="1:16" ht="15.75" thickBot="1" x14ac:dyDescent="0.3">
      <c r="A16" s="302" t="str">
        <f>'IF2021'!H17</f>
        <v>IT IFR R13</v>
      </c>
      <c r="B16" s="280" t="str">
        <f>'IF2021'!N17</f>
        <v>IT IFR-C21</v>
      </c>
      <c r="C16" s="280" t="str">
        <f>'IF2021'!L17</f>
        <v>Moderate</v>
      </c>
      <c r="D16" s="280" t="str">
        <f>'IF2021'!T17</f>
        <v>Strong</v>
      </c>
      <c r="E16" s="280" t="str">
        <f>'IF2021'!X17</f>
        <v>Low</v>
      </c>
      <c r="F16" s="281" t="str">
        <f t="shared" si="0"/>
        <v>Low</v>
      </c>
      <c r="H16" t="s">
        <v>260</v>
      </c>
      <c r="I16" t="s">
        <v>298</v>
      </c>
      <c r="J16" t="s">
        <v>307</v>
      </c>
      <c r="K16" t="s">
        <v>474</v>
      </c>
      <c r="L16" t="s">
        <v>121</v>
      </c>
      <c r="M16" t="s">
        <v>264</v>
      </c>
      <c r="N16" t="str">
        <f t="shared" si="1"/>
        <v>Moderate</v>
      </c>
    </row>
    <row r="17" spans="1:16" ht="15.75" thickBot="1" x14ac:dyDescent="0.3">
      <c r="A17" s="302" t="str">
        <f>'IF2021'!H18</f>
        <v>IT IFR R14</v>
      </c>
      <c r="B17" s="280" t="str">
        <f>'IF2021'!N18</f>
        <v>IT IFR-C22</v>
      </c>
      <c r="C17" s="280" t="str">
        <f>'IF2021'!L18</f>
        <v>Low</v>
      </c>
      <c r="D17" s="280" t="str">
        <f>'IF2021'!T18</f>
        <v>Strong</v>
      </c>
      <c r="E17" s="280" t="str">
        <f>'IF2021'!X18</f>
        <v>Low</v>
      </c>
      <c r="F17" s="281" t="str">
        <f t="shared" si="0"/>
        <v>Low</v>
      </c>
      <c r="H17" t="s">
        <v>350</v>
      </c>
      <c r="I17" t="s">
        <v>299</v>
      </c>
      <c r="J17" t="s">
        <v>308</v>
      </c>
      <c r="K17" t="s">
        <v>474</v>
      </c>
      <c r="L17" t="s">
        <v>128</v>
      </c>
      <c r="M17" t="s">
        <v>474</v>
      </c>
      <c r="N17" t="str">
        <f t="shared" si="1"/>
        <v>High</v>
      </c>
    </row>
    <row r="18" spans="1:16" ht="15.75" thickBot="1" x14ac:dyDescent="0.3">
      <c r="A18" s="302" t="str">
        <f>'IF2021'!H19</f>
        <v>IT IFR R15</v>
      </c>
      <c r="B18" s="280" t="str">
        <f>'IF2021'!N19</f>
        <v>IT IFR-C23</v>
      </c>
      <c r="C18" s="280" t="str">
        <f>'IF2021'!L19</f>
        <v>High</v>
      </c>
      <c r="D18" s="280" t="str">
        <f>'IF2021'!T19</f>
        <v>Strong</v>
      </c>
      <c r="E18" s="280" t="str">
        <f>'IF2021'!X19</f>
        <v>Low</v>
      </c>
      <c r="F18" s="281" t="str">
        <f t="shared" si="0"/>
        <v>Low</v>
      </c>
      <c r="H18" t="s">
        <v>325</v>
      </c>
      <c r="I18" t="s">
        <v>300</v>
      </c>
      <c r="J18" t="s">
        <v>309</v>
      </c>
      <c r="K18" t="s">
        <v>474</v>
      </c>
      <c r="L18" t="s">
        <v>121</v>
      </c>
      <c r="M18" t="s">
        <v>264</v>
      </c>
      <c r="N18" t="str">
        <f t="shared" si="1"/>
        <v>Moderate</v>
      </c>
    </row>
    <row r="19" spans="1:16" x14ac:dyDescent="0.25">
      <c r="A19" s="272"/>
      <c r="B19" s="272"/>
      <c r="C19" s="272"/>
      <c r="D19" s="272"/>
      <c r="E19" s="272"/>
      <c r="F19" s="272"/>
      <c r="H19" s="305" t="s">
        <v>418</v>
      </c>
      <c r="I19" s="284" t="s">
        <v>301</v>
      </c>
      <c r="J19" s="284" t="s">
        <v>310</v>
      </c>
      <c r="K19" s="284" t="s">
        <v>474</v>
      </c>
      <c r="L19" s="284" t="s">
        <v>127</v>
      </c>
      <c r="M19" s="284" t="s">
        <v>264</v>
      </c>
      <c r="N19" s="306" t="str">
        <f t="shared" si="1"/>
        <v>Moderate</v>
      </c>
    </row>
    <row r="20" spans="1:16" x14ac:dyDescent="0.25">
      <c r="H20" s="307"/>
      <c r="I20" s="272"/>
      <c r="J20" s="272" t="s">
        <v>311</v>
      </c>
      <c r="K20" s="272"/>
      <c r="L20" s="272" t="s">
        <v>127</v>
      </c>
      <c r="M20" s="272" t="s">
        <v>264</v>
      </c>
      <c r="N20" s="308"/>
    </row>
    <row r="21" spans="1:16" x14ac:dyDescent="0.25">
      <c r="H21" s="309"/>
      <c r="I21" s="310"/>
      <c r="J21" s="310" t="s">
        <v>327</v>
      </c>
      <c r="K21" s="310"/>
      <c r="L21" s="310" t="s">
        <v>127</v>
      </c>
      <c r="M21" s="310" t="s">
        <v>264</v>
      </c>
      <c r="N21" s="311"/>
    </row>
    <row r="22" spans="1:16" x14ac:dyDescent="0.25">
      <c r="H22" s="452" t="s">
        <v>313</v>
      </c>
      <c r="I22" s="452" t="s">
        <v>303</v>
      </c>
      <c r="J22" s="452" t="s">
        <v>333</v>
      </c>
      <c r="K22" s="452" t="s">
        <v>264</v>
      </c>
      <c r="L22" s="452" t="s">
        <v>127</v>
      </c>
      <c r="M22" s="452" t="s">
        <v>126</v>
      </c>
      <c r="N22" s="452" t="str">
        <f t="shared" si="1"/>
        <v>Low</v>
      </c>
      <c r="P22" s="451" t="s">
        <v>595</v>
      </c>
    </row>
    <row r="23" spans="1:16" x14ac:dyDescent="0.25">
      <c r="H23" t="s">
        <v>341</v>
      </c>
      <c r="I23" t="s">
        <v>338</v>
      </c>
      <c r="J23" t="s">
        <v>334</v>
      </c>
      <c r="K23" t="s">
        <v>474</v>
      </c>
      <c r="L23" t="s">
        <v>121</v>
      </c>
      <c r="M23" t="s">
        <v>264</v>
      </c>
      <c r="N23" t="str">
        <f t="shared" si="1"/>
        <v>Moderate</v>
      </c>
    </row>
    <row r="24" spans="1:16" x14ac:dyDescent="0.25">
      <c r="H24" t="s">
        <v>354</v>
      </c>
      <c r="I24" t="s">
        <v>339</v>
      </c>
      <c r="J24" t="s">
        <v>335</v>
      </c>
      <c r="K24" t="s">
        <v>474</v>
      </c>
      <c r="L24" t="s">
        <v>121</v>
      </c>
      <c r="M24" t="s">
        <v>264</v>
      </c>
      <c r="N24" t="str">
        <f t="shared" si="1"/>
        <v>Moderate</v>
      </c>
    </row>
    <row r="25" spans="1:16" x14ac:dyDescent="0.25">
      <c r="H25" t="s">
        <v>344</v>
      </c>
      <c r="I25" t="s">
        <v>340</v>
      </c>
      <c r="J25" t="s">
        <v>336</v>
      </c>
      <c r="K25" t="s">
        <v>474</v>
      </c>
      <c r="L25" t="s">
        <v>121</v>
      </c>
      <c r="M25" t="s">
        <v>264</v>
      </c>
      <c r="N25" t="str">
        <f t="shared" si="1"/>
        <v>Moderate</v>
      </c>
    </row>
    <row r="29" spans="1:16" ht="45.75" thickBot="1" x14ac:dyDescent="0.3">
      <c r="A29" s="285" t="s">
        <v>577</v>
      </c>
      <c r="B29" s="285" t="s">
        <v>21</v>
      </c>
      <c r="C29" s="283" t="s">
        <v>591</v>
      </c>
      <c r="D29" s="283" t="s">
        <v>579</v>
      </c>
      <c r="E29" s="283" t="s">
        <v>585</v>
      </c>
      <c r="I29" s="285" t="s">
        <v>577</v>
      </c>
      <c r="J29" s="285" t="s">
        <v>21</v>
      </c>
      <c r="K29" s="304" t="s">
        <v>591</v>
      </c>
      <c r="L29" s="304" t="s">
        <v>579</v>
      </c>
      <c r="M29" s="304" t="s">
        <v>585</v>
      </c>
    </row>
    <row r="30" spans="1:16" x14ac:dyDescent="0.25">
      <c r="A30" s="286" t="s">
        <v>473</v>
      </c>
      <c r="B30" s="287" t="s">
        <v>121</v>
      </c>
      <c r="C30">
        <f t="shared" ref="C30:D32" si="2">COUNTIF(C$3:C$18,A30)</f>
        <v>3</v>
      </c>
      <c r="D30">
        <f t="shared" si="2"/>
        <v>7</v>
      </c>
      <c r="E30">
        <f>COUNTIF(F$3:F$18,A30)</f>
        <v>2</v>
      </c>
      <c r="I30" s="286" t="s">
        <v>473</v>
      </c>
      <c r="J30" s="287" t="s">
        <v>121</v>
      </c>
      <c r="K30" s="290">
        <f>COUNTIF(K$3:K$25,I30)</f>
        <v>3</v>
      </c>
      <c r="L30" s="292">
        <f>COUNTIF(L$3:L$25,J30)</f>
        <v>12</v>
      </c>
      <c r="M30">
        <f>COUNTIF(N$3:N$25,I30)</f>
        <v>3</v>
      </c>
    </row>
    <row r="31" spans="1:16" x14ac:dyDescent="0.25">
      <c r="A31" s="288" t="s">
        <v>474</v>
      </c>
      <c r="B31" s="289" t="s">
        <v>127</v>
      </c>
      <c r="C31" s="292">
        <f t="shared" si="2"/>
        <v>3</v>
      </c>
      <c r="D31" s="292">
        <f t="shared" si="2"/>
        <v>7</v>
      </c>
      <c r="E31">
        <f>COUNTIF(F$3:F$18,A31)</f>
        <v>1</v>
      </c>
      <c r="I31" s="288" t="s">
        <v>474</v>
      </c>
      <c r="J31" s="289" t="s">
        <v>127</v>
      </c>
      <c r="K31" s="292">
        <f t="shared" ref="K31:K33" si="3">COUNTIF(K$3:K$25,I31)</f>
        <v>8</v>
      </c>
      <c r="L31">
        <f t="shared" ref="L31:L32" si="4">COUNTIF(L$3:L$25,J31)</f>
        <v>5</v>
      </c>
      <c r="M31">
        <f>COUNTIF(N$3:N$18,I31)</f>
        <v>1</v>
      </c>
    </row>
    <row r="32" spans="1:16" ht="15.75" thickBot="1" x14ac:dyDescent="0.3">
      <c r="A32" s="288" t="s">
        <v>264</v>
      </c>
      <c r="B32" s="291" t="s">
        <v>128</v>
      </c>
      <c r="C32">
        <f t="shared" si="2"/>
        <v>2</v>
      </c>
      <c r="D32">
        <f t="shared" si="2"/>
        <v>2</v>
      </c>
      <c r="E32" s="290">
        <f>COUNTIF(F$3:F$18,A32)</f>
        <v>1</v>
      </c>
      <c r="I32" s="288" t="s">
        <v>264</v>
      </c>
      <c r="J32" s="291" t="s">
        <v>128</v>
      </c>
      <c r="K32">
        <f t="shared" si="3"/>
        <v>4</v>
      </c>
      <c r="L32">
        <f t="shared" si="4"/>
        <v>6</v>
      </c>
      <c r="M32" s="292">
        <f>COUNTIF(N$3:N$25,I32)</f>
        <v>7</v>
      </c>
    </row>
    <row r="33" spans="1:13" ht="15.75" thickBot="1" x14ac:dyDescent="0.3">
      <c r="A33" s="293" t="s">
        <v>126</v>
      </c>
      <c r="C33">
        <f>COUNTIF(C$3:C$18,A33)</f>
        <v>3</v>
      </c>
      <c r="E33" s="292">
        <f>COUNTIF(F$3:F$18,A33)</f>
        <v>7</v>
      </c>
      <c r="I33" s="293" t="s">
        <v>126</v>
      </c>
      <c r="K33">
        <f t="shared" si="3"/>
        <v>0</v>
      </c>
      <c r="M33" s="290">
        <f>COUNTIF(N$3:N$25,I33)</f>
        <v>4</v>
      </c>
    </row>
    <row r="34" spans="1:13" x14ac:dyDescent="0.25">
      <c r="C34" s="284">
        <f>SUM(C30:C33)</f>
        <v>11</v>
      </c>
      <c r="D34" s="284">
        <f>SUM(D30:D33)</f>
        <v>16</v>
      </c>
      <c r="E34" s="284">
        <f t="shared" ref="E34" si="5">SUM(E30:E33)</f>
        <v>11</v>
      </c>
      <c r="K34" s="284">
        <f>SUM(K30:K33)</f>
        <v>15</v>
      </c>
      <c r="L34" s="284">
        <f>SUM(L30:L33)</f>
        <v>23</v>
      </c>
      <c r="M34" s="284">
        <f t="shared" ref="M34" si="6">SUM(M30:M33)</f>
        <v>15</v>
      </c>
    </row>
    <row r="36" spans="1:13" x14ac:dyDescent="0.25">
      <c r="B36" s="294" t="s">
        <v>592</v>
      </c>
      <c r="C36" s="295" t="str">
        <f ca="1">INDIRECT(ADDRESS(C37,1))</f>
        <v>Low</v>
      </c>
      <c r="D36" s="295" t="str">
        <f ca="1">INDIRECT(ADDRESS(D37,2))</f>
        <v>Adequate</v>
      </c>
      <c r="E36" s="295" t="str">
        <f ca="1">INDIRECT(ADDRESS(E37,1))</f>
        <v>Low</v>
      </c>
      <c r="J36" s="294" t="s">
        <v>592</v>
      </c>
      <c r="K36" s="295" t="str">
        <f ca="1">INDIRECT(ADDRESS(K37,1))</f>
        <v>High</v>
      </c>
      <c r="L36" s="295" t="str">
        <f ca="1">INDIRECT(ADDRESS(L37,2))</f>
        <v>Strong</v>
      </c>
      <c r="M36" s="295" t="str">
        <f ca="1">INDIRECT(ADDRESS(M37,1))</f>
        <v>Moderate</v>
      </c>
    </row>
    <row r="37" spans="1:13" x14ac:dyDescent="0.25">
      <c r="C37">
        <f t="array" ref="C37">MAX(IF($C$30:$C$33=MAX(C30:C33),ROW($C$30:$C$33)))</f>
        <v>33</v>
      </c>
      <c r="D37">
        <f t="array" ref="D37">MAX(IF($D$30:$D$32=MAX(D30:D32),ROW($D$30:$D$32)))</f>
        <v>31</v>
      </c>
      <c r="E37">
        <f t="array" ref="E37">MAX(IF($E$30:$E$33=MAX(E30:E33),ROW($E$30:$E$33)))</f>
        <v>33</v>
      </c>
      <c r="K37">
        <f t="array" ref="K37">MAX(IF($K$30:$K$33=MAX(K30:K33),ROW($K$30:$K$33)))</f>
        <v>31</v>
      </c>
      <c r="L37">
        <f t="array" ref="L37">MAX(IF($L$30:$L$33=MAX(L30:L33),ROW($L$30:$L$33)))</f>
        <v>30</v>
      </c>
      <c r="M37">
        <f t="array" ref="M37">MAX(IF($M$30:$M$33=MAX(M30:M33),ROW($M$30:$M$33)))</f>
        <v>32</v>
      </c>
    </row>
    <row r="39" spans="1:13" x14ac:dyDescent="0.25">
      <c r="B39" s="1" t="s">
        <v>594</v>
      </c>
      <c r="C39" s="444" t="s">
        <v>474</v>
      </c>
      <c r="D39" s="444" t="s">
        <v>127</v>
      </c>
      <c r="E39" s="444" t="s">
        <v>264</v>
      </c>
      <c r="J39" s="1" t="s">
        <v>594</v>
      </c>
      <c r="K39" s="444" t="s">
        <v>474</v>
      </c>
      <c r="L39" s="444" t="s">
        <v>121</v>
      </c>
      <c r="M39" s="444" t="s">
        <v>264</v>
      </c>
    </row>
  </sheetData>
  <mergeCells count="2">
    <mergeCell ref="A1:F1"/>
    <mergeCell ref="I1:N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zoomScale="70" zoomScaleNormal="70" workbookViewId="0">
      <pane ySplit="3" topLeftCell="A7" activePane="bottomLeft" state="frozen"/>
      <selection pane="bottomLeft" activeCell="U14" sqref="U14"/>
    </sheetView>
  </sheetViews>
  <sheetFormatPr defaultRowHeight="15" x14ac:dyDescent="0.25"/>
  <cols>
    <col min="1" max="1" width="20.42578125" customWidth="1"/>
    <col min="2" max="2" width="17.7109375" customWidth="1"/>
    <col min="3" max="3" width="18.28515625" customWidth="1"/>
    <col min="4" max="4" width="14.85546875" customWidth="1"/>
    <col min="5" max="5" width="3.28515625" customWidth="1"/>
    <col min="6" max="6" width="14.5703125" customWidth="1"/>
    <col min="7" max="7" width="12" customWidth="1"/>
    <col min="8" max="8" width="11.5703125" bestFit="1" customWidth="1"/>
    <col min="9" max="9" width="19.140625" customWidth="1"/>
    <col min="10" max="10" width="11.5703125" customWidth="1"/>
    <col min="11" max="11" width="11.5703125" hidden="1" customWidth="1"/>
    <col min="12" max="12" width="1.5703125" customWidth="1"/>
    <col min="13" max="13" width="12.42578125" customWidth="1"/>
    <col min="14" max="14" width="16.5703125" customWidth="1"/>
    <col min="15" max="15" width="13" customWidth="1"/>
    <col min="16" max="16" width="14.85546875" customWidth="1"/>
    <col min="17" max="18" width="12" customWidth="1"/>
    <col min="19" max="19" width="11.42578125" bestFit="1" customWidth="1"/>
    <col min="20" max="20" width="16.140625" customWidth="1"/>
    <col min="21" max="21" width="26.7109375" customWidth="1"/>
    <col min="22" max="22" width="20.5703125" customWidth="1"/>
    <col min="23" max="23" width="21.140625" customWidth="1"/>
    <col min="25" max="25" width="18" bestFit="1" customWidth="1"/>
    <col min="26" max="26" width="28.85546875" customWidth="1"/>
    <col min="27" max="27" width="11.5703125" bestFit="1" customWidth="1"/>
  </cols>
  <sheetData>
    <row r="1" spans="1:27" ht="15.75" thickBot="1" x14ac:dyDescent="0.3">
      <c r="A1" s="261"/>
      <c r="B1" s="262"/>
      <c r="C1" s="262"/>
      <c r="D1" s="263"/>
      <c r="F1" s="319" t="s">
        <v>482</v>
      </c>
      <c r="G1" s="320"/>
      <c r="H1" s="320"/>
      <c r="I1" s="320"/>
      <c r="J1" s="321"/>
      <c r="K1" s="250"/>
      <c r="M1" s="316" t="s">
        <v>483</v>
      </c>
      <c r="N1" s="317"/>
      <c r="O1" s="317"/>
      <c r="P1" s="317"/>
      <c r="Q1" s="317"/>
      <c r="R1" s="318"/>
    </row>
    <row r="2" spans="1:27" ht="16.5" customHeight="1" thickTop="1" thickBot="1" x14ac:dyDescent="0.3">
      <c r="A2" s="333" t="s">
        <v>457</v>
      </c>
      <c r="B2" s="335" t="s">
        <v>575</v>
      </c>
      <c r="C2" s="337" t="s">
        <v>7</v>
      </c>
      <c r="D2" s="350" t="s">
        <v>576</v>
      </c>
      <c r="F2" s="352" t="s">
        <v>2</v>
      </c>
      <c r="G2" s="354" t="s">
        <v>99</v>
      </c>
      <c r="H2" s="354" t="s">
        <v>250</v>
      </c>
      <c r="I2" s="354" t="s">
        <v>249</v>
      </c>
      <c r="J2" s="357" t="s">
        <v>21</v>
      </c>
      <c r="K2" s="125"/>
      <c r="M2" s="359" t="s">
        <v>2</v>
      </c>
      <c r="N2" s="339" t="s">
        <v>99</v>
      </c>
      <c r="O2" s="348" t="s">
        <v>250</v>
      </c>
      <c r="P2" s="341" t="s">
        <v>249</v>
      </c>
      <c r="Q2" s="341" t="s">
        <v>21</v>
      </c>
      <c r="R2" s="361" t="s">
        <v>549</v>
      </c>
      <c r="T2" s="332" t="s">
        <v>550</v>
      </c>
      <c r="U2" s="332"/>
      <c r="V2" s="332"/>
      <c r="Z2" s="322" t="s">
        <v>551</v>
      </c>
      <c r="AA2" s="322"/>
    </row>
    <row r="3" spans="1:27" ht="30.75" thickBot="1" x14ac:dyDescent="0.3">
      <c r="A3" s="334"/>
      <c r="B3" s="336"/>
      <c r="C3" s="338"/>
      <c r="D3" s="351"/>
      <c r="F3" s="353"/>
      <c r="G3" s="355"/>
      <c r="H3" s="355"/>
      <c r="I3" s="355"/>
      <c r="J3" s="358"/>
      <c r="K3" s="124" t="s">
        <v>458</v>
      </c>
      <c r="M3" s="360"/>
      <c r="N3" s="340"/>
      <c r="O3" s="349"/>
      <c r="P3" s="342"/>
      <c r="Q3" s="342"/>
      <c r="R3" s="340"/>
      <c r="T3" s="195" t="s">
        <v>2</v>
      </c>
      <c r="U3" s="195" t="s">
        <v>552</v>
      </c>
      <c r="V3" s="195" t="s">
        <v>553</v>
      </c>
      <c r="W3" s="196" t="s">
        <v>554</v>
      </c>
      <c r="X3" s="197"/>
      <c r="Z3" s="198" t="s">
        <v>552</v>
      </c>
      <c r="AA3" s="231" t="s">
        <v>555</v>
      </c>
    </row>
    <row r="4" spans="1:27" x14ac:dyDescent="0.25">
      <c r="A4" s="356" t="s">
        <v>434</v>
      </c>
      <c r="B4" s="161" t="s">
        <v>486</v>
      </c>
      <c r="C4" s="161" t="str">
        <f>'IF2021'!N4</f>
        <v>IT IFR-C1</v>
      </c>
      <c r="D4" s="238" t="str">
        <f>'IF2021'!H4</f>
        <v>IT IFR R1</v>
      </c>
      <c r="F4" s="254" t="str">
        <f>'IF2020'!J4</f>
        <v>Very High</v>
      </c>
      <c r="G4" s="164" t="s">
        <v>123</v>
      </c>
      <c r="H4" s="164" t="s">
        <v>128</v>
      </c>
      <c r="I4" s="164" t="s">
        <v>128</v>
      </c>
      <c r="J4" s="238" t="s">
        <v>128</v>
      </c>
      <c r="K4" s="251" t="s">
        <v>459</v>
      </c>
      <c r="M4" s="159" t="str">
        <f>'IF2021'!L4</f>
        <v>Very High</v>
      </c>
      <c r="N4" s="167" t="str">
        <f>'IF2021'!X4</f>
        <v>High</v>
      </c>
      <c r="O4" s="192" t="str">
        <f>'IF2021'!R4</f>
        <v>Adequate</v>
      </c>
      <c r="P4" s="165" t="s">
        <v>127</v>
      </c>
      <c r="Q4" s="165" t="str">
        <f>'IF2021'!T4</f>
        <v>Adequate</v>
      </c>
      <c r="R4" s="167" t="str">
        <f>'IF2021'!Z4</f>
        <v>Pass</v>
      </c>
      <c r="T4" s="197" t="str">
        <f t="shared" ref="T4:T19" si="0">M4</f>
        <v>Very High</v>
      </c>
      <c r="U4" s="191" t="str">
        <f t="shared" ref="U4:U19" si="1">Q4&amp;"-"&amp;T4</f>
        <v>Adequate-Very High</v>
      </c>
      <c r="V4" s="191" t="str">
        <f t="shared" ref="V4:V19" si="2">VLOOKUP(U4,Z$3:AA$14,2,FALSE)</f>
        <v>High</v>
      </c>
      <c r="W4" s="191" t="b">
        <f t="shared" ref="W4:W19" si="3">(N4=V4)</f>
        <v>1</v>
      </c>
      <c r="Z4" s="233" t="s">
        <v>556</v>
      </c>
      <c r="AA4" s="234" t="s">
        <v>126</v>
      </c>
    </row>
    <row r="5" spans="1:27" x14ac:dyDescent="0.25">
      <c r="A5" s="345"/>
      <c r="B5" s="162" t="s">
        <v>485</v>
      </c>
      <c r="C5" s="162" t="str">
        <f>'IF2021'!N5</f>
        <v>IT IFR-C2</v>
      </c>
      <c r="D5" s="167" t="str">
        <f>'IF2021'!H5</f>
        <v>IT IFR R1</v>
      </c>
      <c r="F5" s="159" t="str">
        <f>'IF2020'!J5</f>
        <v>Very High</v>
      </c>
      <c r="G5" s="165" t="s">
        <v>123</v>
      </c>
      <c r="H5" s="165" t="s">
        <v>127</v>
      </c>
      <c r="I5" s="165" t="s">
        <v>127</v>
      </c>
      <c r="J5" s="167" t="s">
        <v>127</v>
      </c>
      <c r="K5" s="237" t="s">
        <v>459</v>
      </c>
      <c r="L5" s="150"/>
      <c r="M5" s="159" t="str">
        <f>'IF2021'!L5</f>
        <v>Very High</v>
      </c>
      <c r="N5" s="167" t="str">
        <f>'IF2021'!X5</f>
        <v>High</v>
      </c>
      <c r="O5" s="192" t="str">
        <f>'IF2021'!R5</f>
        <v>Adequate</v>
      </c>
      <c r="P5" s="165" t="s">
        <v>127</v>
      </c>
      <c r="Q5" s="165" t="str">
        <f>'IF2021'!T5</f>
        <v>Adequate</v>
      </c>
      <c r="R5" s="167" t="str">
        <f>'IF2021'!Z5</f>
        <v>Pass</v>
      </c>
      <c r="T5" s="197" t="str">
        <f t="shared" si="0"/>
        <v>Very High</v>
      </c>
      <c r="U5" s="191" t="str">
        <f t="shared" si="1"/>
        <v>Adequate-Very High</v>
      </c>
      <c r="V5" s="191" t="str">
        <f t="shared" si="2"/>
        <v>High</v>
      </c>
      <c r="W5" s="191" t="b">
        <f t="shared" si="3"/>
        <v>1</v>
      </c>
      <c r="Z5" s="233" t="s">
        <v>557</v>
      </c>
      <c r="AA5" s="234" t="s">
        <v>264</v>
      </c>
    </row>
    <row r="6" spans="1:27" x14ac:dyDescent="0.25">
      <c r="A6" s="345"/>
      <c r="B6" s="162" t="s">
        <v>484</v>
      </c>
      <c r="C6" s="162" t="str">
        <f>'IF2021'!N6</f>
        <v>IT IFR-C3</v>
      </c>
      <c r="D6" s="167" t="str">
        <f>'IF2021'!H6</f>
        <v>IT IFR R1</v>
      </c>
      <c r="F6" s="159" t="str">
        <f>'IF2020'!J6</f>
        <v>Very High</v>
      </c>
      <c r="G6" s="165" t="s">
        <v>123</v>
      </c>
      <c r="H6" s="165" t="s">
        <v>128</v>
      </c>
      <c r="I6" s="165" t="s">
        <v>128</v>
      </c>
      <c r="J6" s="167" t="s">
        <v>128</v>
      </c>
      <c r="K6" s="237" t="s">
        <v>459</v>
      </c>
      <c r="M6" s="159" t="str">
        <f>'IF2021'!L6</f>
        <v>Very High</v>
      </c>
      <c r="N6" s="167" t="str">
        <f>'IF2021'!X6</f>
        <v>High</v>
      </c>
      <c r="O6" s="192" t="str">
        <f>'IF2021'!R6</f>
        <v>Adequate</v>
      </c>
      <c r="P6" s="165" t="s">
        <v>127</v>
      </c>
      <c r="Q6" s="165" t="str">
        <f>'IF2021'!T6</f>
        <v>Adequate</v>
      </c>
      <c r="R6" s="167" t="str">
        <f>'IF2021'!Z6</f>
        <v>Pass</v>
      </c>
      <c r="T6" s="197" t="str">
        <f t="shared" si="0"/>
        <v>Very High</v>
      </c>
      <c r="U6" s="191" t="str">
        <f t="shared" si="1"/>
        <v>Adequate-Very High</v>
      </c>
      <c r="V6" s="191" t="str">
        <f t="shared" si="2"/>
        <v>High</v>
      </c>
      <c r="W6" s="191" t="b">
        <f t="shared" si="3"/>
        <v>1</v>
      </c>
      <c r="Z6" s="233" t="s">
        <v>558</v>
      </c>
      <c r="AA6" s="234" t="s">
        <v>474</v>
      </c>
    </row>
    <row r="7" spans="1:27" ht="30" x14ac:dyDescent="0.25">
      <c r="A7" s="225" t="s">
        <v>444</v>
      </c>
      <c r="B7" s="162" t="s">
        <v>405</v>
      </c>
      <c r="C7" s="162" t="str">
        <f>'IF2021'!N9</f>
        <v>IT IFR-C10</v>
      </c>
      <c r="D7" s="167" t="str">
        <f>'IF2021'!H9</f>
        <v>IT IFR R5</v>
      </c>
      <c r="F7" s="159" t="str">
        <f>'IF2020'!J13</f>
        <v>Very High</v>
      </c>
      <c r="G7" s="165" t="s">
        <v>123</v>
      </c>
      <c r="H7" s="165" t="s">
        <v>128</v>
      </c>
      <c r="I7" s="165" t="s">
        <v>128</v>
      </c>
      <c r="J7" s="167" t="s">
        <v>128</v>
      </c>
      <c r="K7" s="237" t="s">
        <v>460</v>
      </c>
      <c r="M7" s="159" t="str">
        <f>'IF2021'!L9</f>
        <v>Very High</v>
      </c>
      <c r="N7" s="167" t="str">
        <f>'IF2021'!X9</f>
        <v>Very High</v>
      </c>
      <c r="O7" s="192" t="str">
        <f>'IF2021'!R9</f>
        <v>Weak</v>
      </c>
      <c r="P7" s="165" t="str">
        <f>'IF2021'!S9</f>
        <v>Weak</v>
      </c>
      <c r="Q7" s="165" t="str">
        <f>'IF2021'!T9</f>
        <v>Weak</v>
      </c>
      <c r="R7" s="167" t="str">
        <f>'IF2021'!Z9</f>
        <v>Fail</v>
      </c>
      <c r="T7" s="197" t="str">
        <f t="shared" si="0"/>
        <v>Very High</v>
      </c>
      <c r="U7" s="191" t="str">
        <f t="shared" si="1"/>
        <v>Weak-Very High</v>
      </c>
      <c r="V7" s="191" t="str">
        <f t="shared" si="2"/>
        <v>Very High</v>
      </c>
      <c r="W7" s="191" t="b">
        <f t="shared" si="3"/>
        <v>1</v>
      </c>
      <c r="Z7" s="233" t="s">
        <v>559</v>
      </c>
      <c r="AA7" s="234" t="s">
        <v>473</v>
      </c>
    </row>
    <row r="8" spans="1:27" ht="30" x14ac:dyDescent="0.25">
      <c r="A8" s="225" t="s">
        <v>445</v>
      </c>
      <c r="B8" s="162" t="s">
        <v>490</v>
      </c>
      <c r="C8" s="162" t="str">
        <f>'IF2021'!N10</f>
        <v>IT IFR-C11</v>
      </c>
      <c r="D8" s="167" t="str">
        <f>'IF2021'!H10</f>
        <v>IT IFR R6</v>
      </c>
      <c r="F8" s="159" t="str">
        <f>'IF2020'!J14</f>
        <v>Very High</v>
      </c>
      <c r="G8" s="165" t="s">
        <v>123</v>
      </c>
      <c r="H8" s="165" t="s">
        <v>128</v>
      </c>
      <c r="I8" s="165" t="s">
        <v>128</v>
      </c>
      <c r="J8" s="167" t="s">
        <v>128</v>
      </c>
      <c r="K8" s="237" t="s">
        <v>460</v>
      </c>
      <c r="M8" s="159" t="str">
        <f>'IF2021'!L10</f>
        <v>Very High</v>
      </c>
      <c r="N8" s="167" t="str">
        <f>'IF2021'!X10</f>
        <v>Very High</v>
      </c>
      <c r="O8" s="192" t="str">
        <f>'IF2021'!R10</f>
        <v>Weak</v>
      </c>
      <c r="P8" s="165" t="str">
        <f>'IF2021'!S10</f>
        <v>Weak</v>
      </c>
      <c r="Q8" s="165" t="str">
        <f>'IF2021'!T10</f>
        <v>Weak</v>
      </c>
      <c r="R8" s="167" t="str">
        <f>'IF2021'!Z10</f>
        <v>Fail</v>
      </c>
      <c r="T8" s="197" t="str">
        <f t="shared" si="0"/>
        <v>Very High</v>
      </c>
      <c r="U8" s="191" t="str">
        <f t="shared" si="1"/>
        <v>Weak-Very High</v>
      </c>
      <c r="V8" s="191" t="str">
        <f t="shared" si="2"/>
        <v>Very High</v>
      </c>
      <c r="W8" s="191" t="b">
        <f t="shared" si="3"/>
        <v>1</v>
      </c>
      <c r="Z8" s="233" t="s">
        <v>560</v>
      </c>
      <c r="AA8" s="234" t="s">
        <v>126</v>
      </c>
    </row>
    <row r="9" spans="1:27" ht="30" x14ac:dyDescent="0.25">
      <c r="A9" s="345" t="s">
        <v>446</v>
      </c>
      <c r="B9" s="162" t="s">
        <v>491</v>
      </c>
      <c r="C9" s="162" t="str">
        <f>'IF2021'!N11</f>
        <v>IT IFR-C12</v>
      </c>
      <c r="D9" s="167" t="str">
        <f>'IF2021'!H11</f>
        <v>IT IFR R7</v>
      </c>
      <c r="F9" s="159" t="str">
        <f>'IF2020'!J15</f>
        <v>Moderate</v>
      </c>
      <c r="G9" s="165" t="s">
        <v>126</v>
      </c>
      <c r="H9" s="165" t="s">
        <v>127</v>
      </c>
      <c r="I9" s="165" t="s">
        <v>127</v>
      </c>
      <c r="J9" s="167" t="s">
        <v>127</v>
      </c>
      <c r="K9" s="237" t="s">
        <v>460</v>
      </c>
      <c r="M9" s="159" t="str">
        <f>'IF2021'!L11</f>
        <v>Moderate</v>
      </c>
      <c r="N9" s="167" t="str">
        <f>'IF2021'!X11</f>
        <v>Low</v>
      </c>
      <c r="O9" s="192" t="str">
        <f>'IF2021'!R11</f>
        <v>Adequate</v>
      </c>
      <c r="P9" s="165" t="str">
        <f>'IF2021'!S11</f>
        <v>Adequate</v>
      </c>
      <c r="Q9" s="165" t="str">
        <f>'IF2021'!T11</f>
        <v>Adequate</v>
      </c>
      <c r="R9" s="167" t="str">
        <f>'IF2021'!Z11</f>
        <v>Pass</v>
      </c>
      <c r="T9" s="197" t="str">
        <f t="shared" si="0"/>
        <v>Moderate</v>
      </c>
      <c r="U9" s="191" t="str">
        <f t="shared" si="1"/>
        <v>Adequate-Moderate</v>
      </c>
      <c r="V9" s="191" t="str">
        <f t="shared" si="2"/>
        <v>Low</v>
      </c>
      <c r="W9" s="191" t="b">
        <f t="shared" si="3"/>
        <v>1</v>
      </c>
      <c r="Z9" s="233" t="s">
        <v>561</v>
      </c>
      <c r="AA9" s="234" t="s">
        <v>126</v>
      </c>
    </row>
    <row r="10" spans="1:27" x14ac:dyDescent="0.25">
      <c r="A10" s="345"/>
      <c r="B10" s="162" t="s">
        <v>492</v>
      </c>
      <c r="C10" s="162" t="str">
        <f>'IF2021'!N12</f>
        <v>IT IFR-C13</v>
      </c>
      <c r="D10" s="167" t="str">
        <f>'IF2021'!H12</f>
        <v>IT IFR R7</v>
      </c>
      <c r="F10" s="159" t="str">
        <f>'IF2020'!J16</f>
        <v>Moderate</v>
      </c>
      <c r="G10" s="165" t="s">
        <v>126</v>
      </c>
      <c r="H10" s="165" t="s">
        <v>121</v>
      </c>
      <c r="I10" s="165" t="s">
        <v>121</v>
      </c>
      <c r="J10" s="167" t="s">
        <v>121</v>
      </c>
      <c r="K10" s="237" t="s">
        <v>459</v>
      </c>
      <c r="M10" s="159" t="str">
        <f>'IF2021'!L12</f>
        <v>Moderate</v>
      </c>
      <c r="N10" s="167" t="str">
        <f>'IF2021'!X12</f>
        <v>Low</v>
      </c>
      <c r="O10" s="192" t="str">
        <f>'IF2021'!R12</f>
        <v>Strong</v>
      </c>
      <c r="P10" s="165" t="str">
        <f>'IF2021'!S12</f>
        <v>Strong</v>
      </c>
      <c r="Q10" s="165" t="str">
        <f>'IF2021'!T12</f>
        <v>Strong</v>
      </c>
      <c r="R10" s="167" t="str">
        <f>'IF2021'!Z12</f>
        <v>Pass</v>
      </c>
      <c r="T10" s="197" t="str">
        <f t="shared" si="0"/>
        <v>Moderate</v>
      </c>
      <c r="U10" s="191" t="str">
        <f t="shared" si="1"/>
        <v>Strong-Moderate</v>
      </c>
      <c r="V10" s="191" t="str">
        <f t="shared" si="2"/>
        <v>Low</v>
      </c>
      <c r="W10" s="191" t="b">
        <f t="shared" si="3"/>
        <v>1</v>
      </c>
      <c r="Z10" s="233" t="s">
        <v>562</v>
      </c>
      <c r="AA10" s="234" t="s">
        <v>264</v>
      </c>
    </row>
    <row r="11" spans="1:27" ht="30" x14ac:dyDescent="0.25">
      <c r="A11" s="225" t="s">
        <v>447</v>
      </c>
      <c r="B11" s="162" t="s">
        <v>493</v>
      </c>
      <c r="C11" s="162" t="str">
        <f>'IF2021'!N7</f>
        <v>IT IFR-C14</v>
      </c>
      <c r="D11" s="167" t="str">
        <f>'IF2021'!H7</f>
        <v>IT IFR R8</v>
      </c>
      <c r="F11" s="159" t="str">
        <f>'IF2020'!J17</f>
        <v>High</v>
      </c>
      <c r="G11" s="165" t="s">
        <v>125</v>
      </c>
      <c r="H11" s="165" t="s">
        <v>121</v>
      </c>
      <c r="I11" s="165" t="s">
        <v>121</v>
      </c>
      <c r="J11" s="167" t="s">
        <v>121</v>
      </c>
      <c r="K11" s="237" t="s">
        <v>459</v>
      </c>
      <c r="M11" s="159" t="str">
        <f>'IF2021'!L7</f>
        <v>Low</v>
      </c>
      <c r="N11" s="167" t="str">
        <f>'IF2021'!X7</f>
        <v>Low</v>
      </c>
      <c r="O11" s="192" t="str">
        <f>'IF2021'!R7</f>
        <v>Strong</v>
      </c>
      <c r="P11" s="165" t="str">
        <f>'IF2021'!S7</f>
        <v>Strong</v>
      </c>
      <c r="Q11" s="165" t="str">
        <f>'IF2021'!T7</f>
        <v>Strong</v>
      </c>
      <c r="R11" s="167" t="str">
        <f>'IF2021'!Z7</f>
        <v>Pass</v>
      </c>
      <c r="T11" s="197" t="str">
        <f t="shared" si="0"/>
        <v>Low</v>
      </c>
      <c r="U11" s="191" t="str">
        <f t="shared" si="1"/>
        <v>Strong-Low</v>
      </c>
      <c r="V11" s="191" t="str">
        <f t="shared" si="2"/>
        <v>Low</v>
      </c>
      <c r="W11" s="191" t="b">
        <f t="shared" si="3"/>
        <v>1</v>
      </c>
      <c r="Z11" s="233" t="s">
        <v>563</v>
      </c>
      <c r="AA11" s="234" t="s">
        <v>474</v>
      </c>
    </row>
    <row r="12" spans="1:27" ht="30" x14ac:dyDescent="0.25">
      <c r="A12" s="158" t="s">
        <v>448</v>
      </c>
      <c r="B12" s="162" t="s">
        <v>494</v>
      </c>
      <c r="C12" s="162" t="str">
        <f>'IF2021'!N8</f>
        <v>IT IFR-C15</v>
      </c>
      <c r="D12" s="167" t="str">
        <f>'IF2021'!H8</f>
        <v>IT IFR R9</v>
      </c>
      <c r="F12" s="159" t="str">
        <f>'IF2020'!J18</f>
        <v>High</v>
      </c>
      <c r="G12" s="165" t="s">
        <v>124</v>
      </c>
      <c r="H12" s="165" t="s">
        <v>128</v>
      </c>
      <c r="I12" s="165" t="s">
        <v>128</v>
      </c>
      <c r="J12" s="167" t="s">
        <v>128</v>
      </c>
      <c r="K12" s="237" t="s">
        <v>459</v>
      </c>
      <c r="M12" s="159" t="str">
        <f>'IF2021'!L8</f>
        <v>High</v>
      </c>
      <c r="N12" s="167" t="str">
        <f>'IF2021'!X8</f>
        <v>Low</v>
      </c>
      <c r="O12" s="192" t="str">
        <f>'IF2021'!R8</f>
        <v>Strong</v>
      </c>
      <c r="P12" s="165" t="str">
        <f>'IF2021'!S8</f>
        <v>Strong</v>
      </c>
      <c r="Q12" s="165" t="str">
        <f>'IF2021'!T8</f>
        <v>Strong</v>
      </c>
      <c r="R12" s="167" t="str">
        <f>'IF2021'!Z8</f>
        <v>Pass</v>
      </c>
      <c r="T12" s="197" t="str">
        <f t="shared" si="0"/>
        <v>High</v>
      </c>
      <c r="U12" s="191" t="str">
        <f t="shared" si="1"/>
        <v>Strong-High</v>
      </c>
      <c r="V12" s="191" t="str">
        <f t="shared" si="2"/>
        <v>Low</v>
      </c>
      <c r="W12" s="191" t="b">
        <f t="shared" si="3"/>
        <v>1</v>
      </c>
      <c r="Z12" s="233" t="s">
        <v>564</v>
      </c>
      <c r="AA12" s="234" t="s">
        <v>126</v>
      </c>
    </row>
    <row r="13" spans="1:27" ht="30" x14ac:dyDescent="0.25">
      <c r="A13" s="158" t="s">
        <v>435</v>
      </c>
      <c r="B13" s="162" t="s">
        <v>495</v>
      </c>
      <c r="C13" s="162" t="str">
        <f>'IF2021'!N13</f>
        <v>IT IFR-C16</v>
      </c>
      <c r="D13" s="167" t="str">
        <f>'IF2021'!H13</f>
        <v>IT IFR R10</v>
      </c>
      <c r="F13" s="159" t="str">
        <f>'IF2020'!J19</f>
        <v>High</v>
      </c>
      <c r="G13" s="165" t="s">
        <v>125</v>
      </c>
      <c r="H13" s="165" t="s">
        <v>121</v>
      </c>
      <c r="I13" s="165" t="s">
        <v>121</v>
      </c>
      <c r="J13" s="167" t="s">
        <v>121</v>
      </c>
      <c r="K13" s="237" t="s">
        <v>459</v>
      </c>
      <c r="M13" s="159" t="str">
        <f>'IF2021'!L13</f>
        <v>Low</v>
      </c>
      <c r="N13" s="167" t="str">
        <f>'IF2021'!X13</f>
        <v>Low</v>
      </c>
      <c r="O13" s="192" t="str">
        <f>'IF2021'!R13</f>
        <v>Strong</v>
      </c>
      <c r="P13" s="165" t="str">
        <f>'IF2021'!S13</f>
        <v>Strong</v>
      </c>
      <c r="Q13" s="165" t="str">
        <f>'IF2021'!T13</f>
        <v>Strong</v>
      </c>
      <c r="R13" s="167" t="str">
        <f>'IF2021'!Z13</f>
        <v>Pass</v>
      </c>
      <c r="T13" s="197" t="str">
        <f t="shared" si="0"/>
        <v>Low</v>
      </c>
      <c r="U13" s="191" t="str">
        <f t="shared" si="1"/>
        <v>Strong-Low</v>
      </c>
      <c r="V13" s="191" t="str">
        <f t="shared" si="2"/>
        <v>Low</v>
      </c>
      <c r="W13" s="191" t="b">
        <f t="shared" si="3"/>
        <v>1</v>
      </c>
      <c r="Z13" s="233" t="s">
        <v>565</v>
      </c>
      <c r="AA13" s="234" t="s">
        <v>126</v>
      </c>
    </row>
    <row r="14" spans="1:27" ht="30" x14ac:dyDescent="0.25">
      <c r="A14" s="345" t="s">
        <v>436</v>
      </c>
      <c r="B14" s="162" t="s">
        <v>496</v>
      </c>
      <c r="C14" s="162" t="str">
        <f>'IF2021'!N14</f>
        <v>IT IFR-C17</v>
      </c>
      <c r="D14" s="167" t="str">
        <f>'IF2021'!H14</f>
        <v>IT IFR R11</v>
      </c>
      <c r="F14" s="159" t="str">
        <f>'IF2020'!J20</f>
        <v>High</v>
      </c>
      <c r="G14" s="165" t="s">
        <v>125</v>
      </c>
      <c r="H14" s="165" t="s">
        <v>127</v>
      </c>
      <c r="I14" s="165" t="s">
        <v>127</v>
      </c>
      <c r="J14" s="167" t="s">
        <v>127</v>
      </c>
      <c r="K14" s="237" t="s">
        <v>459</v>
      </c>
      <c r="M14" s="159" t="str">
        <f>'IF2021'!L14</f>
        <v>High</v>
      </c>
      <c r="N14" s="167" t="str">
        <f>'IF2021'!X14</f>
        <v>Moderate</v>
      </c>
      <c r="O14" s="192" t="str">
        <f>'IF2021'!R14</f>
        <v>Adequate</v>
      </c>
      <c r="P14" s="165" t="str">
        <f>'IF2021'!S14</f>
        <v>Adequate</v>
      </c>
      <c r="Q14" s="165" t="str">
        <f>'IF2021'!T14</f>
        <v>Adequate</v>
      </c>
      <c r="R14" s="167" t="str">
        <f>'IF2021'!Z14</f>
        <v>Pass</v>
      </c>
      <c r="T14" s="197" t="str">
        <f t="shared" si="0"/>
        <v>High</v>
      </c>
      <c r="U14" s="191" t="str">
        <f t="shared" si="1"/>
        <v>Adequate-High</v>
      </c>
      <c r="V14" s="191" t="str">
        <f t="shared" si="2"/>
        <v>Moderate</v>
      </c>
      <c r="W14" s="191" t="b">
        <f t="shared" si="3"/>
        <v>1</v>
      </c>
      <c r="Z14" s="233" t="s">
        <v>566</v>
      </c>
      <c r="AA14" s="234" t="s">
        <v>126</v>
      </c>
    </row>
    <row r="15" spans="1:27" ht="30.75" thickBot="1" x14ac:dyDescent="0.3">
      <c r="A15" s="345"/>
      <c r="B15" s="162" t="s">
        <v>497</v>
      </c>
      <c r="C15" s="162" t="str">
        <f>'IF2021'!N15</f>
        <v>IT IFR-C18</v>
      </c>
      <c r="D15" s="167" t="str">
        <f>'IF2021'!H15</f>
        <v>IT IFR R11</v>
      </c>
      <c r="F15" s="159" t="str">
        <f>'IF2020'!J21</f>
        <v>High</v>
      </c>
      <c r="G15" s="165" t="s">
        <v>125</v>
      </c>
      <c r="H15" s="165" t="s">
        <v>127</v>
      </c>
      <c r="I15" s="165" t="s">
        <v>127</v>
      </c>
      <c r="J15" s="167" t="s">
        <v>127</v>
      </c>
      <c r="K15" s="237" t="s">
        <v>460</v>
      </c>
      <c r="M15" s="159" t="str">
        <f>'IF2021'!L15</f>
        <v>Low</v>
      </c>
      <c r="N15" s="167" t="str">
        <f>'IF2021'!X15</f>
        <v>Low</v>
      </c>
      <c r="O15" s="192" t="str">
        <f>'IF2021'!R15</f>
        <v>Adequate</v>
      </c>
      <c r="P15" s="165" t="str">
        <f>'IF2021'!S15</f>
        <v>Adequate</v>
      </c>
      <c r="Q15" s="165" t="str">
        <f>'IF2021'!T15</f>
        <v>Adequate</v>
      </c>
      <c r="R15" s="167" t="str">
        <f>'IF2021'!Z15</f>
        <v>Pass</v>
      </c>
      <c r="T15" s="197" t="str">
        <f t="shared" si="0"/>
        <v>Low</v>
      </c>
      <c r="U15" s="191" t="str">
        <f t="shared" si="1"/>
        <v>Adequate-Low</v>
      </c>
      <c r="V15" s="191" t="str">
        <f t="shared" si="2"/>
        <v>Low</v>
      </c>
      <c r="W15" s="191" t="b">
        <f t="shared" si="3"/>
        <v>1</v>
      </c>
      <c r="Z15" s="235" t="s">
        <v>567</v>
      </c>
      <c r="AA15" s="236" t="s">
        <v>264</v>
      </c>
    </row>
    <row r="16" spans="1:27" x14ac:dyDescent="0.25">
      <c r="A16" s="345"/>
      <c r="B16" s="162" t="s">
        <v>498</v>
      </c>
      <c r="C16" s="162" t="str">
        <f>'IF2021'!N16</f>
        <v>IT IFR-C19</v>
      </c>
      <c r="D16" s="167" t="str">
        <f>'IF2021'!H16</f>
        <v>IT IFR R11</v>
      </c>
      <c r="F16" s="159" t="str">
        <f>'IF2020'!J22</f>
        <v>High</v>
      </c>
      <c r="G16" s="165" t="s">
        <v>125</v>
      </c>
      <c r="H16" s="165" t="s">
        <v>127</v>
      </c>
      <c r="I16" s="165" t="s">
        <v>127</v>
      </c>
      <c r="J16" s="167" t="s">
        <v>127</v>
      </c>
      <c r="K16" s="237" t="s">
        <v>459</v>
      </c>
      <c r="M16" s="159" t="str">
        <f>'IF2021'!L16</f>
        <v>High</v>
      </c>
      <c r="N16" s="167" t="str">
        <f>'IF2021'!X16</f>
        <v>Moderate</v>
      </c>
      <c r="O16" s="192" t="str">
        <f>'IF2021'!R16</f>
        <v>Adequate</v>
      </c>
      <c r="P16" s="165" t="str">
        <f>'IF2021'!S16</f>
        <v>Adequate</v>
      </c>
      <c r="Q16" s="165" t="str">
        <f>'IF2021'!T16</f>
        <v>Adequate</v>
      </c>
      <c r="R16" s="167" t="str">
        <f>'IF2021'!Z16</f>
        <v>Pass</v>
      </c>
      <c r="T16" s="197" t="str">
        <f t="shared" si="0"/>
        <v>High</v>
      </c>
      <c r="U16" s="191" t="str">
        <f t="shared" si="1"/>
        <v>Adequate-High</v>
      </c>
      <c r="V16" s="191" t="str">
        <f t="shared" si="2"/>
        <v>Moderate</v>
      </c>
      <c r="W16" s="191" t="b">
        <f t="shared" si="3"/>
        <v>1</v>
      </c>
    </row>
    <row r="17" spans="1:23" ht="30" x14ac:dyDescent="0.25">
      <c r="A17" s="158" t="s">
        <v>438</v>
      </c>
      <c r="B17" s="162" t="s">
        <v>502</v>
      </c>
      <c r="C17" s="162" t="str">
        <f>'IF2021'!N17</f>
        <v>IT IFR-C21</v>
      </c>
      <c r="D17" s="167" t="str">
        <f>'IF2021'!H17</f>
        <v>IT IFR R13</v>
      </c>
      <c r="F17" s="159" t="str">
        <f>'IF2020'!J24</f>
        <v>High</v>
      </c>
      <c r="G17" s="165" t="s">
        <v>125</v>
      </c>
      <c r="H17" s="165" t="s">
        <v>121</v>
      </c>
      <c r="I17" s="165" t="s">
        <v>121</v>
      </c>
      <c r="J17" s="167" t="s">
        <v>121</v>
      </c>
      <c r="K17" s="237" t="s">
        <v>459</v>
      </c>
      <c r="M17" s="159" t="str">
        <f>'IF2021'!L17</f>
        <v>Moderate</v>
      </c>
      <c r="N17" s="167" t="str">
        <f>'IF2021'!X17</f>
        <v>Low</v>
      </c>
      <c r="O17" s="192" t="str">
        <f>'IF2021'!R17</f>
        <v>Strong</v>
      </c>
      <c r="P17" s="165" t="str">
        <f>'IF2021'!S17</f>
        <v>Strong</v>
      </c>
      <c r="Q17" s="165" t="str">
        <f>'IF2021'!T17</f>
        <v>Strong</v>
      </c>
      <c r="R17" s="167" t="str">
        <f>'IF2021'!Z17</f>
        <v>Pass</v>
      </c>
      <c r="T17" s="197" t="str">
        <f t="shared" si="0"/>
        <v>Moderate</v>
      </c>
      <c r="U17" s="191" t="str">
        <f t="shared" si="1"/>
        <v>Strong-Moderate</v>
      </c>
      <c r="V17" s="191" t="str">
        <f t="shared" si="2"/>
        <v>Low</v>
      </c>
      <c r="W17" s="191" t="b">
        <f t="shared" si="3"/>
        <v>1</v>
      </c>
    </row>
    <row r="18" spans="1:23" ht="30" x14ac:dyDescent="0.25">
      <c r="A18" s="158" t="s">
        <v>439</v>
      </c>
      <c r="B18" s="162" t="s">
        <v>503</v>
      </c>
      <c r="C18" s="162" t="str">
        <f>'IF2021'!N18</f>
        <v>IT IFR-C22</v>
      </c>
      <c r="D18" s="167" t="str">
        <f>'IF2021'!H18</f>
        <v>IT IFR R14</v>
      </c>
      <c r="F18" s="159" t="str">
        <f>'IF2020'!J25</f>
        <v>High</v>
      </c>
      <c r="G18" s="165" t="s">
        <v>125</v>
      </c>
      <c r="H18" s="165" t="s">
        <v>121</v>
      </c>
      <c r="I18" s="165" t="s">
        <v>121</v>
      </c>
      <c r="J18" s="167" t="s">
        <v>121</v>
      </c>
      <c r="K18" s="237" t="s">
        <v>459</v>
      </c>
      <c r="M18" s="159" t="str">
        <f>'IF2021'!L18</f>
        <v>Low</v>
      </c>
      <c r="N18" s="167" t="str">
        <f>'IF2021'!X18</f>
        <v>Low</v>
      </c>
      <c r="O18" s="192" t="str">
        <f>'IF2021'!R18</f>
        <v>Strong</v>
      </c>
      <c r="P18" s="165" t="str">
        <f>'IF2021'!S18</f>
        <v>Strong</v>
      </c>
      <c r="Q18" s="165" t="str">
        <f>'IF2021'!T18</f>
        <v>Strong</v>
      </c>
      <c r="R18" s="167" t="str">
        <f>'IF2021'!Z18</f>
        <v>Pass</v>
      </c>
      <c r="T18" s="197" t="str">
        <f t="shared" si="0"/>
        <v>Low</v>
      </c>
      <c r="U18" s="191" t="str">
        <f t="shared" si="1"/>
        <v>Strong-Low</v>
      </c>
      <c r="V18" s="191" t="str">
        <f t="shared" si="2"/>
        <v>Low</v>
      </c>
      <c r="W18" s="191" t="b">
        <f t="shared" si="3"/>
        <v>1</v>
      </c>
    </row>
    <row r="19" spans="1:23" ht="15.75" thickBot="1" x14ac:dyDescent="0.3">
      <c r="A19" s="160" t="s">
        <v>440</v>
      </c>
      <c r="B19" s="163" t="s">
        <v>504</v>
      </c>
      <c r="C19" s="163" t="str">
        <f>'IF2021'!N19</f>
        <v>IT IFR-C23</v>
      </c>
      <c r="D19" s="169" t="str">
        <f>'IF2021'!H19</f>
        <v>IT IFR R15</v>
      </c>
      <c r="F19" s="168" t="str">
        <f>'IF2020'!J26</f>
        <v>High</v>
      </c>
      <c r="G19" s="166" t="s">
        <v>125</v>
      </c>
      <c r="H19" s="166" t="s">
        <v>121</v>
      </c>
      <c r="I19" s="166" t="s">
        <v>121</v>
      </c>
      <c r="J19" s="169" t="s">
        <v>121</v>
      </c>
      <c r="K19" s="252" t="s">
        <v>459</v>
      </c>
      <c r="M19" s="168" t="str">
        <f>'IF2021'!L19</f>
        <v>High</v>
      </c>
      <c r="N19" s="169" t="str">
        <f>'IF2021'!X19</f>
        <v>Low</v>
      </c>
      <c r="O19" s="193" t="str">
        <f>'IF2021'!R19</f>
        <v>Strong</v>
      </c>
      <c r="P19" s="194" t="str">
        <f>'IF2021'!S19</f>
        <v>Strong</v>
      </c>
      <c r="Q19" s="194" t="str">
        <f>'IF2021'!T19</f>
        <v>Strong</v>
      </c>
      <c r="R19" s="253" t="str">
        <f>'IF2021'!Z19</f>
        <v>Pass</v>
      </c>
      <c r="T19" s="197" t="str">
        <f t="shared" si="0"/>
        <v>High</v>
      </c>
      <c r="U19" s="191" t="str">
        <f t="shared" si="1"/>
        <v>Strong-High</v>
      </c>
      <c r="V19" s="191" t="str">
        <f t="shared" si="2"/>
        <v>Low</v>
      </c>
      <c r="W19" s="191" t="b">
        <f t="shared" si="3"/>
        <v>1</v>
      </c>
    </row>
    <row r="20" spans="1:23" ht="30" x14ac:dyDescent="0.25">
      <c r="A20" s="346" t="s">
        <v>441</v>
      </c>
      <c r="B20" s="239" t="s">
        <v>501</v>
      </c>
      <c r="C20" s="239" t="s">
        <v>449</v>
      </c>
      <c r="D20" s="258"/>
      <c r="F20" s="255" t="str">
        <f>'IF2020'!J7</f>
        <v>Moderate</v>
      </c>
      <c r="G20" s="240" t="s">
        <v>126</v>
      </c>
      <c r="H20" s="240" t="s">
        <v>121</v>
      </c>
      <c r="I20" s="240" t="s">
        <v>121</v>
      </c>
      <c r="J20" s="241" t="s">
        <v>121</v>
      </c>
      <c r="K20" s="237" t="s">
        <v>459</v>
      </c>
      <c r="M20" s="326"/>
      <c r="N20" s="327"/>
      <c r="O20" s="330" t="s">
        <v>466</v>
      </c>
      <c r="P20" s="331"/>
      <c r="Q20" s="331"/>
      <c r="R20" s="327"/>
    </row>
    <row r="21" spans="1:23" ht="30" x14ac:dyDescent="0.25">
      <c r="A21" s="347"/>
      <c r="B21" s="242" t="s">
        <v>500</v>
      </c>
      <c r="C21" s="242" t="s">
        <v>450</v>
      </c>
      <c r="D21" s="259"/>
      <c r="F21" s="256" t="str">
        <f>'IF2020'!J8</f>
        <v>Moderate</v>
      </c>
      <c r="G21" s="243" t="s">
        <v>126</v>
      </c>
      <c r="H21" s="243" t="s">
        <v>121</v>
      </c>
      <c r="I21" s="243" t="s">
        <v>121</v>
      </c>
      <c r="J21" s="244" t="s">
        <v>121</v>
      </c>
      <c r="K21" s="237" t="s">
        <v>460</v>
      </c>
      <c r="M21" s="326"/>
      <c r="N21" s="327"/>
      <c r="O21" s="330" t="s">
        <v>466</v>
      </c>
      <c r="P21" s="331"/>
      <c r="Q21" s="331"/>
      <c r="R21" s="327"/>
    </row>
    <row r="22" spans="1:23" ht="30" x14ac:dyDescent="0.25">
      <c r="A22" s="245" t="s">
        <v>442</v>
      </c>
      <c r="B22" s="242" t="s">
        <v>487</v>
      </c>
      <c r="C22" s="242" t="s">
        <v>451</v>
      </c>
      <c r="D22" s="259"/>
      <c r="F22" s="256" t="str">
        <f>'IF2020'!J9</f>
        <v>Moderate</v>
      </c>
      <c r="G22" s="243" t="s">
        <v>126</v>
      </c>
      <c r="H22" s="243" t="s">
        <v>121</v>
      </c>
      <c r="I22" s="243" t="s">
        <v>121</v>
      </c>
      <c r="J22" s="244" t="s">
        <v>121</v>
      </c>
      <c r="K22" s="237" t="s">
        <v>459</v>
      </c>
      <c r="M22" s="326"/>
      <c r="N22" s="327"/>
      <c r="O22" s="330" t="s">
        <v>466</v>
      </c>
      <c r="P22" s="331"/>
      <c r="Q22" s="331"/>
      <c r="R22" s="327"/>
    </row>
    <row r="23" spans="1:23" x14ac:dyDescent="0.25">
      <c r="A23" s="347" t="s">
        <v>443</v>
      </c>
      <c r="B23" s="242" t="s">
        <v>488</v>
      </c>
      <c r="C23" s="242" t="s">
        <v>452</v>
      </c>
      <c r="D23" s="259"/>
      <c r="F23" s="256" t="str">
        <f>'IF2020'!J10</f>
        <v>High</v>
      </c>
      <c r="G23" s="243" t="s">
        <v>125</v>
      </c>
      <c r="H23" s="243" t="s">
        <v>127</v>
      </c>
      <c r="I23" s="243" t="s">
        <v>127</v>
      </c>
      <c r="J23" s="244" t="s">
        <v>127</v>
      </c>
      <c r="K23" s="237" t="s">
        <v>459</v>
      </c>
      <c r="M23" s="326"/>
      <c r="N23" s="327"/>
      <c r="O23" s="330" t="s">
        <v>466</v>
      </c>
      <c r="P23" s="331"/>
      <c r="Q23" s="331"/>
      <c r="R23" s="327"/>
    </row>
    <row r="24" spans="1:23" x14ac:dyDescent="0.25">
      <c r="A24" s="347"/>
      <c r="B24" s="242" t="s">
        <v>505</v>
      </c>
      <c r="C24" s="242" t="s">
        <v>453</v>
      </c>
      <c r="D24" s="259"/>
      <c r="F24" s="256" t="str">
        <f>'IF2020'!J11</f>
        <v>High</v>
      </c>
      <c r="G24" s="243" t="s">
        <v>125</v>
      </c>
      <c r="H24" s="243" t="s">
        <v>127</v>
      </c>
      <c r="I24" s="243" t="s">
        <v>127</v>
      </c>
      <c r="J24" s="244" t="s">
        <v>127</v>
      </c>
      <c r="K24" s="237" t="s">
        <v>460</v>
      </c>
      <c r="M24" s="326"/>
      <c r="N24" s="327"/>
      <c r="O24" s="330" t="s">
        <v>466</v>
      </c>
      <c r="P24" s="331"/>
      <c r="Q24" s="331"/>
      <c r="R24" s="327"/>
    </row>
    <row r="25" spans="1:23" ht="30" x14ac:dyDescent="0.25">
      <c r="A25" s="347"/>
      <c r="B25" s="242" t="s">
        <v>489</v>
      </c>
      <c r="C25" s="242" t="s">
        <v>454</v>
      </c>
      <c r="D25" s="259"/>
      <c r="F25" s="256" t="str">
        <f>'IF2020'!J12</f>
        <v>High</v>
      </c>
      <c r="G25" s="243" t="s">
        <v>125</v>
      </c>
      <c r="H25" s="243" t="s">
        <v>127</v>
      </c>
      <c r="I25" s="243" t="s">
        <v>127</v>
      </c>
      <c r="J25" s="244" t="s">
        <v>127</v>
      </c>
      <c r="K25" s="237" t="s">
        <v>460</v>
      </c>
      <c r="M25" s="326"/>
      <c r="N25" s="327"/>
      <c r="O25" s="330" t="s">
        <v>466</v>
      </c>
      <c r="P25" s="331"/>
      <c r="Q25" s="331"/>
      <c r="R25" s="327"/>
    </row>
    <row r="26" spans="1:23" ht="45.75" thickBot="1" x14ac:dyDescent="0.3">
      <c r="A26" s="246" t="s">
        <v>437</v>
      </c>
      <c r="B26" s="247" t="s">
        <v>499</v>
      </c>
      <c r="C26" s="247" t="s">
        <v>456</v>
      </c>
      <c r="D26" s="260"/>
      <c r="F26" s="257" t="str">
        <f>'IF2020'!J23</f>
        <v>Moderate</v>
      </c>
      <c r="G26" s="248" t="s">
        <v>126</v>
      </c>
      <c r="H26" s="248" t="s">
        <v>127</v>
      </c>
      <c r="I26" s="248" t="s">
        <v>127</v>
      </c>
      <c r="J26" s="249" t="s">
        <v>127</v>
      </c>
      <c r="K26" s="237" t="s">
        <v>459</v>
      </c>
      <c r="M26" s="328"/>
      <c r="N26" s="329"/>
      <c r="O26" s="343" t="s">
        <v>466</v>
      </c>
      <c r="P26" s="344"/>
      <c r="Q26" s="344"/>
      <c r="R26" s="329"/>
    </row>
    <row r="28" spans="1:23" x14ac:dyDescent="0.25">
      <c r="A28" s="323" t="s">
        <v>577</v>
      </c>
      <c r="B28" s="323"/>
      <c r="C28" s="324" t="s">
        <v>21</v>
      </c>
      <c r="D28" s="324"/>
      <c r="F28" s="325" t="s">
        <v>482</v>
      </c>
      <c r="G28" s="325"/>
      <c r="H28" s="325"/>
      <c r="I28" s="325"/>
      <c r="J28" s="325"/>
      <c r="M28" s="325" t="s">
        <v>483</v>
      </c>
      <c r="N28" s="325"/>
      <c r="O28" s="325"/>
      <c r="P28" s="325"/>
      <c r="Q28" s="325"/>
      <c r="R28" s="325"/>
    </row>
    <row r="29" spans="1:23" ht="45" x14ac:dyDescent="0.25">
      <c r="A29" s="277" t="s">
        <v>583</v>
      </c>
      <c r="B29" s="277" t="s">
        <v>584</v>
      </c>
      <c r="C29" s="277" t="s">
        <v>583</v>
      </c>
      <c r="D29" s="277" t="s">
        <v>584</v>
      </c>
      <c r="F29" s="196" t="s">
        <v>578</v>
      </c>
      <c r="J29" s="278" t="s">
        <v>579</v>
      </c>
      <c r="M29" s="278" t="s">
        <v>578</v>
      </c>
      <c r="N29" s="196" t="s">
        <v>585</v>
      </c>
      <c r="P29" s="1"/>
      <c r="Q29" s="278" t="s">
        <v>579</v>
      </c>
    </row>
    <row r="30" spans="1:23" x14ac:dyDescent="0.25">
      <c r="A30" s="277">
        <v>4</v>
      </c>
      <c r="B30" s="276" t="s">
        <v>473</v>
      </c>
      <c r="C30" s="277">
        <v>3</v>
      </c>
      <c r="D30" s="276" t="s">
        <v>121</v>
      </c>
      <c r="F30">
        <f>COUNTIF(F$4:F$19,$B30)</f>
        <v>5</v>
      </c>
      <c r="J30">
        <f>COUNTIF(J$4:J$19,$D30)</f>
        <v>6</v>
      </c>
      <c r="M30">
        <f>COUNTIF(M$4:M$19,$B30)</f>
        <v>5</v>
      </c>
      <c r="N30">
        <f>COUNTIF(N$4:N$19,$B30)</f>
        <v>2</v>
      </c>
      <c r="Q30">
        <f>COUNTIF(Q$4:Q$19,$D30)</f>
        <v>7</v>
      </c>
    </row>
    <row r="31" spans="1:23" x14ac:dyDescent="0.25">
      <c r="A31" s="277">
        <v>3</v>
      </c>
      <c r="B31" s="276" t="s">
        <v>474</v>
      </c>
      <c r="C31" s="277">
        <v>2</v>
      </c>
      <c r="D31" s="276" t="s">
        <v>127</v>
      </c>
      <c r="F31">
        <f t="shared" ref="F31:F33" si="4">COUNTIF(F$4:F$19,$B31)</f>
        <v>9</v>
      </c>
      <c r="J31">
        <f t="shared" ref="J31:J32" si="5">COUNTIF(J$4:J$19,$D31)</f>
        <v>5</v>
      </c>
      <c r="M31">
        <f t="shared" ref="M31:N33" si="6">COUNTIF(M$4:M$19,$B31)</f>
        <v>4</v>
      </c>
      <c r="N31">
        <f t="shared" si="6"/>
        <v>3</v>
      </c>
      <c r="Q31">
        <f t="shared" ref="Q31:Q32" si="7">COUNTIF(Q$4:Q$19,$D31)</f>
        <v>7</v>
      </c>
    </row>
    <row r="32" spans="1:23" x14ac:dyDescent="0.25">
      <c r="A32" s="277">
        <v>2</v>
      </c>
      <c r="B32" s="276" t="s">
        <v>264</v>
      </c>
      <c r="C32" s="277">
        <v>1</v>
      </c>
      <c r="D32" s="276" t="s">
        <v>128</v>
      </c>
      <c r="F32">
        <f t="shared" si="4"/>
        <v>2</v>
      </c>
      <c r="J32">
        <f t="shared" si="5"/>
        <v>5</v>
      </c>
      <c r="M32">
        <f t="shared" si="6"/>
        <v>3</v>
      </c>
      <c r="N32">
        <f t="shared" si="6"/>
        <v>2</v>
      </c>
      <c r="Q32">
        <f t="shared" si="7"/>
        <v>2</v>
      </c>
    </row>
    <row r="33" spans="1:17" x14ac:dyDescent="0.25">
      <c r="A33" s="277">
        <v>1</v>
      </c>
      <c r="B33" s="276" t="s">
        <v>126</v>
      </c>
      <c r="C33" s="277"/>
      <c r="D33" s="276"/>
      <c r="F33">
        <f t="shared" si="4"/>
        <v>0</v>
      </c>
      <c r="J33" s="1">
        <f>SUM(J30:K32)</f>
        <v>16</v>
      </c>
      <c r="M33">
        <f t="shared" si="6"/>
        <v>4</v>
      </c>
      <c r="N33">
        <f t="shared" si="6"/>
        <v>9</v>
      </c>
      <c r="Q33" s="1">
        <f>SUM(Q30:R32)</f>
        <v>16</v>
      </c>
    </row>
    <row r="34" spans="1:17" x14ac:dyDescent="0.25">
      <c r="F34" s="1">
        <f>SUM(F30:F33)</f>
        <v>16</v>
      </c>
      <c r="M34" s="1">
        <f>SUM(M30:M33)</f>
        <v>16</v>
      </c>
      <c r="N34" s="1">
        <f>SUM(N30:N33)</f>
        <v>16</v>
      </c>
    </row>
    <row r="35" spans="1:17" x14ac:dyDescent="0.25">
      <c r="F35" s="1"/>
      <c r="M35" s="1"/>
    </row>
    <row r="36" spans="1:17" ht="15.75" thickBot="1" x14ac:dyDescent="0.3">
      <c r="F36" s="322" t="s">
        <v>482</v>
      </c>
      <c r="G36" s="322"/>
      <c r="M36" s="322" t="s">
        <v>483</v>
      </c>
      <c r="N36" s="322"/>
    </row>
    <row r="37" spans="1:17" x14ac:dyDescent="0.25">
      <c r="C37" s="268" t="s">
        <v>580</v>
      </c>
      <c r="D37" s="269"/>
      <c r="E37" s="269"/>
      <c r="F37" s="282">
        <f>((F30*$A30)+(F31*$A31)+(F32*$A32)+(F33*$A33))/F34</f>
        <v>3.1875</v>
      </c>
      <c r="G37" s="269" t="str">
        <f>VLOOKUP(ROUND(F37,0),$A30:$B33,2,FALSE)</f>
        <v>High</v>
      </c>
      <c r="H37" s="269"/>
      <c r="I37" s="269"/>
      <c r="J37" s="269"/>
      <c r="K37" s="269"/>
      <c r="L37" s="269"/>
      <c r="M37" s="282">
        <f>((M30*$A30)+(M31*$A31)+(M32*$A32)+(M33*$A33))/M34</f>
        <v>2.625</v>
      </c>
      <c r="N37" s="270" t="str">
        <f>VLOOKUP(ROUND(M37,0),$A30:$B33,2,FALSE)</f>
        <v>High</v>
      </c>
    </row>
    <row r="38" spans="1:17" x14ac:dyDescent="0.25">
      <c r="C38" s="271" t="s">
        <v>581</v>
      </c>
      <c r="D38" s="272"/>
      <c r="E38" s="272"/>
      <c r="F38" s="232">
        <f>((J30*$C30)+(J31*$C31)+(J32*$C32))/J33</f>
        <v>2.0625</v>
      </c>
      <c r="G38" s="272" t="str">
        <f>VLOOKUP(ROUND(F38,0),$C30:$D33,2,FALSE)</f>
        <v>Adequate</v>
      </c>
      <c r="H38" s="272"/>
      <c r="I38" s="272"/>
      <c r="J38" s="272"/>
      <c r="K38" s="272"/>
      <c r="L38" s="272"/>
      <c r="M38" s="232">
        <f>((Q30*$C30)+(Q31*$C31)+(Q32*$C32))/Q33</f>
        <v>2.3125</v>
      </c>
      <c r="N38" s="199" t="str">
        <f>VLOOKUP(ROUND(M38,0),$C30:$D33,2,FALSE)</f>
        <v>Adequate</v>
      </c>
    </row>
    <row r="39" spans="1:17" ht="15.75" thickBot="1" x14ac:dyDescent="0.3">
      <c r="C39" s="273" t="s">
        <v>582</v>
      </c>
      <c r="D39" s="274"/>
      <c r="E39" s="274"/>
      <c r="F39" s="275" t="str">
        <f>VLOOKUP(G38&amp;"-"&amp;G37,$Z6:$AA15,2,FALSE)</f>
        <v>Moderate</v>
      </c>
      <c r="G39" s="274"/>
      <c r="H39" s="274"/>
      <c r="I39" s="274"/>
      <c r="J39" s="274"/>
      <c r="K39" s="274"/>
      <c r="L39" s="274"/>
      <c r="M39" s="275" t="str">
        <f>VLOOKUP(N38&amp;"-"&amp;N37,$Z6:$AA15,2,FALSE)</f>
        <v>Moderate</v>
      </c>
      <c r="N39" s="200"/>
    </row>
    <row r="41" spans="1:17" ht="15.75" thickBot="1" x14ac:dyDescent="0.3">
      <c r="I41" s="1"/>
    </row>
    <row r="42" spans="1:17" ht="15.75" thickBot="1" x14ac:dyDescent="0.3">
      <c r="I42" s="279" t="s">
        <v>586</v>
      </c>
      <c r="J42" s="280"/>
      <c r="K42" s="280"/>
      <c r="L42" s="280"/>
      <c r="M42" s="280"/>
      <c r="N42" s="280">
        <f>((N30*$A30)+(N31*$A31)+(N32*$A32)+(N33*$A33))/N34</f>
        <v>1.875</v>
      </c>
      <c r="O42" s="281" t="str">
        <f>VLOOKUP(ROUND(N42,0),$A30:$B33,2,FALSE)</f>
        <v>Moderate</v>
      </c>
    </row>
  </sheetData>
  <customSheetViews>
    <customSheetView guid="{394CA11D-8E14-43D7-B0A6-119D480FECAC}" scale="70" hiddenColumns="1">
      <pane ySplit="3" topLeftCell="A4" activePane="bottomLeft" state="frozen"/>
      <selection pane="bottomLeft" activeCell="E4" sqref="E4"/>
      <pageMargins left="0.7" right="0.7" top="0.75" bottom="0.75" header="0.3" footer="0.3"/>
      <pageSetup orientation="portrait" horizontalDpi="1200" verticalDpi="1200" r:id="rId1"/>
    </customSheetView>
  </customSheetViews>
  <mergeCells count="44">
    <mergeCell ref="A9:A10"/>
    <mergeCell ref="A14:A16"/>
    <mergeCell ref="A20:A21"/>
    <mergeCell ref="A23:A25"/>
    <mergeCell ref="O2:O3"/>
    <mergeCell ref="O25:R25"/>
    <mergeCell ref="D2:D3"/>
    <mergeCell ref="F2:F3"/>
    <mergeCell ref="G2:G3"/>
    <mergeCell ref="A4:A6"/>
    <mergeCell ref="H2:H3"/>
    <mergeCell ref="I2:I3"/>
    <mergeCell ref="J2:J3"/>
    <mergeCell ref="M2:M3"/>
    <mergeCell ref="Q2:Q3"/>
    <mergeCell ref="R2:R3"/>
    <mergeCell ref="M24:N24"/>
    <mergeCell ref="O26:R26"/>
    <mergeCell ref="O20:R20"/>
    <mergeCell ref="O21:R21"/>
    <mergeCell ref="O22:R22"/>
    <mergeCell ref="T2:V2"/>
    <mergeCell ref="Z2:AA2"/>
    <mergeCell ref="A2:A3"/>
    <mergeCell ref="B2:B3"/>
    <mergeCell ref="C2:C3"/>
    <mergeCell ref="N2:N3"/>
    <mergeCell ref="P2:P3"/>
    <mergeCell ref="M1:R1"/>
    <mergeCell ref="F1:J1"/>
    <mergeCell ref="F36:G36"/>
    <mergeCell ref="M36:N36"/>
    <mergeCell ref="A28:B28"/>
    <mergeCell ref="C28:D28"/>
    <mergeCell ref="F28:J28"/>
    <mergeCell ref="M28:R28"/>
    <mergeCell ref="M25:N25"/>
    <mergeCell ref="M26:N26"/>
    <mergeCell ref="O23:R23"/>
    <mergeCell ref="O24:R24"/>
    <mergeCell ref="M20:N20"/>
    <mergeCell ref="M21:N21"/>
    <mergeCell ref="M22:N22"/>
    <mergeCell ref="M23:N23"/>
  </mergeCells>
  <conditionalFormatting sqref="H20:K26">
    <cfRule type="cellIs" dxfId="45" priority="77" operator="equal">
      <formula>"Weak"</formula>
    </cfRule>
  </conditionalFormatting>
  <conditionalFormatting sqref="K20:K26">
    <cfRule type="cellIs" dxfId="44" priority="75" operator="equal">
      <formula>"Yes"</formula>
    </cfRule>
    <cfRule type="cellIs" dxfId="43" priority="76" operator="equal">
      <formula>"No"</formula>
    </cfRule>
  </conditionalFormatting>
  <conditionalFormatting sqref="R4:R6">
    <cfRule type="cellIs" dxfId="42" priority="70" operator="equal">
      <formula>"Weak"</formula>
    </cfRule>
  </conditionalFormatting>
  <conditionalFormatting sqref="O26">
    <cfRule type="cellIs" dxfId="41" priority="53" operator="equal">
      <formula>"Weak"</formula>
    </cfRule>
  </conditionalFormatting>
  <conditionalFormatting sqref="O20">
    <cfRule type="cellIs" dxfId="40" priority="43" operator="equal">
      <formula>"Weak"</formula>
    </cfRule>
  </conditionalFormatting>
  <conditionalFormatting sqref="O21">
    <cfRule type="cellIs" dxfId="39" priority="42" operator="equal">
      <formula>"Weak"</formula>
    </cfRule>
  </conditionalFormatting>
  <conditionalFormatting sqref="O22">
    <cfRule type="cellIs" dxfId="38" priority="41" operator="equal">
      <formula>"Weak"</formula>
    </cfRule>
  </conditionalFormatting>
  <conditionalFormatting sqref="O23">
    <cfRule type="cellIs" dxfId="37" priority="40" operator="equal">
      <formula>"Weak"</formula>
    </cfRule>
  </conditionalFormatting>
  <conditionalFormatting sqref="O24">
    <cfRule type="cellIs" dxfId="36" priority="39" operator="equal">
      <formula>"Weak"</formula>
    </cfRule>
  </conditionalFormatting>
  <conditionalFormatting sqref="O25">
    <cfRule type="cellIs" dxfId="35" priority="38" operator="equal">
      <formula>"Weak"</formula>
    </cfRule>
  </conditionalFormatting>
  <conditionalFormatting sqref="R4">
    <cfRule type="cellIs" dxfId="34" priority="36" operator="equal">
      <formula>"Pass"</formula>
    </cfRule>
    <cfRule type="cellIs" dxfId="33" priority="37" operator="equal">
      <formula>"Fail"</formula>
    </cfRule>
  </conditionalFormatting>
  <conditionalFormatting sqref="R5:R6">
    <cfRule type="cellIs" dxfId="32" priority="34" operator="equal">
      <formula>"Pass"</formula>
    </cfRule>
    <cfRule type="cellIs" dxfId="31" priority="35" operator="equal">
      <formula>"Fail"</formula>
    </cfRule>
  </conditionalFormatting>
  <conditionalFormatting sqref="R7">
    <cfRule type="cellIs" dxfId="30" priority="33" operator="equal">
      <formula>"Weak"</formula>
    </cfRule>
  </conditionalFormatting>
  <conditionalFormatting sqref="R7">
    <cfRule type="cellIs" dxfId="29" priority="31" operator="equal">
      <formula>"Pass"</formula>
    </cfRule>
    <cfRule type="cellIs" dxfId="28" priority="32" operator="equal">
      <formula>"Fail"</formula>
    </cfRule>
  </conditionalFormatting>
  <conditionalFormatting sqref="R8:R16">
    <cfRule type="cellIs" dxfId="27" priority="30" operator="equal">
      <formula>"Weak"</formula>
    </cfRule>
  </conditionalFormatting>
  <conditionalFormatting sqref="R8:R16">
    <cfRule type="cellIs" dxfId="26" priority="28" operator="equal">
      <formula>"Pass"</formula>
    </cfRule>
    <cfRule type="cellIs" dxfId="25" priority="29" operator="equal">
      <formula>"Fail"</formula>
    </cfRule>
  </conditionalFormatting>
  <conditionalFormatting sqref="R17">
    <cfRule type="cellIs" dxfId="24" priority="27" operator="equal">
      <formula>"Weak"</formula>
    </cfRule>
  </conditionalFormatting>
  <conditionalFormatting sqref="R17">
    <cfRule type="cellIs" dxfId="23" priority="25" operator="equal">
      <formula>"Pass"</formula>
    </cfRule>
    <cfRule type="cellIs" dxfId="22" priority="26" operator="equal">
      <formula>"Fail"</formula>
    </cfRule>
  </conditionalFormatting>
  <conditionalFormatting sqref="R18:R19">
    <cfRule type="cellIs" dxfId="21" priority="24" operator="equal">
      <formula>"Weak"</formula>
    </cfRule>
  </conditionalFormatting>
  <conditionalFormatting sqref="R18:R19">
    <cfRule type="cellIs" dxfId="20" priority="22" operator="equal">
      <formula>"Pass"</formula>
    </cfRule>
    <cfRule type="cellIs" dxfId="19" priority="23" operator="equal">
      <formula>"Fail"</formula>
    </cfRule>
  </conditionalFormatting>
  <conditionalFormatting sqref="W4">
    <cfRule type="cellIs" dxfId="18" priority="16" operator="equal">
      <formula>FALSE</formula>
    </cfRule>
    <cfRule type="cellIs" dxfId="17" priority="17" operator="equal">
      <formula>TRUE</formula>
    </cfRule>
  </conditionalFormatting>
  <conditionalFormatting sqref="W5:W6">
    <cfRule type="cellIs" dxfId="16" priority="14" operator="equal">
      <formula>FALSE</formula>
    </cfRule>
    <cfRule type="cellIs" dxfId="15" priority="15" operator="equal">
      <formula>TRUE</formula>
    </cfRule>
  </conditionalFormatting>
  <conditionalFormatting sqref="W7">
    <cfRule type="cellIs" dxfId="14" priority="12" operator="equal">
      <formula>FALSE</formula>
    </cfRule>
    <cfRule type="cellIs" dxfId="13" priority="13" operator="equal">
      <formula>TRUE</formula>
    </cfRule>
  </conditionalFormatting>
  <conditionalFormatting sqref="W8:W9">
    <cfRule type="cellIs" dxfId="12" priority="10" operator="equal">
      <formula>FALSE</formula>
    </cfRule>
    <cfRule type="cellIs" dxfId="11" priority="11" operator="equal">
      <formula>TRUE</formula>
    </cfRule>
  </conditionalFormatting>
  <conditionalFormatting sqref="W10">
    <cfRule type="cellIs" dxfId="10" priority="8" operator="equal">
      <formula>FALSE</formula>
    </cfRule>
    <cfRule type="cellIs" dxfId="9" priority="9" operator="equal">
      <formula>TRUE</formula>
    </cfRule>
  </conditionalFormatting>
  <conditionalFormatting sqref="W11:W12">
    <cfRule type="cellIs" dxfId="8" priority="6" operator="equal">
      <formula>FALSE</formula>
    </cfRule>
    <cfRule type="cellIs" dxfId="7" priority="7" operator="equal">
      <formula>TRUE</formula>
    </cfRule>
  </conditionalFormatting>
  <conditionalFormatting sqref="W13:W16">
    <cfRule type="cellIs" dxfId="6" priority="4" operator="equal">
      <formula>FALSE</formula>
    </cfRule>
    <cfRule type="cellIs" dxfId="5" priority="5" operator="equal">
      <formula>TRUE</formula>
    </cfRule>
  </conditionalFormatting>
  <conditionalFormatting sqref="W17:W19">
    <cfRule type="cellIs" dxfId="4" priority="2" operator="equal">
      <formula>FALSE</formula>
    </cfRule>
    <cfRule type="cellIs" dxfId="3" priority="3" operator="equal">
      <formula>TRUE</formula>
    </cfRule>
  </conditionalFormatting>
  <conditionalFormatting sqref="H4:Q19">
    <cfRule type="cellIs" dxfId="2" priority="1" operator="equal">
      <formula>"Weak"</formula>
    </cfRule>
  </conditionalFormatting>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4" tint="-0.499984740745262"/>
    <pageSetUpPr fitToPage="1"/>
  </sheetPr>
  <dimension ref="A1:AH62"/>
  <sheetViews>
    <sheetView topLeftCell="S1" zoomScale="90" zoomScaleNormal="90" zoomScalePageLayoutView="50" workbookViewId="0">
      <pane ySplit="3" topLeftCell="A4" activePane="bottomLeft" state="frozen"/>
      <selection activeCell="S1" sqref="S1"/>
      <selection pane="bottomLeft" activeCell="T4" sqref="T4"/>
    </sheetView>
  </sheetViews>
  <sheetFormatPr defaultColWidth="9.140625" defaultRowHeight="12.75" x14ac:dyDescent="0.25"/>
  <cols>
    <col min="1" max="1" width="8.42578125" style="73" customWidth="1"/>
    <col min="2" max="2" width="9.5703125" style="73" customWidth="1"/>
    <col min="3" max="3" width="23.42578125" style="73" customWidth="1"/>
    <col min="4" max="4" width="17" style="73" customWidth="1"/>
    <col min="5" max="5" width="71.42578125" style="73" customWidth="1"/>
    <col min="6" max="6" width="16.5703125" style="73" customWidth="1"/>
    <col min="7" max="7" width="33.5703125" style="73" customWidth="1"/>
    <col min="8" max="8" width="9.42578125" style="73" customWidth="1"/>
    <col min="9" max="9" width="26.85546875" style="73" customWidth="1"/>
    <col min="10" max="10" width="11.5703125" style="73" customWidth="1"/>
    <col min="11" max="11" width="17.42578125" style="73" customWidth="1"/>
    <col min="12" max="12" width="11" style="73" customWidth="1"/>
    <col min="13" max="13" width="51.42578125" style="73" customWidth="1"/>
    <col min="14" max="14" width="17.140625" style="73" customWidth="1"/>
    <col min="15" max="15" width="7.85546875" style="73" customWidth="1"/>
    <col min="16" max="16" width="17.85546875" style="73" customWidth="1"/>
    <col min="17" max="17" width="18.5703125" style="73" customWidth="1"/>
    <col min="18" max="18" width="16" style="73" customWidth="1"/>
    <col min="19" max="19" width="16.5703125" style="73" customWidth="1"/>
    <col min="20" max="20" width="17.42578125" style="73" customWidth="1"/>
    <col min="21" max="21" width="14.5703125" style="73" customWidth="1"/>
    <col min="22" max="22" width="16.5703125" style="73" customWidth="1"/>
    <col min="23" max="23" width="13.85546875" style="73" customWidth="1"/>
    <col min="24" max="25" width="12.5703125" style="73" customWidth="1"/>
    <col min="26" max="26" width="14.140625" style="73" customWidth="1"/>
    <col min="27" max="27" width="66.5703125" style="73" customWidth="1"/>
    <col min="28" max="28" width="11.5703125" style="73" customWidth="1"/>
    <col min="29" max="29" width="34.140625" style="73" customWidth="1"/>
    <col min="30" max="30" width="61.85546875" style="73" customWidth="1"/>
    <col min="31" max="31" width="17.42578125" style="73" customWidth="1"/>
    <col min="32" max="32" width="19" style="73" customWidth="1"/>
    <col min="33" max="33" width="18.42578125" style="73" customWidth="1"/>
    <col min="34" max="34" width="42.5703125" style="73" customWidth="1"/>
    <col min="35" max="16384" width="9.140625" style="73"/>
  </cols>
  <sheetData>
    <row r="1" spans="1:34" s="5" customFormat="1" ht="77.45" customHeight="1" thickBot="1" x14ac:dyDescent="0.3">
      <c r="A1" s="113" t="s">
        <v>12</v>
      </c>
      <c r="B1" s="114" t="s">
        <v>368</v>
      </c>
      <c r="C1" s="114" t="s">
        <v>467</v>
      </c>
      <c r="D1" s="114" t="s">
        <v>0</v>
      </c>
      <c r="E1" s="114" t="s">
        <v>468</v>
      </c>
      <c r="F1" s="114" t="s">
        <v>8</v>
      </c>
      <c r="G1" s="114" t="s">
        <v>1</v>
      </c>
      <c r="H1" s="114" t="s">
        <v>6</v>
      </c>
      <c r="I1" s="114" t="s">
        <v>106</v>
      </c>
      <c r="J1" s="114" t="s">
        <v>17</v>
      </c>
      <c r="K1" s="114" t="s">
        <v>18</v>
      </c>
      <c r="L1" s="114" t="s">
        <v>2</v>
      </c>
      <c r="M1" s="114" t="s">
        <v>261</v>
      </c>
      <c r="N1" s="114" t="s">
        <v>7</v>
      </c>
      <c r="O1" s="114" t="s">
        <v>225</v>
      </c>
      <c r="P1" s="114" t="s">
        <v>223</v>
      </c>
      <c r="Q1" s="114" t="s">
        <v>9</v>
      </c>
      <c r="R1" s="114" t="s">
        <v>19</v>
      </c>
      <c r="S1" s="114" t="s">
        <v>20</v>
      </c>
      <c r="T1" s="114" t="s">
        <v>21</v>
      </c>
      <c r="U1" s="114" t="s">
        <v>237</v>
      </c>
      <c r="V1" s="114" t="s">
        <v>13</v>
      </c>
      <c r="W1" s="114" t="s">
        <v>14</v>
      </c>
      <c r="X1" s="114" t="s">
        <v>99</v>
      </c>
      <c r="Y1" s="114" t="s">
        <v>100</v>
      </c>
      <c r="Z1" s="114" t="s">
        <v>15</v>
      </c>
      <c r="AA1" s="114" t="s">
        <v>16</v>
      </c>
      <c r="AB1" s="114" t="s">
        <v>98</v>
      </c>
      <c r="AC1" s="114" t="s">
        <v>3</v>
      </c>
      <c r="AD1" s="114" t="s">
        <v>11</v>
      </c>
      <c r="AE1" s="114" t="s">
        <v>4</v>
      </c>
      <c r="AF1" s="115" t="s">
        <v>5</v>
      </c>
      <c r="AG1" s="114" t="s">
        <v>235</v>
      </c>
      <c r="AH1" s="116" t="s">
        <v>252</v>
      </c>
    </row>
    <row r="2" spans="1:34" ht="14.1" hidden="1" customHeight="1" x14ac:dyDescent="0.25">
      <c r="A2" s="126" t="s">
        <v>103</v>
      </c>
      <c r="B2" s="126" t="s">
        <v>108</v>
      </c>
      <c r="C2" s="126"/>
      <c r="D2" s="126"/>
      <c r="E2" s="126" t="s">
        <v>116</v>
      </c>
      <c r="F2" s="126" t="s">
        <v>102</v>
      </c>
      <c r="G2" s="126" t="s">
        <v>109</v>
      </c>
      <c r="H2" s="126" t="s">
        <v>104</v>
      </c>
      <c r="I2" s="126" t="s">
        <v>461</v>
      </c>
      <c r="J2" s="126" t="s">
        <v>204</v>
      </c>
      <c r="K2" s="126" t="s">
        <v>205</v>
      </c>
      <c r="L2" s="126" t="s">
        <v>122</v>
      </c>
      <c r="M2" s="126"/>
      <c r="N2" s="126" t="s">
        <v>105</v>
      </c>
      <c r="O2" s="126" t="s">
        <v>234</v>
      </c>
      <c r="P2" s="126" t="s">
        <v>203</v>
      </c>
      <c r="Q2" s="126" t="s">
        <v>114</v>
      </c>
      <c r="R2" s="126" t="s">
        <v>111</v>
      </c>
      <c r="S2" s="126" t="s">
        <v>112</v>
      </c>
      <c r="T2" s="126" t="s">
        <v>113</v>
      </c>
      <c r="U2" s="126" t="s">
        <v>238</v>
      </c>
      <c r="V2" s="126" t="s">
        <v>239</v>
      </c>
      <c r="W2" s="126" t="s">
        <v>240</v>
      </c>
      <c r="X2" s="126" t="s">
        <v>257</v>
      </c>
      <c r="Y2" s="126" t="s">
        <v>241</v>
      </c>
      <c r="Z2" s="126" t="s">
        <v>242</v>
      </c>
      <c r="AA2" s="126" t="s">
        <v>243</v>
      </c>
      <c r="AB2" s="126" t="s">
        <v>274</v>
      </c>
      <c r="AC2" s="126" t="s">
        <v>244</v>
      </c>
      <c r="AD2" s="126" t="s">
        <v>245</v>
      </c>
      <c r="AE2" s="126" t="s">
        <v>246</v>
      </c>
      <c r="AF2" s="126" t="s">
        <v>247</v>
      </c>
      <c r="AG2" s="126" t="s">
        <v>236</v>
      </c>
      <c r="AH2" s="126"/>
    </row>
    <row r="3" spans="1:34" ht="7.5" hidden="1" customHeight="1" thickBot="1" x14ac:dyDescent="0.3">
      <c r="A3" s="112"/>
      <c r="B3" s="112"/>
      <c r="C3" s="112"/>
      <c r="D3" s="112"/>
      <c r="E3" s="112"/>
      <c r="F3" s="112"/>
      <c r="G3" s="112"/>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row>
    <row r="4" spans="1:34" ht="207" customHeight="1" thickBot="1" x14ac:dyDescent="0.3">
      <c r="A4" s="88" t="s">
        <v>256</v>
      </c>
      <c r="B4" s="89" t="s">
        <v>255</v>
      </c>
      <c r="C4" s="89" t="s">
        <v>475</v>
      </c>
      <c r="D4" s="117" t="s">
        <v>424</v>
      </c>
      <c r="E4" s="312" t="s">
        <v>527</v>
      </c>
      <c r="F4" s="89" t="s">
        <v>280</v>
      </c>
      <c r="G4" s="89" t="s">
        <v>465</v>
      </c>
      <c r="H4" s="89" t="s">
        <v>281</v>
      </c>
      <c r="I4" s="89" t="s">
        <v>254</v>
      </c>
      <c r="J4" s="90" t="s">
        <v>123</v>
      </c>
      <c r="K4" s="90" t="s">
        <v>198</v>
      </c>
      <c r="L4" s="90" t="s">
        <v>123</v>
      </c>
      <c r="M4" s="90" t="s">
        <v>514</v>
      </c>
      <c r="N4" s="185" t="s">
        <v>282</v>
      </c>
      <c r="O4" s="154" t="s">
        <v>227</v>
      </c>
      <c r="P4" s="154" t="s">
        <v>202</v>
      </c>
      <c r="Q4" s="154" t="s">
        <v>118</v>
      </c>
      <c r="R4" s="154" t="s">
        <v>128</v>
      </c>
      <c r="S4" s="154" t="s">
        <v>127</v>
      </c>
      <c r="T4" s="154" t="s">
        <v>128</v>
      </c>
      <c r="U4" s="154" t="s">
        <v>233</v>
      </c>
      <c r="V4" s="154" t="s">
        <v>131</v>
      </c>
      <c r="W4" s="154" t="s">
        <v>318</v>
      </c>
      <c r="X4" s="154" t="s">
        <v>123</v>
      </c>
      <c r="Y4" s="154" t="s">
        <v>134</v>
      </c>
      <c r="Z4" s="154" t="s">
        <v>258</v>
      </c>
      <c r="AA4" s="90" t="s">
        <v>534</v>
      </c>
      <c r="AB4" s="89" t="s">
        <v>262</v>
      </c>
      <c r="AC4" s="90" t="s">
        <v>535</v>
      </c>
      <c r="AD4" s="90" t="s">
        <v>536</v>
      </c>
      <c r="AE4" s="90" t="s">
        <v>253</v>
      </c>
      <c r="AF4" s="91" t="s">
        <v>357</v>
      </c>
      <c r="AG4" s="90"/>
      <c r="AH4" s="188" t="s">
        <v>546</v>
      </c>
    </row>
    <row r="5" spans="1:34" ht="182.25" customHeight="1" thickBot="1" x14ac:dyDescent="0.3">
      <c r="A5" s="111" t="s">
        <v>256</v>
      </c>
      <c r="B5" s="85" t="s">
        <v>255</v>
      </c>
      <c r="C5" s="77" t="s">
        <v>475</v>
      </c>
      <c r="D5" s="117" t="s">
        <v>424</v>
      </c>
      <c r="E5" s="313"/>
      <c r="F5" s="182" t="s">
        <v>280</v>
      </c>
      <c r="G5" s="182" t="s">
        <v>465</v>
      </c>
      <c r="H5" s="182" t="s">
        <v>281</v>
      </c>
      <c r="I5" s="182" t="s">
        <v>254</v>
      </c>
      <c r="J5" s="85" t="s">
        <v>123</v>
      </c>
      <c r="K5" s="85" t="s">
        <v>198</v>
      </c>
      <c r="L5" s="85" t="s">
        <v>123</v>
      </c>
      <c r="M5" s="85" t="s">
        <v>507</v>
      </c>
      <c r="N5" s="181" t="s">
        <v>283</v>
      </c>
      <c r="O5" s="184" t="s">
        <v>227</v>
      </c>
      <c r="P5" s="184" t="s">
        <v>202</v>
      </c>
      <c r="Q5" s="184" t="s">
        <v>118</v>
      </c>
      <c r="R5" s="184" t="s">
        <v>128</v>
      </c>
      <c r="S5" s="184" t="s">
        <v>127</v>
      </c>
      <c r="T5" s="184" t="s">
        <v>128</v>
      </c>
      <c r="U5" s="184" t="s">
        <v>232</v>
      </c>
      <c r="V5" s="184" t="s">
        <v>132</v>
      </c>
      <c r="W5" s="184" t="s">
        <v>318</v>
      </c>
      <c r="X5" s="154" t="s">
        <v>123</v>
      </c>
      <c r="Y5" s="184" t="s">
        <v>134</v>
      </c>
      <c r="Z5" s="184" t="s">
        <v>258</v>
      </c>
      <c r="AA5" s="85" t="s">
        <v>537</v>
      </c>
      <c r="AB5" s="182" t="s">
        <v>275</v>
      </c>
      <c r="AC5" s="85" t="s">
        <v>538</v>
      </c>
      <c r="AD5" s="77" t="s">
        <v>539</v>
      </c>
      <c r="AE5" s="85" t="s">
        <v>253</v>
      </c>
      <c r="AF5" s="83">
        <v>44377</v>
      </c>
      <c r="AG5" s="85" t="s">
        <v>273</v>
      </c>
      <c r="AH5" s="189" t="s">
        <v>547</v>
      </c>
    </row>
    <row r="6" spans="1:34" ht="143.25" customHeight="1" thickBot="1" x14ac:dyDescent="0.3">
      <c r="A6" s="104" t="s">
        <v>256</v>
      </c>
      <c r="B6" s="105" t="s">
        <v>255</v>
      </c>
      <c r="C6" s="151" t="s">
        <v>475</v>
      </c>
      <c r="D6" s="117" t="s">
        <v>424</v>
      </c>
      <c r="E6" s="314"/>
      <c r="F6" s="95" t="s">
        <v>280</v>
      </c>
      <c r="G6" s="95" t="s">
        <v>465</v>
      </c>
      <c r="H6" s="95" t="s">
        <v>281</v>
      </c>
      <c r="I6" s="95" t="s">
        <v>254</v>
      </c>
      <c r="J6" s="95" t="s">
        <v>123</v>
      </c>
      <c r="K6" s="95" t="s">
        <v>198</v>
      </c>
      <c r="L6" s="95" t="s">
        <v>123</v>
      </c>
      <c r="M6" s="95" t="s">
        <v>515</v>
      </c>
      <c r="N6" s="186" t="s">
        <v>284</v>
      </c>
      <c r="O6" s="152" t="s">
        <v>227</v>
      </c>
      <c r="P6" s="152" t="s">
        <v>202</v>
      </c>
      <c r="Q6" s="152" t="s">
        <v>119</v>
      </c>
      <c r="R6" s="152" t="s">
        <v>128</v>
      </c>
      <c r="S6" s="152" t="s">
        <v>127</v>
      </c>
      <c r="T6" s="152" t="s">
        <v>128</v>
      </c>
      <c r="U6" s="152" t="s">
        <v>232</v>
      </c>
      <c r="V6" s="152" t="s">
        <v>132</v>
      </c>
      <c r="W6" s="152">
        <v>5</v>
      </c>
      <c r="X6" s="152" t="s">
        <v>123</v>
      </c>
      <c r="Y6" s="152" t="s">
        <v>224</v>
      </c>
      <c r="Z6" s="152" t="s">
        <v>258</v>
      </c>
      <c r="AA6" s="95" t="s">
        <v>540</v>
      </c>
      <c r="AB6" s="95" t="s">
        <v>276</v>
      </c>
      <c r="AC6" s="95" t="s">
        <v>541</v>
      </c>
      <c r="AD6" s="95" t="s">
        <v>542</v>
      </c>
      <c r="AE6" s="95" t="s">
        <v>253</v>
      </c>
      <c r="AF6" s="96" t="s">
        <v>357</v>
      </c>
      <c r="AG6" s="95"/>
      <c r="AH6" s="190" t="s">
        <v>546</v>
      </c>
    </row>
    <row r="7" spans="1:34" ht="168.95" hidden="1" customHeight="1" thickBot="1" x14ac:dyDescent="0.3">
      <c r="A7" s="98" t="s">
        <v>256</v>
      </c>
      <c r="B7" s="99" t="s">
        <v>255</v>
      </c>
      <c r="C7" s="99" t="s">
        <v>475</v>
      </c>
      <c r="D7" s="118" t="s">
        <v>469</v>
      </c>
      <c r="E7" s="100" t="s">
        <v>470</v>
      </c>
      <c r="F7" s="99" t="s">
        <v>400</v>
      </c>
      <c r="G7" s="127" t="s">
        <v>508</v>
      </c>
      <c r="H7" s="99" t="s">
        <v>402</v>
      </c>
      <c r="I7" s="99" t="s">
        <v>219</v>
      </c>
      <c r="J7" s="99" t="s">
        <v>123</v>
      </c>
      <c r="K7" s="99" t="s">
        <v>198</v>
      </c>
      <c r="L7" s="99" t="s">
        <v>123</v>
      </c>
      <c r="M7" s="99" t="s">
        <v>526</v>
      </c>
      <c r="N7" s="101" t="s">
        <v>404</v>
      </c>
      <c r="O7" s="153" t="s">
        <v>227</v>
      </c>
      <c r="P7" s="153" t="s">
        <v>202</v>
      </c>
      <c r="Q7" s="153" t="s">
        <v>119</v>
      </c>
      <c r="R7" s="153" t="s">
        <v>128</v>
      </c>
      <c r="S7" s="153" t="s">
        <v>128</v>
      </c>
      <c r="T7" s="153" t="s">
        <v>128</v>
      </c>
      <c r="U7" s="153" t="s">
        <v>233</v>
      </c>
      <c r="V7" s="153" t="s">
        <v>132</v>
      </c>
      <c r="W7" s="153" t="s">
        <v>320</v>
      </c>
      <c r="X7" s="153" t="s">
        <v>123</v>
      </c>
      <c r="Y7" s="153" t="s">
        <v>134</v>
      </c>
      <c r="Z7" s="153" t="s">
        <v>272</v>
      </c>
      <c r="AA7" s="99" t="s">
        <v>529</v>
      </c>
      <c r="AB7" s="99" t="s">
        <v>407</v>
      </c>
      <c r="AC7" s="99" t="s">
        <v>531</v>
      </c>
      <c r="AD7" s="99" t="s">
        <v>532</v>
      </c>
      <c r="AE7" s="99" t="s">
        <v>253</v>
      </c>
      <c r="AF7" s="102">
        <v>44377</v>
      </c>
      <c r="AG7" s="99"/>
      <c r="AH7" s="103"/>
    </row>
    <row r="8" spans="1:34" ht="168.95" hidden="1" customHeight="1" thickBot="1" x14ac:dyDescent="0.3">
      <c r="A8" s="98" t="s">
        <v>256</v>
      </c>
      <c r="B8" s="99" t="s">
        <v>255</v>
      </c>
      <c r="C8" s="99" t="s">
        <v>475</v>
      </c>
      <c r="D8" s="118" t="s">
        <v>425</v>
      </c>
      <c r="E8" s="100" t="s">
        <v>426</v>
      </c>
      <c r="F8" s="99" t="s">
        <v>285</v>
      </c>
      <c r="G8" s="99" t="s">
        <v>509</v>
      </c>
      <c r="H8" s="99" t="s">
        <v>296</v>
      </c>
      <c r="I8" s="99" t="s">
        <v>219</v>
      </c>
      <c r="J8" s="99" t="s">
        <v>123</v>
      </c>
      <c r="K8" s="99" t="s">
        <v>198</v>
      </c>
      <c r="L8" s="99" t="s">
        <v>123</v>
      </c>
      <c r="M8" s="99" t="s">
        <v>516</v>
      </c>
      <c r="N8" s="101" t="s">
        <v>302</v>
      </c>
      <c r="O8" s="153" t="s">
        <v>227</v>
      </c>
      <c r="P8" s="153" t="s">
        <v>202</v>
      </c>
      <c r="Q8" s="153" t="s">
        <v>119</v>
      </c>
      <c r="R8" s="153" t="s">
        <v>128</v>
      </c>
      <c r="S8" s="153" t="s">
        <v>128</v>
      </c>
      <c r="T8" s="153" t="s">
        <v>128</v>
      </c>
      <c r="U8" s="153" t="s">
        <v>233</v>
      </c>
      <c r="V8" s="153" t="s">
        <v>132</v>
      </c>
      <c r="W8" s="153" t="s">
        <v>320</v>
      </c>
      <c r="X8" s="153" t="s">
        <v>123</v>
      </c>
      <c r="Y8" s="153" t="s">
        <v>133</v>
      </c>
      <c r="Z8" s="153" t="s">
        <v>272</v>
      </c>
      <c r="AA8" s="99" t="s">
        <v>530</v>
      </c>
      <c r="AB8" s="99" t="s">
        <v>324</v>
      </c>
      <c r="AC8" s="99" t="s">
        <v>531</v>
      </c>
      <c r="AD8" s="99" t="s">
        <v>533</v>
      </c>
      <c r="AE8" s="99" t="s">
        <v>253</v>
      </c>
      <c r="AF8" s="102">
        <v>44377</v>
      </c>
      <c r="AG8" s="99"/>
      <c r="AH8" s="103"/>
    </row>
    <row r="9" spans="1:34" ht="100.5" hidden="1" customHeight="1" thickBot="1" x14ac:dyDescent="0.3">
      <c r="A9" s="110" t="s">
        <v>256</v>
      </c>
      <c r="B9" s="90" t="s">
        <v>255</v>
      </c>
      <c r="C9" s="90" t="s">
        <v>475</v>
      </c>
      <c r="D9" s="119" t="s">
        <v>423</v>
      </c>
      <c r="E9" s="120" t="s">
        <v>427</v>
      </c>
      <c r="F9" s="90" t="s">
        <v>286</v>
      </c>
      <c r="G9" s="89" t="s">
        <v>295</v>
      </c>
      <c r="H9" s="89" t="s">
        <v>297</v>
      </c>
      <c r="I9" s="89" t="s">
        <v>87</v>
      </c>
      <c r="J9" s="90" t="s">
        <v>124</v>
      </c>
      <c r="K9" s="90" t="s">
        <v>197</v>
      </c>
      <c r="L9" s="90" t="s">
        <v>125</v>
      </c>
      <c r="M9" s="90" t="s">
        <v>518</v>
      </c>
      <c r="N9" s="185" t="s">
        <v>304</v>
      </c>
      <c r="O9" s="152" t="s">
        <v>227</v>
      </c>
      <c r="P9" s="154" t="s">
        <v>202</v>
      </c>
      <c r="Q9" s="154" t="s">
        <v>118</v>
      </c>
      <c r="R9" s="154" t="s">
        <v>127</v>
      </c>
      <c r="S9" s="154" t="s">
        <v>127</v>
      </c>
      <c r="T9" s="154" t="s">
        <v>127</v>
      </c>
      <c r="U9" s="154" t="s">
        <v>232</v>
      </c>
      <c r="V9" s="154" t="s">
        <v>132</v>
      </c>
      <c r="W9" s="154">
        <v>1</v>
      </c>
      <c r="X9" s="154" t="s">
        <v>126</v>
      </c>
      <c r="Y9" s="154" t="s">
        <v>224</v>
      </c>
      <c r="Z9" s="154" t="s">
        <v>258</v>
      </c>
      <c r="AA9" s="90" t="s">
        <v>364</v>
      </c>
      <c r="AB9" s="90" t="s">
        <v>364</v>
      </c>
      <c r="AC9" s="90" t="s">
        <v>364</v>
      </c>
      <c r="AD9" s="90" t="s">
        <v>364</v>
      </c>
      <c r="AE9" s="90" t="s">
        <v>364</v>
      </c>
      <c r="AF9" s="90" t="s">
        <v>364</v>
      </c>
      <c r="AG9" s="90" t="s">
        <v>364</v>
      </c>
      <c r="AH9" s="92"/>
    </row>
    <row r="10" spans="1:34" ht="171.6" hidden="1" customHeight="1" thickBot="1" x14ac:dyDescent="0.3">
      <c r="A10" s="94" t="s">
        <v>256</v>
      </c>
      <c r="B10" s="95" t="s">
        <v>255</v>
      </c>
      <c r="C10" s="90" t="s">
        <v>475</v>
      </c>
      <c r="D10" s="121" t="s">
        <v>423</v>
      </c>
      <c r="E10" s="122" t="s">
        <v>464</v>
      </c>
      <c r="F10" s="95" t="s">
        <v>286</v>
      </c>
      <c r="G10" s="86" t="s">
        <v>295</v>
      </c>
      <c r="H10" s="86" t="s">
        <v>297</v>
      </c>
      <c r="I10" s="85" t="s">
        <v>87</v>
      </c>
      <c r="J10" s="95" t="s">
        <v>124</v>
      </c>
      <c r="K10" s="95" t="s">
        <v>197</v>
      </c>
      <c r="L10" s="95" t="s">
        <v>125</v>
      </c>
      <c r="M10" s="95" t="s">
        <v>517</v>
      </c>
      <c r="N10" s="186" t="s">
        <v>305</v>
      </c>
      <c r="O10" s="152" t="s">
        <v>227</v>
      </c>
      <c r="P10" s="152" t="s">
        <v>202</v>
      </c>
      <c r="Q10" s="152" t="s">
        <v>118</v>
      </c>
      <c r="R10" s="152" t="s">
        <v>121</v>
      </c>
      <c r="S10" s="152" t="s">
        <v>121</v>
      </c>
      <c r="T10" s="152" t="s">
        <v>121</v>
      </c>
      <c r="U10" s="152" t="s">
        <v>232</v>
      </c>
      <c r="V10" s="152" t="s">
        <v>132</v>
      </c>
      <c r="W10" s="152" t="s">
        <v>476</v>
      </c>
      <c r="X10" s="152" t="s">
        <v>126</v>
      </c>
      <c r="Y10" s="152" t="s">
        <v>224</v>
      </c>
      <c r="Z10" s="152" t="s">
        <v>258</v>
      </c>
      <c r="AA10" s="95" t="s">
        <v>364</v>
      </c>
      <c r="AB10" s="95" t="s">
        <v>364</v>
      </c>
      <c r="AC10" s="95" t="s">
        <v>364</v>
      </c>
      <c r="AD10" s="95" t="s">
        <v>364</v>
      </c>
      <c r="AE10" s="95" t="s">
        <v>364</v>
      </c>
      <c r="AF10" s="95" t="s">
        <v>364</v>
      </c>
      <c r="AG10" s="95" t="s">
        <v>364</v>
      </c>
      <c r="AH10" s="97"/>
    </row>
    <row r="11" spans="1:34" ht="146.25" hidden="1" customHeight="1" thickBot="1" x14ac:dyDescent="0.3">
      <c r="A11" s="98" t="s">
        <v>256</v>
      </c>
      <c r="B11" s="99" t="s">
        <v>255</v>
      </c>
      <c r="C11" s="99" t="s">
        <v>475</v>
      </c>
      <c r="D11" s="118" t="s">
        <v>424</v>
      </c>
      <c r="E11" s="99" t="s">
        <v>432</v>
      </c>
      <c r="F11" s="99" t="s">
        <v>287</v>
      </c>
      <c r="G11" s="99" t="s">
        <v>506</v>
      </c>
      <c r="H11" s="99" t="s">
        <v>298</v>
      </c>
      <c r="I11" s="99" t="s">
        <v>254</v>
      </c>
      <c r="J11" s="99" t="s">
        <v>125</v>
      </c>
      <c r="K11" s="99" t="s">
        <v>197</v>
      </c>
      <c r="L11" s="99" t="s">
        <v>126</v>
      </c>
      <c r="M11" s="99" t="s">
        <v>512</v>
      </c>
      <c r="N11" s="101" t="s">
        <v>307</v>
      </c>
      <c r="O11" s="153" t="s">
        <v>227</v>
      </c>
      <c r="P11" s="153" t="s">
        <v>202</v>
      </c>
      <c r="Q11" s="153" t="s">
        <v>119</v>
      </c>
      <c r="R11" s="153" t="s">
        <v>121</v>
      </c>
      <c r="S11" s="153" t="s">
        <v>121</v>
      </c>
      <c r="T11" s="153" t="s">
        <v>121</v>
      </c>
      <c r="U11" s="153" t="s">
        <v>232</v>
      </c>
      <c r="V11" s="153" t="s">
        <v>132</v>
      </c>
      <c r="W11" s="153" t="s">
        <v>323</v>
      </c>
      <c r="X11" s="153" t="s">
        <v>126</v>
      </c>
      <c r="Y11" s="153" t="s">
        <v>224</v>
      </c>
      <c r="Z11" s="153" t="s">
        <v>258</v>
      </c>
      <c r="AA11" s="99" t="s">
        <v>364</v>
      </c>
      <c r="AB11" s="99" t="s">
        <v>364</v>
      </c>
      <c r="AC11" s="99" t="s">
        <v>364</v>
      </c>
      <c r="AD11" s="99" t="s">
        <v>364</v>
      </c>
      <c r="AE11" s="99" t="s">
        <v>364</v>
      </c>
      <c r="AF11" s="101" t="s">
        <v>364</v>
      </c>
      <c r="AG11" s="99" t="s">
        <v>364</v>
      </c>
      <c r="AH11" s="103"/>
    </row>
    <row r="12" spans="1:34" ht="106.35" hidden="1" customHeight="1" thickBot="1" x14ac:dyDescent="0.3">
      <c r="A12" s="98" t="s">
        <v>256</v>
      </c>
      <c r="B12" s="99" t="s">
        <v>255</v>
      </c>
      <c r="C12" s="99" t="s">
        <v>475</v>
      </c>
      <c r="D12" s="118" t="s">
        <v>424</v>
      </c>
      <c r="E12" s="99" t="s">
        <v>433</v>
      </c>
      <c r="F12" s="99" t="s">
        <v>288</v>
      </c>
      <c r="G12" s="99" t="s">
        <v>510</v>
      </c>
      <c r="H12" s="99" t="s">
        <v>299</v>
      </c>
      <c r="I12" s="99" t="s">
        <v>254</v>
      </c>
      <c r="J12" s="99" t="s">
        <v>124</v>
      </c>
      <c r="K12" s="99" t="s">
        <v>198</v>
      </c>
      <c r="L12" s="99" t="s">
        <v>124</v>
      </c>
      <c r="M12" s="99" t="s">
        <v>519</v>
      </c>
      <c r="N12" s="101" t="s">
        <v>308</v>
      </c>
      <c r="O12" s="153" t="s">
        <v>227</v>
      </c>
      <c r="P12" s="153" t="s">
        <v>202</v>
      </c>
      <c r="Q12" s="153" t="s">
        <v>119</v>
      </c>
      <c r="R12" s="153" t="s">
        <v>121</v>
      </c>
      <c r="S12" s="153" t="s">
        <v>121</v>
      </c>
      <c r="T12" s="153" t="s">
        <v>121</v>
      </c>
      <c r="U12" s="153" t="s">
        <v>232</v>
      </c>
      <c r="V12" s="153" t="s">
        <v>132</v>
      </c>
      <c r="W12" s="153" t="s">
        <v>351</v>
      </c>
      <c r="X12" s="153" t="s">
        <v>126</v>
      </c>
      <c r="Y12" s="153" t="s">
        <v>224</v>
      </c>
      <c r="Z12" s="153" t="s">
        <v>258</v>
      </c>
      <c r="AA12" s="99" t="s">
        <v>364</v>
      </c>
      <c r="AB12" s="99" t="s">
        <v>364</v>
      </c>
      <c r="AC12" s="99" t="s">
        <v>364</v>
      </c>
      <c r="AD12" s="99" t="s">
        <v>364</v>
      </c>
      <c r="AE12" s="99" t="s">
        <v>364</v>
      </c>
      <c r="AF12" s="102" t="s">
        <v>364</v>
      </c>
      <c r="AG12" s="99" t="s">
        <v>364</v>
      </c>
      <c r="AH12" s="103"/>
    </row>
    <row r="13" spans="1:34" ht="220.5" hidden="1" customHeight="1" thickBot="1" x14ac:dyDescent="0.3">
      <c r="A13" s="98" t="s">
        <v>256</v>
      </c>
      <c r="B13" s="99" t="s">
        <v>255</v>
      </c>
      <c r="C13" s="99" t="s">
        <v>475</v>
      </c>
      <c r="D13" s="118" t="s">
        <v>366</v>
      </c>
      <c r="E13" s="99" t="s">
        <v>431</v>
      </c>
      <c r="F13" s="99" t="s">
        <v>289</v>
      </c>
      <c r="G13" s="99" t="s">
        <v>455</v>
      </c>
      <c r="H13" s="105" t="s">
        <v>300</v>
      </c>
      <c r="I13" s="105" t="s">
        <v>254</v>
      </c>
      <c r="J13" s="99" t="s">
        <v>125</v>
      </c>
      <c r="K13" s="99" t="s">
        <v>197</v>
      </c>
      <c r="L13" s="99" t="s">
        <v>126</v>
      </c>
      <c r="M13" s="99" t="s">
        <v>520</v>
      </c>
      <c r="N13" s="101" t="s">
        <v>309</v>
      </c>
      <c r="O13" s="153" t="s">
        <v>227</v>
      </c>
      <c r="P13" s="153" t="s">
        <v>202</v>
      </c>
      <c r="Q13" s="153" t="s">
        <v>119</v>
      </c>
      <c r="R13" s="153" t="s">
        <v>121</v>
      </c>
      <c r="S13" s="153" t="s">
        <v>121</v>
      </c>
      <c r="T13" s="153" t="s">
        <v>121</v>
      </c>
      <c r="U13" s="153" t="s">
        <v>232</v>
      </c>
      <c r="V13" s="153" t="s">
        <v>132</v>
      </c>
      <c r="W13" s="153" t="s">
        <v>477</v>
      </c>
      <c r="X13" s="153" t="s">
        <v>126</v>
      </c>
      <c r="Y13" s="153" t="s">
        <v>224</v>
      </c>
      <c r="Z13" s="153" t="s">
        <v>258</v>
      </c>
      <c r="AA13" s="99" t="s">
        <v>259</v>
      </c>
      <c r="AB13" s="99" t="s">
        <v>259</v>
      </c>
      <c r="AC13" s="99" t="s">
        <v>364</v>
      </c>
      <c r="AD13" s="99" t="s">
        <v>364</v>
      </c>
      <c r="AE13" s="99" t="s">
        <v>364</v>
      </c>
      <c r="AF13" s="101" t="s">
        <v>364</v>
      </c>
      <c r="AG13" s="99" t="s">
        <v>364</v>
      </c>
      <c r="AH13" s="103"/>
    </row>
    <row r="14" spans="1:34" ht="145.5" hidden="1" customHeight="1" thickBot="1" x14ac:dyDescent="0.3">
      <c r="A14" s="88" t="s">
        <v>256</v>
      </c>
      <c r="B14" s="89" t="s">
        <v>255</v>
      </c>
      <c r="C14" s="185" t="s">
        <v>475</v>
      </c>
      <c r="D14" s="157" t="s">
        <v>365</v>
      </c>
      <c r="E14" s="312" t="s">
        <v>479</v>
      </c>
      <c r="F14" s="90" t="s">
        <v>290</v>
      </c>
      <c r="G14" s="312" t="s">
        <v>513</v>
      </c>
      <c r="H14" s="90" t="s">
        <v>301</v>
      </c>
      <c r="I14" s="90" t="s">
        <v>254</v>
      </c>
      <c r="J14" s="90" t="s">
        <v>123</v>
      </c>
      <c r="K14" s="106" t="s">
        <v>197</v>
      </c>
      <c r="L14" s="90" t="s">
        <v>124</v>
      </c>
      <c r="M14" s="90" t="s">
        <v>521</v>
      </c>
      <c r="N14" s="185" t="s">
        <v>310</v>
      </c>
      <c r="O14" s="154" t="s">
        <v>227</v>
      </c>
      <c r="P14" s="154" t="s">
        <v>202</v>
      </c>
      <c r="Q14" s="154" t="s">
        <v>118</v>
      </c>
      <c r="R14" s="154" t="s">
        <v>127</v>
      </c>
      <c r="S14" s="154" t="s">
        <v>127</v>
      </c>
      <c r="T14" s="154" t="s">
        <v>127</v>
      </c>
      <c r="U14" s="154" t="s">
        <v>233</v>
      </c>
      <c r="V14" s="154" t="s">
        <v>132</v>
      </c>
      <c r="W14" s="154" t="s">
        <v>329</v>
      </c>
      <c r="X14" s="154" t="s">
        <v>125</v>
      </c>
      <c r="Y14" s="154" t="s">
        <v>224</v>
      </c>
      <c r="Z14" s="154" t="s">
        <v>258</v>
      </c>
      <c r="AA14" s="90" t="s">
        <v>364</v>
      </c>
      <c r="AB14" s="90" t="s">
        <v>364</v>
      </c>
      <c r="AC14" s="90" t="s">
        <v>364</v>
      </c>
      <c r="AD14" s="90" t="s">
        <v>364</v>
      </c>
      <c r="AE14" s="90" t="s">
        <v>364</v>
      </c>
      <c r="AF14" s="185" t="s">
        <v>364</v>
      </c>
      <c r="AG14" s="90" t="s">
        <v>480</v>
      </c>
      <c r="AH14" s="92"/>
    </row>
    <row r="15" spans="1:34" ht="100.5" hidden="1" customHeight="1" x14ac:dyDescent="0.25">
      <c r="A15" s="108" t="s">
        <v>256</v>
      </c>
      <c r="B15" s="183" t="s">
        <v>255</v>
      </c>
      <c r="C15" s="181" t="s">
        <v>475</v>
      </c>
      <c r="D15" s="178"/>
      <c r="E15" s="313"/>
      <c r="F15" s="85" t="s">
        <v>290</v>
      </c>
      <c r="G15" s="313"/>
      <c r="H15" s="85" t="s">
        <v>301</v>
      </c>
      <c r="I15" s="85" t="s">
        <v>254</v>
      </c>
      <c r="J15" s="85" t="s">
        <v>125</v>
      </c>
      <c r="K15" s="77" t="s">
        <v>197</v>
      </c>
      <c r="L15" s="85" t="s">
        <v>126</v>
      </c>
      <c r="M15" s="85" t="s">
        <v>312</v>
      </c>
      <c r="N15" s="181" t="s">
        <v>311</v>
      </c>
      <c r="O15" s="184" t="s">
        <v>228</v>
      </c>
      <c r="P15" s="184" t="s">
        <v>202</v>
      </c>
      <c r="Q15" s="184" t="s">
        <v>119</v>
      </c>
      <c r="R15" s="184" t="s">
        <v>127</v>
      </c>
      <c r="S15" s="184" t="s">
        <v>128</v>
      </c>
      <c r="T15" s="184" t="s">
        <v>128</v>
      </c>
      <c r="U15" s="184" t="s">
        <v>232</v>
      </c>
      <c r="V15" s="184" t="s">
        <v>132</v>
      </c>
      <c r="W15" s="184" t="s">
        <v>271</v>
      </c>
      <c r="X15" s="184" t="s">
        <v>126</v>
      </c>
      <c r="Y15" s="184" t="s">
        <v>224</v>
      </c>
      <c r="Z15" s="154" t="s">
        <v>258</v>
      </c>
      <c r="AA15" s="85" t="s">
        <v>364</v>
      </c>
      <c r="AB15" s="85" t="s">
        <v>364</v>
      </c>
      <c r="AC15" s="85" t="s">
        <v>364</v>
      </c>
      <c r="AD15" s="85" t="s">
        <v>364</v>
      </c>
      <c r="AE15" s="85" t="s">
        <v>364</v>
      </c>
      <c r="AF15" s="85" t="s">
        <v>364</v>
      </c>
      <c r="AG15" s="85" t="s">
        <v>480</v>
      </c>
      <c r="AH15" s="93"/>
    </row>
    <row r="16" spans="1:34" ht="96" customHeight="1" thickBot="1" x14ac:dyDescent="0.3">
      <c r="A16" s="104" t="s">
        <v>256</v>
      </c>
      <c r="B16" s="105" t="s">
        <v>255</v>
      </c>
      <c r="C16" s="181" t="s">
        <v>475</v>
      </c>
      <c r="D16" s="179"/>
      <c r="E16" s="314"/>
      <c r="F16" s="95" t="s">
        <v>290</v>
      </c>
      <c r="G16" s="314"/>
      <c r="H16" s="95" t="s">
        <v>301</v>
      </c>
      <c r="I16" s="95" t="s">
        <v>254</v>
      </c>
      <c r="J16" s="95" t="s">
        <v>123</v>
      </c>
      <c r="K16" s="107" t="s">
        <v>197</v>
      </c>
      <c r="L16" s="95" t="s">
        <v>124</v>
      </c>
      <c r="M16" s="95" t="s">
        <v>522</v>
      </c>
      <c r="N16" s="186" t="s">
        <v>327</v>
      </c>
      <c r="O16" s="152" t="s">
        <v>227</v>
      </c>
      <c r="P16" s="152" t="s">
        <v>117</v>
      </c>
      <c r="Q16" s="152" t="s">
        <v>119</v>
      </c>
      <c r="R16" s="152" t="s">
        <v>127</v>
      </c>
      <c r="S16" s="152" t="s">
        <v>128</v>
      </c>
      <c r="T16" s="152" t="s">
        <v>128</v>
      </c>
      <c r="U16" s="152" t="s">
        <v>233</v>
      </c>
      <c r="V16" s="152" t="s">
        <v>132</v>
      </c>
      <c r="W16" s="152" t="s">
        <v>332</v>
      </c>
      <c r="X16" s="152" t="s">
        <v>124</v>
      </c>
      <c r="Y16" s="152" t="s">
        <v>224</v>
      </c>
      <c r="Z16" s="152" t="s">
        <v>258</v>
      </c>
      <c r="AA16" s="95" t="s">
        <v>543</v>
      </c>
      <c r="AB16" s="95" t="s">
        <v>364</v>
      </c>
      <c r="AC16" s="95" t="s">
        <v>544</v>
      </c>
      <c r="AD16" s="187" t="s">
        <v>545</v>
      </c>
      <c r="AE16" s="95" t="s">
        <v>266</v>
      </c>
      <c r="AF16" s="186" t="s">
        <v>364</v>
      </c>
      <c r="AG16" s="95" t="s">
        <v>480</v>
      </c>
      <c r="AH16" s="190" t="s">
        <v>548</v>
      </c>
    </row>
    <row r="17" spans="1:34" ht="146.44999999999999" hidden="1" customHeight="1" thickBot="1" x14ac:dyDescent="0.3">
      <c r="A17" s="98" t="s">
        <v>256</v>
      </c>
      <c r="B17" s="99" t="s">
        <v>255</v>
      </c>
      <c r="C17" s="99" t="s">
        <v>475</v>
      </c>
      <c r="D17" s="123" t="s">
        <v>430</v>
      </c>
      <c r="E17" s="100" t="s">
        <v>428</v>
      </c>
      <c r="F17" s="99" t="s">
        <v>292</v>
      </c>
      <c r="G17" s="99" t="s">
        <v>511</v>
      </c>
      <c r="H17" s="99" t="s">
        <v>338</v>
      </c>
      <c r="I17" s="99" t="s">
        <v>219</v>
      </c>
      <c r="J17" s="99" t="s">
        <v>124</v>
      </c>
      <c r="K17" s="109" t="s">
        <v>197</v>
      </c>
      <c r="L17" s="99" t="s">
        <v>125</v>
      </c>
      <c r="M17" s="99" t="s">
        <v>523</v>
      </c>
      <c r="N17" s="101" t="s">
        <v>334</v>
      </c>
      <c r="O17" s="153" t="s">
        <v>227</v>
      </c>
      <c r="P17" s="153" t="s">
        <v>202</v>
      </c>
      <c r="Q17" s="153" t="s">
        <v>119</v>
      </c>
      <c r="R17" s="153" t="s">
        <v>121</v>
      </c>
      <c r="S17" s="153" t="s">
        <v>121</v>
      </c>
      <c r="T17" s="153" t="s">
        <v>121</v>
      </c>
      <c r="U17" s="153" t="s">
        <v>232</v>
      </c>
      <c r="V17" s="153" t="s">
        <v>132</v>
      </c>
      <c r="W17" s="153" t="s">
        <v>342</v>
      </c>
      <c r="X17" s="153" t="s">
        <v>126</v>
      </c>
      <c r="Y17" s="153" t="s">
        <v>224</v>
      </c>
      <c r="Z17" s="155" t="s">
        <v>258</v>
      </c>
      <c r="AA17" s="99" t="s">
        <v>364</v>
      </c>
      <c r="AB17" s="99" t="s">
        <v>364</v>
      </c>
      <c r="AC17" s="99" t="s">
        <v>364</v>
      </c>
      <c r="AD17" s="99" t="s">
        <v>364</v>
      </c>
      <c r="AE17" s="99" t="s">
        <v>364</v>
      </c>
      <c r="AF17" s="101" t="s">
        <v>364</v>
      </c>
      <c r="AG17" s="99" t="s">
        <v>462</v>
      </c>
      <c r="AH17" s="103"/>
    </row>
    <row r="18" spans="1:34" ht="155.44999999999999" hidden="1" customHeight="1" thickBot="1" x14ac:dyDescent="0.3">
      <c r="A18" s="98" t="s">
        <v>256</v>
      </c>
      <c r="B18" s="99" t="s">
        <v>255</v>
      </c>
      <c r="C18" s="99" t="s">
        <v>475</v>
      </c>
      <c r="D18" s="123" t="s">
        <v>430</v>
      </c>
      <c r="E18" s="99" t="s">
        <v>429</v>
      </c>
      <c r="F18" s="99" t="s">
        <v>293</v>
      </c>
      <c r="G18" s="99" t="s">
        <v>354</v>
      </c>
      <c r="H18" s="99" t="s">
        <v>339</v>
      </c>
      <c r="I18" s="99" t="s">
        <v>219</v>
      </c>
      <c r="J18" s="99" t="s">
        <v>125</v>
      </c>
      <c r="K18" s="109" t="s">
        <v>197</v>
      </c>
      <c r="L18" s="99" t="s">
        <v>126</v>
      </c>
      <c r="M18" s="99" t="s">
        <v>524</v>
      </c>
      <c r="N18" s="101" t="s">
        <v>335</v>
      </c>
      <c r="O18" s="153" t="s">
        <v>227</v>
      </c>
      <c r="P18" s="153" t="s">
        <v>202</v>
      </c>
      <c r="Q18" s="153" t="s">
        <v>119</v>
      </c>
      <c r="R18" s="153" t="s">
        <v>121</v>
      </c>
      <c r="S18" s="153" t="s">
        <v>121</v>
      </c>
      <c r="T18" s="153" t="s">
        <v>121</v>
      </c>
      <c r="U18" s="153" t="s">
        <v>232</v>
      </c>
      <c r="V18" s="153" t="s">
        <v>132</v>
      </c>
      <c r="W18" s="153" t="s">
        <v>343</v>
      </c>
      <c r="X18" s="153" t="s">
        <v>126</v>
      </c>
      <c r="Y18" s="153" t="s">
        <v>224</v>
      </c>
      <c r="Z18" s="156" t="s">
        <v>258</v>
      </c>
      <c r="AA18" s="99" t="s">
        <v>364</v>
      </c>
      <c r="AB18" s="99" t="s">
        <v>364</v>
      </c>
      <c r="AC18" s="99" t="s">
        <v>364</v>
      </c>
      <c r="AD18" s="99" t="s">
        <v>364</v>
      </c>
      <c r="AE18" s="99" t="s">
        <v>364</v>
      </c>
      <c r="AF18" s="101" t="s">
        <v>364</v>
      </c>
      <c r="AG18" s="99" t="s">
        <v>463</v>
      </c>
      <c r="AH18" s="103"/>
    </row>
    <row r="19" spans="1:34" ht="182.25" hidden="1" customHeight="1" thickBot="1" x14ac:dyDescent="0.3">
      <c r="A19" s="98" t="s">
        <v>256</v>
      </c>
      <c r="B19" s="99" t="s">
        <v>255</v>
      </c>
      <c r="C19" s="99" t="s">
        <v>475</v>
      </c>
      <c r="D19" s="123" t="s">
        <v>367</v>
      </c>
      <c r="E19" s="99" t="s">
        <v>528</v>
      </c>
      <c r="F19" s="99" t="s">
        <v>294</v>
      </c>
      <c r="G19" s="99" t="s">
        <v>344</v>
      </c>
      <c r="H19" s="99" t="s">
        <v>340</v>
      </c>
      <c r="I19" s="99" t="s">
        <v>219</v>
      </c>
      <c r="J19" s="99" t="s">
        <v>123</v>
      </c>
      <c r="K19" s="109" t="s">
        <v>197</v>
      </c>
      <c r="L19" s="99" t="s">
        <v>124</v>
      </c>
      <c r="M19" s="99" t="s">
        <v>525</v>
      </c>
      <c r="N19" s="101" t="s">
        <v>336</v>
      </c>
      <c r="O19" s="153" t="s">
        <v>227</v>
      </c>
      <c r="P19" s="153" t="s">
        <v>202</v>
      </c>
      <c r="Q19" s="153" t="s">
        <v>119</v>
      </c>
      <c r="R19" s="153" t="s">
        <v>121</v>
      </c>
      <c r="S19" s="153" t="s">
        <v>121</v>
      </c>
      <c r="T19" s="153" t="s">
        <v>121</v>
      </c>
      <c r="U19" s="153" t="s">
        <v>232</v>
      </c>
      <c r="V19" s="153" t="s">
        <v>132</v>
      </c>
      <c r="W19" s="153" t="s">
        <v>478</v>
      </c>
      <c r="X19" s="153" t="s">
        <v>126</v>
      </c>
      <c r="Y19" s="153" t="s">
        <v>224</v>
      </c>
      <c r="Z19" s="156" t="s">
        <v>258</v>
      </c>
      <c r="AA19" s="99" t="s">
        <v>364</v>
      </c>
      <c r="AB19" s="99" t="s">
        <v>364</v>
      </c>
      <c r="AC19" s="99" t="s">
        <v>364</v>
      </c>
      <c r="AD19" s="99" t="s">
        <v>364</v>
      </c>
      <c r="AE19" s="99" t="s">
        <v>364</v>
      </c>
      <c r="AF19" s="101" t="s">
        <v>364</v>
      </c>
      <c r="AG19" s="99" t="s">
        <v>481</v>
      </c>
      <c r="AH19" s="103"/>
    </row>
    <row r="24" spans="1:34" s="87" customFormat="1" ht="15" x14ac:dyDescent="0.25">
      <c r="B24" s="128"/>
      <c r="C24" s="129"/>
      <c r="D24" s="130"/>
      <c r="E24" s="130"/>
      <c r="F24" s="130"/>
      <c r="G24" s="129"/>
      <c r="H24" s="130"/>
      <c r="I24" s="130" t="s">
        <v>471</v>
      </c>
      <c r="J24" s="130"/>
      <c r="K24" s="129"/>
      <c r="L24" s="129"/>
      <c r="M24" s="130"/>
      <c r="N24" s="131"/>
      <c r="O24" s="131"/>
      <c r="P24" s="131"/>
      <c r="Q24" s="131"/>
      <c r="R24" s="130"/>
      <c r="S24" s="131"/>
      <c r="T24" s="131"/>
      <c r="U24" s="131"/>
      <c r="V24" s="132"/>
      <c r="W24" s="132"/>
      <c r="X24" s="130"/>
      <c r="Y24" s="130"/>
      <c r="Z24" s="131"/>
      <c r="AA24" s="131"/>
      <c r="AB24" s="131"/>
      <c r="AC24" s="131"/>
      <c r="AD24" s="131"/>
      <c r="AE24" s="131"/>
    </row>
    <row r="25" spans="1:34" s="87" customFormat="1" ht="15" x14ac:dyDescent="0.25">
      <c r="B25" s="128"/>
      <c r="C25" s="129"/>
      <c r="D25" s="130"/>
      <c r="E25" s="130"/>
      <c r="F25" s="130"/>
      <c r="G25" s="129"/>
      <c r="H25" s="130"/>
      <c r="I25" s="130" t="s">
        <v>472</v>
      </c>
      <c r="J25" s="130"/>
      <c r="K25" s="129"/>
      <c r="L25" s="129"/>
      <c r="M25" s="130"/>
      <c r="N25" s="131"/>
      <c r="O25" s="131"/>
      <c r="P25" s="131"/>
      <c r="Q25" s="131"/>
      <c r="R25" s="130"/>
      <c r="S25" s="131"/>
      <c r="T25" s="131"/>
      <c r="U25" s="131"/>
      <c r="V25" s="132"/>
      <c r="W25" s="132"/>
      <c r="X25" s="130"/>
      <c r="Y25" s="130"/>
      <c r="Z25" s="131"/>
      <c r="AA25" s="131"/>
      <c r="AB25" s="131"/>
      <c r="AC25" s="131"/>
      <c r="AD25" s="131"/>
      <c r="AE25" s="131"/>
    </row>
    <row r="26" spans="1:34" s="87" customFormat="1" ht="15" x14ac:dyDescent="0.25">
      <c r="B26" s="128"/>
      <c r="C26" s="129"/>
      <c r="D26" s="130"/>
      <c r="E26" s="130"/>
      <c r="F26" s="130"/>
      <c r="G26" s="129"/>
      <c r="H26" s="130"/>
      <c r="I26" s="130"/>
      <c r="J26" s="130"/>
      <c r="K26" s="129"/>
      <c r="L26" s="129"/>
      <c r="M26" s="130"/>
      <c r="N26" s="131"/>
      <c r="O26" s="131"/>
      <c r="P26" s="131"/>
      <c r="Q26" s="131"/>
      <c r="R26" s="130"/>
      <c r="S26" s="131"/>
      <c r="T26" s="131"/>
      <c r="U26" s="131"/>
      <c r="V26" s="132"/>
      <c r="W26" s="132"/>
      <c r="X26" s="130"/>
      <c r="Y26" s="130"/>
      <c r="Z26" s="131"/>
      <c r="AA26" s="131"/>
      <c r="AB26" s="131"/>
      <c r="AC26" s="131"/>
      <c r="AD26" s="131"/>
      <c r="AE26" s="131"/>
    </row>
    <row r="27" spans="1:34" s="87" customFormat="1" ht="15.75" thickBot="1" x14ac:dyDescent="0.3">
      <c r="B27" s="128"/>
      <c r="C27" s="129"/>
      <c r="D27" s="130"/>
      <c r="E27" s="130"/>
      <c r="F27" s="130"/>
      <c r="G27" s="129"/>
      <c r="H27" s="130"/>
      <c r="I27" s="130"/>
      <c r="J27" s="130"/>
      <c r="K27" s="129"/>
      <c r="L27" s="129"/>
      <c r="M27" s="130"/>
      <c r="N27" s="131"/>
      <c r="O27" s="131"/>
      <c r="P27" s="131"/>
      <c r="Q27" s="131"/>
      <c r="R27" s="130"/>
      <c r="S27" s="131"/>
      <c r="T27" s="131"/>
      <c r="U27" s="131"/>
      <c r="V27" s="132"/>
      <c r="W27" s="132"/>
      <c r="X27" s="130"/>
      <c r="Y27" s="130"/>
      <c r="Z27" s="131"/>
      <c r="AA27" s="131"/>
      <c r="AB27" s="131"/>
      <c r="AC27" s="131"/>
      <c r="AD27" s="131"/>
      <c r="AE27" s="131"/>
    </row>
    <row r="28" spans="1:34" customFormat="1" ht="15.75" thickBot="1" x14ac:dyDescent="0.3">
      <c r="B28" s="128"/>
      <c r="C28" s="133"/>
      <c r="D28" s="134"/>
      <c r="E28" s="135"/>
      <c r="F28" s="135"/>
      <c r="G28" s="136"/>
      <c r="H28" s="135"/>
      <c r="I28" s="380"/>
      <c r="J28" s="382" t="s">
        <v>135</v>
      </c>
      <c r="K28" s="383"/>
      <c r="L28" s="137"/>
      <c r="M28" s="130"/>
      <c r="N28" s="138"/>
      <c r="O28" s="138"/>
      <c r="P28" s="138"/>
      <c r="Q28" s="138"/>
      <c r="R28" s="134"/>
      <c r="S28" s="138"/>
      <c r="T28" s="138"/>
      <c r="U28" s="138"/>
      <c r="V28" s="132"/>
      <c r="W28" s="132"/>
      <c r="X28" s="130"/>
      <c r="Y28" s="130"/>
      <c r="Z28" s="138"/>
      <c r="AA28" s="138"/>
      <c r="AB28" s="138"/>
      <c r="AC28" s="138"/>
      <c r="AD28" s="138"/>
      <c r="AE28" s="138"/>
    </row>
    <row r="29" spans="1:34" customFormat="1" ht="15.75" thickBot="1" x14ac:dyDescent="0.3">
      <c r="B29" s="128"/>
      <c r="C29" s="133"/>
      <c r="D29" s="134"/>
      <c r="E29" s="135"/>
      <c r="F29" s="135"/>
      <c r="G29" s="136"/>
      <c r="H29" s="135"/>
      <c r="I29" s="381"/>
      <c r="J29" s="384" t="s">
        <v>181</v>
      </c>
      <c r="K29" s="385"/>
      <c r="L29" s="139"/>
      <c r="M29" s="130"/>
      <c r="N29" s="138"/>
      <c r="O29" s="138"/>
      <c r="P29" s="138"/>
      <c r="Q29" s="138"/>
      <c r="R29" s="134"/>
      <c r="S29" s="138"/>
      <c r="T29" s="138"/>
      <c r="U29" s="138"/>
      <c r="V29" s="132"/>
      <c r="W29" s="132"/>
      <c r="X29" s="130"/>
      <c r="Y29" s="130"/>
      <c r="Z29" s="138"/>
      <c r="AA29" s="138"/>
      <c r="AB29" s="138"/>
      <c r="AC29" s="138"/>
      <c r="AD29" s="138"/>
      <c r="AE29" s="138"/>
    </row>
    <row r="30" spans="1:34" customFormat="1" ht="15" x14ac:dyDescent="0.25">
      <c r="B30" s="128"/>
      <c r="C30" s="133"/>
      <c r="D30" s="134"/>
      <c r="E30" s="135"/>
      <c r="F30" s="135"/>
      <c r="G30" s="136"/>
      <c r="H30" s="135"/>
      <c r="I30" s="140" t="s">
        <v>135</v>
      </c>
      <c r="J30" s="371" t="s">
        <v>182</v>
      </c>
      <c r="K30" s="372"/>
      <c r="L30" s="139"/>
      <c r="M30" s="130"/>
      <c r="N30" s="138"/>
      <c r="O30" s="138"/>
      <c r="P30" s="138"/>
      <c r="Q30" s="138"/>
      <c r="R30" s="134"/>
      <c r="S30" s="138"/>
      <c r="T30" s="138"/>
      <c r="U30" s="138"/>
      <c r="V30" s="132"/>
      <c r="W30" s="132"/>
      <c r="X30" s="130"/>
      <c r="Y30" s="130"/>
      <c r="Z30" s="138"/>
      <c r="AA30" s="138"/>
      <c r="AB30" s="138"/>
      <c r="AC30" s="138"/>
      <c r="AD30" s="138"/>
      <c r="AE30" s="138"/>
    </row>
    <row r="31" spans="1:34" customFormat="1" ht="15.75" thickBot="1" x14ac:dyDescent="0.3">
      <c r="B31" s="128"/>
      <c r="C31" s="133"/>
      <c r="D31" s="134"/>
      <c r="E31" s="135"/>
      <c r="F31" s="135"/>
      <c r="G31" s="136"/>
      <c r="H31" s="135"/>
      <c r="I31" s="180" t="s">
        <v>143</v>
      </c>
      <c r="J31" s="373" t="s">
        <v>183</v>
      </c>
      <c r="K31" s="374"/>
      <c r="L31" s="139"/>
      <c r="M31" s="130"/>
      <c r="N31" s="138"/>
      <c r="O31" s="138"/>
      <c r="P31" s="138"/>
      <c r="Q31" s="138"/>
      <c r="R31" s="134"/>
      <c r="S31" s="138"/>
      <c r="T31" s="138"/>
      <c r="U31" s="138"/>
      <c r="V31" s="132"/>
      <c r="W31" s="132"/>
      <c r="X31" s="130"/>
      <c r="Y31" s="130"/>
      <c r="Z31" s="138"/>
      <c r="AA31" s="138"/>
      <c r="AB31" s="138"/>
      <c r="AC31" s="138"/>
      <c r="AD31" s="138"/>
      <c r="AE31" s="138"/>
    </row>
    <row r="32" spans="1:34" customFormat="1" ht="15.75" thickBot="1" x14ac:dyDescent="0.3">
      <c r="B32" s="128"/>
      <c r="C32" s="133"/>
      <c r="D32" s="134"/>
      <c r="E32" s="135"/>
      <c r="F32" s="135"/>
      <c r="G32" s="136"/>
      <c r="H32" s="135"/>
      <c r="I32" s="375" t="s">
        <v>147</v>
      </c>
      <c r="J32" s="378" t="s">
        <v>148</v>
      </c>
      <c r="K32" s="379"/>
      <c r="L32" s="141"/>
      <c r="M32" s="130"/>
      <c r="N32" s="138"/>
      <c r="O32" s="138"/>
      <c r="P32" s="138"/>
      <c r="Q32" s="138"/>
      <c r="R32" s="134"/>
      <c r="S32" s="138"/>
      <c r="T32" s="138"/>
      <c r="U32" s="138"/>
      <c r="V32" s="132"/>
      <c r="W32" s="132"/>
      <c r="X32" s="130"/>
      <c r="Y32" s="130"/>
      <c r="Z32" s="138"/>
      <c r="AA32" s="138"/>
      <c r="AB32" s="138"/>
      <c r="AC32" s="138"/>
      <c r="AD32" s="138"/>
      <c r="AE32" s="138"/>
    </row>
    <row r="33" spans="2:31" customFormat="1" ht="15.75" thickBot="1" x14ac:dyDescent="0.3">
      <c r="B33" s="128"/>
      <c r="C33" s="133"/>
      <c r="D33" s="134"/>
      <c r="E33" s="135"/>
      <c r="F33" s="135"/>
      <c r="G33" s="136"/>
      <c r="H33" s="135"/>
      <c r="I33" s="376"/>
      <c r="J33" s="378" t="s">
        <v>152</v>
      </c>
      <c r="K33" s="379"/>
      <c r="L33" s="141"/>
      <c r="M33" s="130"/>
      <c r="N33" s="138"/>
      <c r="O33" s="138"/>
      <c r="P33" s="138"/>
      <c r="Q33" s="138"/>
      <c r="R33" s="134"/>
      <c r="S33" s="138"/>
      <c r="T33" s="138"/>
      <c r="U33" s="138"/>
      <c r="V33" s="132"/>
      <c r="W33" s="132"/>
      <c r="X33" s="130"/>
      <c r="Y33" s="130"/>
      <c r="Z33" s="138"/>
      <c r="AA33" s="138"/>
      <c r="AB33" s="138"/>
      <c r="AC33" s="138"/>
      <c r="AD33" s="138"/>
      <c r="AE33" s="138"/>
    </row>
    <row r="34" spans="2:31" customFormat="1" ht="15.75" thickBot="1" x14ac:dyDescent="0.3">
      <c r="B34" s="128"/>
      <c r="C34" s="133"/>
      <c r="D34" s="134"/>
      <c r="E34" s="135"/>
      <c r="F34" s="135"/>
      <c r="G34" s="136"/>
      <c r="H34" s="135"/>
      <c r="I34" s="376"/>
      <c r="J34" s="378" t="s">
        <v>156</v>
      </c>
      <c r="K34" s="379"/>
      <c r="L34" s="141"/>
      <c r="M34" s="130"/>
      <c r="N34" s="138"/>
      <c r="O34" s="138"/>
      <c r="P34" s="138"/>
      <c r="Q34" s="138"/>
      <c r="R34" s="134"/>
      <c r="S34" s="138"/>
      <c r="T34" s="138"/>
      <c r="U34" s="138"/>
      <c r="V34" s="132"/>
      <c r="W34" s="132"/>
      <c r="X34" s="130"/>
      <c r="Y34" s="130"/>
      <c r="Z34" s="138"/>
      <c r="AA34" s="138"/>
      <c r="AB34" s="138"/>
      <c r="AC34" s="138"/>
      <c r="AD34" s="138"/>
      <c r="AE34" s="138"/>
    </row>
    <row r="35" spans="2:31" customFormat="1" ht="15.75" thickBot="1" x14ac:dyDescent="0.3">
      <c r="B35" s="128"/>
      <c r="C35" s="133"/>
      <c r="D35" s="134"/>
      <c r="E35" s="135"/>
      <c r="F35" s="135"/>
      <c r="G35" s="136"/>
      <c r="H35" s="135"/>
      <c r="I35" s="377"/>
      <c r="J35" s="378" t="s">
        <v>160</v>
      </c>
      <c r="K35" s="379"/>
      <c r="L35" s="141"/>
      <c r="M35" s="130"/>
      <c r="N35" s="138"/>
      <c r="O35" s="138"/>
      <c r="P35" s="138"/>
      <c r="Q35" s="138"/>
      <c r="R35" s="134"/>
      <c r="S35" s="138"/>
      <c r="T35" s="138"/>
      <c r="U35" s="138"/>
      <c r="V35" s="132"/>
      <c r="W35" s="132"/>
      <c r="X35" s="130"/>
      <c r="Y35" s="130"/>
      <c r="Z35" s="138"/>
      <c r="AA35" s="138"/>
      <c r="AB35" s="138"/>
      <c r="AC35" s="138"/>
      <c r="AD35" s="138"/>
      <c r="AE35" s="138"/>
    </row>
    <row r="36" spans="2:31" customFormat="1" ht="15" x14ac:dyDescent="0.25">
      <c r="B36" s="128"/>
      <c r="C36" s="133"/>
      <c r="D36" s="134"/>
      <c r="E36" s="135"/>
      <c r="F36" s="135"/>
      <c r="G36" s="136"/>
      <c r="H36" s="135"/>
      <c r="I36" s="135"/>
      <c r="J36" s="135"/>
      <c r="K36" s="136"/>
      <c r="L36" s="136"/>
      <c r="M36" s="130"/>
      <c r="N36" s="138"/>
      <c r="O36" s="138"/>
      <c r="P36" s="138"/>
      <c r="Q36" s="138"/>
      <c r="R36" s="134"/>
      <c r="S36" s="138"/>
      <c r="T36" s="138"/>
      <c r="U36" s="138"/>
      <c r="V36" s="132"/>
      <c r="W36" s="132"/>
      <c r="X36" s="130"/>
      <c r="Y36" s="130"/>
      <c r="Z36" s="138"/>
      <c r="AA36" s="138"/>
      <c r="AB36" s="138"/>
      <c r="AC36" s="138"/>
      <c r="AD36" s="138"/>
      <c r="AE36" s="138"/>
    </row>
    <row r="37" spans="2:31" customFormat="1" ht="15" x14ac:dyDescent="0.25">
      <c r="B37" s="128"/>
      <c r="C37" s="133"/>
      <c r="D37" s="134"/>
      <c r="E37" s="135"/>
      <c r="F37" s="135"/>
      <c r="G37" s="136"/>
      <c r="H37" s="135"/>
      <c r="I37" s="135"/>
      <c r="J37" s="135"/>
      <c r="K37" s="136"/>
      <c r="L37" s="136"/>
      <c r="M37" s="130"/>
      <c r="N37" s="138"/>
      <c r="O37" s="138"/>
      <c r="P37" s="138"/>
      <c r="Q37" s="138"/>
      <c r="R37" s="134"/>
      <c r="S37" s="138"/>
      <c r="T37" s="138"/>
      <c r="U37" s="138"/>
      <c r="V37" s="132"/>
      <c r="W37" s="132"/>
      <c r="X37" s="130"/>
      <c r="Y37" s="130"/>
      <c r="Z37" s="138"/>
      <c r="AA37" s="138"/>
      <c r="AB37" s="138"/>
      <c r="AC37" s="138"/>
      <c r="AD37" s="138"/>
      <c r="AE37" s="138"/>
    </row>
    <row r="38" spans="2:31" customFormat="1" ht="15" x14ac:dyDescent="0.25">
      <c r="B38" s="128"/>
      <c r="C38" s="133"/>
      <c r="D38" s="134"/>
      <c r="E38" s="135"/>
      <c r="F38" s="135"/>
      <c r="G38" s="136"/>
      <c r="H38" s="135"/>
      <c r="I38" s="135"/>
      <c r="J38" s="135"/>
      <c r="K38" s="136"/>
      <c r="L38" s="136"/>
      <c r="M38" s="130"/>
      <c r="N38" s="138"/>
      <c r="O38" s="138"/>
      <c r="P38" s="138"/>
      <c r="Q38" s="138"/>
      <c r="R38" s="134"/>
      <c r="S38" s="138"/>
      <c r="T38" s="138"/>
      <c r="U38" s="138"/>
      <c r="V38" s="132"/>
      <c r="W38" s="132"/>
      <c r="X38" s="130"/>
      <c r="Y38" s="130"/>
      <c r="Z38" s="138"/>
      <c r="AA38" s="138"/>
      <c r="AB38" s="138"/>
      <c r="AC38" s="138"/>
      <c r="AD38" s="138"/>
      <c r="AE38" s="138"/>
    </row>
    <row r="39" spans="2:31" customFormat="1" ht="15" x14ac:dyDescent="0.25">
      <c r="B39" s="128"/>
      <c r="C39" s="133"/>
      <c r="D39" s="134"/>
      <c r="E39" s="135"/>
      <c r="F39" s="135"/>
      <c r="G39" s="136"/>
      <c r="H39" s="135"/>
      <c r="I39" s="135"/>
      <c r="J39" s="135"/>
      <c r="K39" s="136"/>
      <c r="L39" s="136"/>
      <c r="M39" s="130"/>
      <c r="N39" s="138"/>
      <c r="O39" s="138"/>
      <c r="P39" s="138"/>
      <c r="Q39" s="138"/>
      <c r="R39" s="134"/>
      <c r="S39" s="138"/>
      <c r="T39" s="138"/>
      <c r="U39" s="138"/>
      <c r="V39" s="132"/>
      <c r="W39" s="132"/>
      <c r="X39" s="130"/>
      <c r="Y39" s="130"/>
      <c r="Z39" s="138"/>
      <c r="AA39" s="138"/>
      <c r="AB39" s="138"/>
      <c r="AC39" s="138"/>
      <c r="AD39" s="138"/>
      <c r="AE39" s="138"/>
    </row>
    <row r="40" spans="2:31" customFormat="1" ht="15" x14ac:dyDescent="0.25">
      <c r="B40" s="128"/>
      <c r="C40" s="133"/>
      <c r="D40" s="134"/>
      <c r="E40" s="135"/>
      <c r="F40" s="135"/>
      <c r="G40" s="136"/>
      <c r="H40" s="135"/>
      <c r="I40" s="135"/>
      <c r="J40" s="135"/>
      <c r="K40" s="136"/>
      <c r="L40" s="136"/>
      <c r="M40" s="130"/>
      <c r="N40" s="138"/>
      <c r="O40" s="138"/>
      <c r="P40" s="138"/>
      <c r="Q40" s="138"/>
      <c r="R40" s="134"/>
      <c r="S40" s="138"/>
      <c r="T40" s="138"/>
      <c r="U40" s="138"/>
      <c r="V40" s="132"/>
      <c r="W40" s="132"/>
      <c r="X40" s="130"/>
      <c r="Y40" s="130"/>
      <c r="Z40" s="138"/>
      <c r="AA40" s="138"/>
      <c r="AB40" s="138"/>
      <c r="AC40" s="138"/>
      <c r="AD40" s="138"/>
      <c r="AE40" s="138"/>
    </row>
    <row r="41" spans="2:31" customFormat="1" ht="15" x14ac:dyDescent="0.25">
      <c r="B41" s="128"/>
      <c r="C41" s="133"/>
      <c r="D41" s="134"/>
      <c r="E41" s="135"/>
      <c r="F41" s="135"/>
      <c r="G41" s="136"/>
      <c r="H41" s="135"/>
      <c r="I41" s="135"/>
      <c r="J41" s="135"/>
      <c r="K41" s="136"/>
      <c r="L41" s="136"/>
      <c r="M41" s="130"/>
      <c r="N41" s="138"/>
      <c r="O41" s="138"/>
      <c r="P41" s="138"/>
      <c r="Q41" s="138"/>
      <c r="R41" s="134"/>
      <c r="S41" s="138"/>
      <c r="T41" s="138"/>
      <c r="U41" s="138"/>
      <c r="V41" s="132"/>
      <c r="W41" s="132"/>
      <c r="X41" s="130"/>
      <c r="Y41" s="130"/>
      <c r="Z41" s="138"/>
      <c r="AA41" s="138"/>
      <c r="AB41" s="138"/>
      <c r="AC41" s="138"/>
      <c r="AD41" s="138"/>
      <c r="AE41" s="138"/>
    </row>
    <row r="42" spans="2:31" customFormat="1" ht="15" x14ac:dyDescent="0.25">
      <c r="B42" s="128"/>
      <c r="C42" s="133"/>
      <c r="D42" s="134"/>
      <c r="E42" s="135"/>
      <c r="F42" s="135"/>
      <c r="G42" s="136"/>
      <c r="H42" s="135"/>
      <c r="I42" s="135"/>
      <c r="J42" s="135"/>
      <c r="K42" s="136"/>
      <c r="L42" s="136"/>
      <c r="M42" s="130"/>
      <c r="N42" s="138"/>
      <c r="O42" s="138"/>
      <c r="P42" s="138"/>
      <c r="Q42" s="138"/>
      <c r="R42" s="134"/>
      <c r="S42" s="138"/>
      <c r="T42" s="138"/>
      <c r="U42" s="138"/>
      <c r="V42" s="132"/>
      <c r="W42" s="132"/>
      <c r="X42" s="130"/>
      <c r="Y42" s="130"/>
      <c r="Z42" s="138"/>
      <c r="AA42" s="138"/>
      <c r="AB42" s="138"/>
      <c r="AC42" s="138"/>
      <c r="AD42" s="138"/>
      <c r="AE42" s="138"/>
    </row>
    <row r="43" spans="2:31" customFormat="1" ht="15" x14ac:dyDescent="0.25">
      <c r="B43" s="128"/>
      <c r="C43" s="133"/>
      <c r="D43" s="134"/>
      <c r="E43" s="135"/>
      <c r="F43" s="135"/>
      <c r="G43" s="136"/>
      <c r="H43" s="135"/>
      <c r="I43" s="135"/>
      <c r="J43" s="135"/>
      <c r="K43" s="136"/>
      <c r="L43" s="136"/>
      <c r="M43" s="130"/>
      <c r="N43" s="138"/>
      <c r="O43" s="138"/>
      <c r="P43" s="138"/>
      <c r="Q43" s="138"/>
      <c r="R43" s="134"/>
      <c r="S43" s="138"/>
      <c r="T43" s="138"/>
      <c r="U43" s="138"/>
      <c r="V43" s="132"/>
      <c r="W43" s="132" t="s">
        <v>99</v>
      </c>
      <c r="X43" s="130"/>
      <c r="Y43" s="130"/>
      <c r="Z43" s="138"/>
      <c r="AA43" s="138"/>
      <c r="AB43" s="138"/>
      <c r="AC43" s="138"/>
      <c r="AD43" s="138"/>
      <c r="AE43" s="138"/>
    </row>
    <row r="44" spans="2:31" customFormat="1" ht="15" x14ac:dyDescent="0.25">
      <c r="B44" s="128"/>
      <c r="C44" s="133"/>
      <c r="D44" s="134"/>
      <c r="E44" s="135"/>
      <c r="F44" s="135"/>
      <c r="G44" s="136"/>
      <c r="H44" s="135"/>
      <c r="I44" s="135"/>
      <c r="J44" s="135"/>
      <c r="K44" s="136"/>
      <c r="L44" s="136"/>
      <c r="M44" s="130"/>
      <c r="N44" s="138"/>
      <c r="O44" s="138"/>
      <c r="P44" s="138"/>
      <c r="Q44" s="138"/>
      <c r="R44" s="134"/>
      <c r="S44" s="138"/>
      <c r="T44" s="138"/>
      <c r="U44" s="138"/>
      <c r="V44" s="132"/>
      <c r="W44" s="132"/>
      <c r="X44" s="130"/>
      <c r="Y44" s="130"/>
      <c r="Z44" s="138"/>
      <c r="AA44" s="138"/>
      <c r="AB44" s="138"/>
      <c r="AC44" s="138"/>
      <c r="AD44" s="138"/>
      <c r="AE44" s="138"/>
    </row>
    <row r="45" spans="2:31" customFormat="1" ht="15" x14ac:dyDescent="0.25">
      <c r="B45" s="128"/>
      <c r="C45" s="133"/>
      <c r="D45" s="134"/>
      <c r="E45" s="135"/>
      <c r="F45" s="135"/>
      <c r="G45" s="136"/>
      <c r="H45" s="135"/>
      <c r="I45" s="135"/>
      <c r="J45" s="135"/>
      <c r="K45" s="136"/>
      <c r="L45" s="136"/>
      <c r="M45" s="130"/>
      <c r="N45" s="138"/>
      <c r="O45" s="138"/>
      <c r="P45" s="138"/>
      <c r="Q45" s="138"/>
      <c r="R45" s="134"/>
      <c r="S45" s="138"/>
      <c r="T45" s="138"/>
      <c r="U45" s="138"/>
      <c r="V45" s="132"/>
      <c r="W45" s="132" t="s">
        <v>473</v>
      </c>
      <c r="X45" s="130">
        <v>4</v>
      </c>
      <c r="Y45" s="130"/>
      <c r="Z45" s="138"/>
      <c r="AA45" s="138"/>
      <c r="AB45" s="138"/>
      <c r="AC45" s="138"/>
      <c r="AD45" s="138"/>
      <c r="AE45" s="138"/>
    </row>
    <row r="46" spans="2:31" customFormat="1" ht="15" x14ac:dyDescent="0.25">
      <c r="B46" s="128"/>
      <c r="C46" s="133"/>
      <c r="D46" s="134"/>
      <c r="E46" s="135"/>
      <c r="F46" s="135"/>
      <c r="G46" s="136"/>
      <c r="H46" s="135"/>
      <c r="I46" s="135"/>
      <c r="J46" s="135"/>
      <c r="K46" s="136"/>
      <c r="L46" s="136"/>
      <c r="M46" s="130"/>
      <c r="N46" s="138"/>
      <c r="O46" s="138"/>
      <c r="P46" s="138"/>
      <c r="Q46" s="138"/>
      <c r="R46" s="134"/>
      <c r="S46" s="138"/>
      <c r="T46" s="138"/>
      <c r="U46" s="138"/>
      <c r="V46" s="132"/>
      <c r="W46" s="132" t="s">
        <v>474</v>
      </c>
      <c r="X46" s="130">
        <v>3</v>
      </c>
      <c r="Y46" s="130"/>
      <c r="Z46" s="138"/>
      <c r="AA46" s="138"/>
      <c r="AB46" s="138"/>
      <c r="AC46" s="138"/>
      <c r="AD46" s="138"/>
      <c r="AE46" s="138"/>
    </row>
    <row r="47" spans="2:31" customFormat="1" ht="15" x14ac:dyDescent="0.25">
      <c r="B47" s="128"/>
      <c r="C47" s="133"/>
      <c r="D47" s="134"/>
      <c r="E47" s="135"/>
      <c r="F47" s="135"/>
      <c r="G47" s="136"/>
      <c r="H47" s="135"/>
      <c r="I47" s="135"/>
      <c r="J47" s="135"/>
      <c r="K47" s="136"/>
      <c r="L47" s="136"/>
      <c r="M47" s="130"/>
      <c r="N47" s="138"/>
      <c r="O47" s="138"/>
      <c r="P47" s="138"/>
      <c r="Q47" s="138"/>
      <c r="R47" s="134"/>
      <c r="S47" s="138"/>
      <c r="T47" s="138"/>
      <c r="U47" s="138"/>
      <c r="V47" s="132"/>
      <c r="W47" s="132" t="s">
        <v>264</v>
      </c>
      <c r="X47" s="130">
        <v>2</v>
      </c>
      <c r="Y47" s="130"/>
      <c r="Z47" s="138"/>
      <c r="AA47" s="138"/>
      <c r="AB47" s="138"/>
      <c r="AC47" s="138"/>
      <c r="AD47" s="138"/>
      <c r="AE47" s="138"/>
    </row>
    <row r="48" spans="2:31" customFormat="1" ht="15" x14ac:dyDescent="0.25">
      <c r="B48" s="128"/>
      <c r="C48" s="133"/>
      <c r="D48" s="134"/>
      <c r="E48" s="135"/>
      <c r="F48" s="135"/>
      <c r="G48" s="136"/>
      <c r="H48" s="135"/>
      <c r="I48" s="135"/>
      <c r="J48" s="135"/>
      <c r="K48" s="136"/>
      <c r="L48" s="136"/>
      <c r="M48" s="130"/>
      <c r="N48" s="138"/>
      <c r="O48" s="138"/>
      <c r="P48" s="138"/>
      <c r="Q48" s="138"/>
      <c r="R48" s="134"/>
      <c r="S48" s="138"/>
      <c r="T48" s="138"/>
      <c r="U48" s="138"/>
      <c r="V48" s="132"/>
      <c r="W48" s="132" t="s">
        <v>126</v>
      </c>
      <c r="X48" s="130">
        <v>1</v>
      </c>
      <c r="Y48" s="130"/>
      <c r="Z48" s="138"/>
      <c r="AA48" s="138"/>
      <c r="AB48" s="138"/>
      <c r="AC48" s="138"/>
      <c r="AD48" s="138"/>
      <c r="AE48" s="138"/>
    </row>
    <row r="49" spans="2:31" customFormat="1" ht="15" x14ac:dyDescent="0.25">
      <c r="B49" s="128"/>
      <c r="C49" s="133"/>
      <c r="D49" s="134"/>
      <c r="E49" s="135"/>
      <c r="F49" s="135"/>
      <c r="G49" s="136"/>
      <c r="H49" s="135"/>
      <c r="I49" s="135"/>
      <c r="J49" s="135"/>
      <c r="K49" s="136"/>
      <c r="L49" s="136"/>
      <c r="M49" s="130"/>
      <c r="N49" s="138"/>
      <c r="O49" s="138"/>
      <c r="P49" s="138"/>
      <c r="Q49" s="138"/>
      <c r="R49" s="134"/>
      <c r="S49" s="138"/>
      <c r="T49" s="138"/>
      <c r="U49" s="138"/>
      <c r="V49" s="132"/>
      <c r="W49" s="132"/>
      <c r="X49" s="130"/>
      <c r="Y49" s="130"/>
      <c r="Z49" s="138"/>
      <c r="AA49" s="138"/>
      <c r="AB49" s="138"/>
      <c r="AC49" s="138"/>
      <c r="AD49" s="138"/>
      <c r="AE49" s="138"/>
    </row>
    <row r="50" spans="2:31" customFormat="1" ht="15" x14ac:dyDescent="0.25">
      <c r="B50" s="128"/>
      <c r="C50" s="133"/>
      <c r="D50" s="134"/>
      <c r="E50" s="135"/>
      <c r="F50" s="135"/>
      <c r="G50" s="136"/>
      <c r="H50" s="135"/>
      <c r="I50" s="135"/>
      <c r="J50" s="135"/>
      <c r="K50" s="136"/>
      <c r="L50" s="136"/>
      <c r="M50" s="130"/>
      <c r="N50" s="138"/>
      <c r="O50" s="138"/>
      <c r="P50" s="138"/>
      <c r="Q50" s="138"/>
      <c r="R50" s="134"/>
      <c r="S50" s="138"/>
      <c r="T50" s="138"/>
      <c r="U50" s="138"/>
      <c r="V50" s="132"/>
      <c r="W50" s="132"/>
      <c r="X50" s="130"/>
      <c r="Y50" s="130"/>
      <c r="Z50" s="138"/>
      <c r="AA50" s="138"/>
      <c r="AB50" s="138"/>
      <c r="AC50" s="138"/>
      <c r="AD50" s="138"/>
      <c r="AE50" s="138"/>
    </row>
    <row r="51" spans="2:31" customFormat="1" ht="15" x14ac:dyDescent="0.25">
      <c r="B51" s="128"/>
      <c r="C51" s="133"/>
      <c r="D51" s="134"/>
      <c r="E51" s="135"/>
      <c r="F51" s="135"/>
      <c r="G51" s="136"/>
      <c r="H51" s="135"/>
      <c r="I51" s="135"/>
      <c r="J51" s="135"/>
      <c r="K51" s="136"/>
      <c r="L51" s="136"/>
      <c r="M51" s="130"/>
      <c r="N51" s="138"/>
      <c r="O51" s="138"/>
      <c r="P51" s="138"/>
      <c r="Q51" s="138"/>
      <c r="R51" s="134"/>
      <c r="S51" s="138"/>
      <c r="T51" s="138"/>
      <c r="U51" s="138"/>
      <c r="V51" s="132"/>
      <c r="W51" s="132"/>
      <c r="X51" s="130"/>
      <c r="Y51" s="130"/>
      <c r="Z51" s="138"/>
      <c r="AA51" s="138"/>
      <c r="AB51" s="138"/>
      <c r="AC51" s="138"/>
      <c r="AD51" s="138"/>
      <c r="AE51" s="138"/>
    </row>
    <row r="52" spans="2:31" customFormat="1" ht="15" x14ac:dyDescent="0.25">
      <c r="B52" s="128"/>
      <c r="C52" s="133"/>
      <c r="D52" s="134"/>
      <c r="E52" s="135"/>
      <c r="F52" s="135"/>
      <c r="G52" s="136"/>
      <c r="H52" s="135"/>
      <c r="I52" s="135"/>
      <c r="J52" s="135"/>
      <c r="K52" s="136"/>
      <c r="L52" s="136"/>
      <c r="M52" s="130"/>
      <c r="N52" s="138"/>
      <c r="O52" s="138"/>
      <c r="P52" s="138"/>
      <c r="Q52" s="138"/>
      <c r="R52" s="134"/>
      <c r="S52" s="138"/>
      <c r="T52" s="138"/>
      <c r="U52" s="138"/>
      <c r="V52" s="132"/>
      <c r="W52" s="132"/>
      <c r="X52" s="130"/>
      <c r="Y52" s="130"/>
      <c r="Z52" s="138"/>
      <c r="AA52" s="138"/>
      <c r="AB52" s="138"/>
      <c r="AC52" s="138"/>
      <c r="AD52" s="138"/>
      <c r="AE52" s="138"/>
    </row>
    <row r="53" spans="2:31" customFormat="1" ht="15.75" thickBot="1" x14ac:dyDescent="0.3">
      <c r="B53" s="128"/>
      <c r="C53" s="133"/>
      <c r="D53" s="134"/>
      <c r="E53" s="135"/>
      <c r="F53" s="135"/>
      <c r="G53" s="136"/>
      <c r="H53" s="135"/>
      <c r="I53" s="135"/>
      <c r="J53" s="135"/>
      <c r="K53" s="136"/>
      <c r="L53" s="136"/>
      <c r="M53" s="130"/>
      <c r="N53" s="138"/>
      <c r="O53" s="138"/>
      <c r="P53" s="138"/>
      <c r="Q53" s="138"/>
      <c r="R53" s="134"/>
      <c r="S53" s="138"/>
      <c r="T53" s="138"/>
      <c r="U53" s="138"/>
      <c r="V53" s="132"/>
      <c r="W53" s="362"/>
      <c r="X53" s="363"/>
      <c r="Y53" s="366"/>
      <c r="Z53" s="367"/>
      <c r="AA53" s="138"/>
      <c r="AB53" s="138"/>
      <c r="AC53" s="138"/>
      <c r="AD53" s="138"/>
      <c r="AE53" s="138"/>
    </row>
    <row r="54" spans="2:31" customFormat="1" ht="16.5" thickTop="1" thickBot="1" x14ac:dyDescent="0.3">
      <c r="B54" s="128"/>
      <c r="C54" s="133"/>
      <c r="D54" s="134"/>
      <c r="E54" s="135"/>
      <c r="F54" s="135"/>
      <c r="G54" s="136"/>
      <c r="H54" s="135"/>
      <c r="I54" s="135"/>
      <c r="J54" s="135"/>
      <c r="K54" s="136"/>
      <c r="L54" s="136"/>
      <c r="M54" s="130"/>
      <c r="N54" s="138"/>
      <c r="O54" s="138"/>
      <c r="P54" s="138"/>
      <c r="Q54" s="138"/>
      <c r="R54" s="134"/>
      <c r="S54" s="138"/>
      <c r="T54" s="138"/>
      <c r="U54" s="138"/>
      <c r="V54" s="132"/>
      <c r="W54" s="364"/>
      <c r="X54" s="365"/>
      <c r="Y54" s="142" t="s">
        <v>127</v>
      </c>
      <c r="Z54" s="143" t="s">
        <v>128</v>
      </c>
      <c r="AA54" s="138"/>
      <c r="AB54" s="138"/>
      <c r="AC54" s="138"/>
      <c r="AD54" s="138"/>
      <c r="AE54" s="138"/>
    </row>
    <row r="55" spans="2:31" customFormat="1" ht="16.5" thickTop="1" thickBot="1" x14ac:dyDescent="0.3">
      <c r="B55" s="128"/>
      <c r="C55" s="133"/>
      <c r="D55" s="134"/>
      <c r="E55" s="135"/>
      <c r="F55" s="135"/>
      <c r="G55" s="136"/>
      <c r="H55" s="135"/>
      <c r="I55" s="135"/>
      <c r="J55" s="135"/>
      <c r="K55" s="136"/>
      <c r="L55" s="136"/>
      <c r="M55" s="130"/>
      <c r="N55" s="138"/>
      <c r="O55" s="138"/>
      <c r="P55" s="138"/>
      <c r="Q55" s="138"/>
      <c r="R55" s="134"/>
      <c r="S55" s="138"/>
      <c r="T55" s="138"/>
      <c r="U55" s="138"/>
      <c r="V55" s="132"/>
      <c r="W55" s="368" t="s">
        <v>250</v>
      </c>
      <c r="X55" s="142" t="s">
        <v>121</v>
      </c>
      <c r="Y55" s="144" t="s">
        <v>127</v>
      </c>
      <c r="Z55" s="145" t="s">
        <v>128</v>
      </c>
      <c r="AA55" s="138"/>
      <c r="AB55" s="138"/>
      <c r="AC55" s="138"/>
      <c r="AD55" s="138"/>
      <c r="AE55" s="138"/>
    </row>
    <row r="56" spans="2:31" customFormat="1" ht="15.75" thickBot="1" x14ac:dyDescent="0.3">
      <c r="B56" s="128"/>
      <c r="C56" s="133"/>
      <c r="D56" s="134"/>
      <c r="E56" s="135"/>
      <c r="F56" s="135"/>
      <c r="G56" s="136"/>
      <c r="H56" s="135"/>
      <c r="I56" s="135"/>
      <c r="J56" s="135"/>
      <c r="K56" s="136"/>
      <c r="L56" s="136"/>
      <c r="M56" s="130"/>
      <c r="N56" s="138"/>
      <c r="O56" s="138"/>
      <c r="P56" s="138"/>
      <c r="Q56" s="138"/>
      <c r="R56" s="134"/>
      <c r="S56" s="138"/>
      <c r="T56" s="138"/>
      <c r="U56" s="138"/>
      <c r="V56" s="132"/>
      <c r="W56" s="369"/>
      <c r="X56" s="146" t="s">
        <v>127</v>
      </c>
      <c r="Y56" s="144" t="s">
        <v>127</v>
      </c>
      <c r="Z56" s="145" t="s">
        <v>128</v>
      </c>
      <c r="AA56" s="138"/>
      <c r="AB56" s="138"/>
      <c r="AC56" s="138"/>
      <c r="AD56" s="138"/>
      <c r="AE56" s="138"/>
    </row>
    <row r="57" spans="2:31" customFormat="1" ht="15" x14ac:dyDescent="0.25">
      <c r="B57" s="128"/>
      <c r="C57" s="133"/>
      <c r="D57" s="134"/>
      <c r="E57" s="135"/>
      <c r="F57" s="135"/>
      <c r="G57" s="136"/>
      <c r="H57" s="135"/>
      <c r="I57" s="135"/>
      <c r="J57" s="135"/>
      <c r="K57" s="136"/>
      <c r="L57" s="136"/>
      <c r="M57" s="130"/>
      <c r="N57" s="138"/>
      <c r="O57" s="138"/>
      <c r="P57" s="138"/>
      <c r="Q57" s="138"/>
      <c r="R57" s="134"/>
      <c r="S57" s="138"/>
      <c r="T57" s="138"/>
      <c r="U57" s="138"/>
      <c r="V57" s="132"/>
      <c r="W57" s="370"/>
      <c r="X57" s="147" t="s">
        <v>128</v>
      </c>
      <c r="Y57" s="148" t="s">
        <v>128</v>
      </c>
      <c r="Z57" s="149" t="s">
        <v>128</v>
      </c>
      <c r="AA57" s="138"/>
      <c r="AB57" s="138"/>
      <c r="AC57" s="138"/>
      <c r="AD57" s="138"/>
      <c r="AE57" s="138"/>
    </row>
    <row r="58" spans="2:31" customFormat="1" ht="15" x14ac:dyDescent="0.25">
      <c r="B58" s="128"/>
      <c r="C58" s="133"/>
      <c r="D58" s="134"/>
      <c r="E58" s="135"/>
      <c r="F58" s="135"/>
      <c r="G58" s="136"/>
      <c r="H58" s="135"/>
      <c r="I58" s="135"/>
      <c r="J58" s="135"/>
      <c r="K58" s="136"/>
      <c r="L58" s="136"/>
      <c r="M58" s="130"/>
      <c r="N58" s="138"/>
      <c r="O58" s="138"/>
      <c r="P58" s="138"/>
      <c r="Q58" s="138"/>
      <c r="R58" s="134"/>
      <c r="S58" s="138"/>
      <c r="T58" s="138"/>
      <c r="U58" s="138"/>
      <c r="V58" s="132"/>
      <c r="W58" s="132"/>
      <c r="X58" s="130"/>
      <c r="Y58" s="130"/>
      <c r="Z58" s="138"/>
      <c r="AA58" s="138"/>
      <c r="AB58" s="138"/>
      <c r="AC58" s="138"/>
      <c r="AD58" s="138"/>
      <c r="AE58" s="138"/>
    </row>
    <row r="59" spans="2:31" customFormat="1" ht="15" x14ac:dyDescent="0.25">
      <c r="B59" s="128"/>
      <c r="C59" s="133"/>
      <c r="D59" s="134"/>
      <c r="E59" s="135"/>
      <c r="F59" s="135"/>
      <c r="G59" s="136"/>
      <c r="H59" s="135"/>
      <c r="I59" s="135"/>
      <c r="J59" s="135"/>
      <c r="K59" s="136"/>
      <c r="L59" s="136"/>
      <c r="M59" s="130"/>
      <c r="N59" s="138"/>
      <c r="O59" s="138"/>
      <c r="P59" s="138"/>
      <c r="Q59" s="138"/>
      <c r="R59" s="134"/>
      <c r="S59" s="138"/>
      <c r="T59" s="138"/>
      <c r="U59" s="138"/>
      <c r="V59" s="132"/>
      <c r="W59" s="132"/>
      <c r="X59" s="130"/>
      <c r="Y59" s="130"/>
      <c r="Z59" s="138"/>
      <c r="AA59" s="138"/>
      <c r="AB59" s="138"/>
      <c r="AC59" s="138"/>
      <c r="AD59" s="138"/>
      <c r="AE59" s="138"/>
    </row>
    <row r="60" spans="2:31" customFormat="1" ht="15" x14ac:dyDescent="0.25">
      <c r="B60" s="128"/>
      <c r="C60" s="133"/>
      <c r="D60" s="134"/>
      <c r="E60" s="135"/>
      <c r="F60" s="135"/>
      <c r="G60" s="136"/>
      <c r="H60" s="135"/>
      <c r="I60" s="135"/>
      <c r="J60" s="135"/>
      <c r="K60" s="136"/>
      <c r="L60" s="136"/>
      <c r="M60" s="130"/>
      <c r="N60" s="138"/>
      <c r="O60" s="138"/>
      <c r="P60" s="138"/>
      <c r="Q60" s="138"/>
      <c r="R60" s="134"/>
      <c r="S60" s="138"/>
      <c r="T60" s="138"/>
      <c r="U60" s="138"/>
      <c r="V60" s="132"/>
      <c r="W60" s="132"/>
      <c r="X60" s="130"/>
      <c r="Y60" s="130"/>
      <c r="Z60" s="138"/>
      <c r="AA60" s="138"/>
      <c r="AB60" s="138"/>
      <c r="AC60" s="138"/>
      <c r="AD60" s="138"/>
      <c r="AE60" s="138"/>
    </row>
    <row r="61" spans="2:31" customFormat="1" ht="15" x14ac:dyDescent="0.25">
      <c r="B61" s="128"/>
      <c r="C61" s="133"/>
      <c r="D61" s="134"/>
      <c r="E61" s="135"/>
      <c r="F61" s="135"/>
      <c r="G61" s="136"/>
      <c r="H61" s="135"/>
      <c r="I61" s="135"/>
      <c r="J61" s="135"/>
      <c r="K61" s="136"/>
      <c r="L61" s="136"/>
      <c r="M61" s="130"/>
      <c r="N61" s="138"/>
      <c r="O61" s="138"/>
      <c r="P61" s="138"/>
      <c r="Q61" s="138"/>
      <c r="R61" s="134"/>
      <c r="S61" s="138"/>
      <c r="T61" s="138"/>
      <c r="U61" s="138"/>
      <c r="V61" s="132"/>
      <c r="W61" s="132"/>
      <c r="X61" s="130"/>
      <c r="Y61" s="130"/>
      <c r="Z61" s="138"/>
      <c r="AA61" s="138"/>
      <c r="AB61" s="138"/>
      <c r="AC61" s="138"/>
      <c r="AD61" s="138"/>
      <c r="AE61" s="138"/>
    </row>
    <row r="62" spans="2:31" customFormat="1" ht="15" x14ac:dyDescent="0.25">
      <c r="B62" s="128"/>
      <c r="C62" s="133"/>
      <c r="D62" s="134"/>
      <c r="E62" s="135"/>
      <c r="F62" s="135"/>
      <c r="G62" s="136"/>
      <c r="H62" s="135"/>
      <c r="I62" s="135"/>
      <c r="J62" s="135"/>
      <c r="K62" s="136"/>
      <c r="L62" s="136"/>
      <c r="M62" s="130"/>
      <c r="N62" s="138"/>
      <c r="O62" s="138"/>
      <c r="P62" s="138"/>
      <c r="Q62" s="138"/>
      <c r="R62" s="134"/>
      <c r="S62" s="138"/>
      <c r="T62" s="138"/>
      <c r="U62" s="138"/>
      <c r="V62" s="132"/>
      <c r="W62" s="132"/>
      <c r="X62" s="130"/>
      <c r="Y62" s="130"/>
      <c r="Z62" s="138"/>
      <c r="AA62" s="138"/>
      <c r="AB62" s="138"/>
      <c r="AC62" s="138"/>
      <c r="AD62" s="138"/>
      <c r="AE62" s="138"/>
    </row>
  </sheetData>
  <autoFilter ref="A1:AH19">
    <filterColumn colId="33">
      <colorFilter dxfId="49"/>
    </filterColumn>
  </autoFilter>
  <customSheetViews>
    <customSheetView guid="{394CA11D-8E14-43D7-B0A6-119D480FECAC}" scale="90" fitToPage="1" filter="1" showAutoFilter="1" state="hidden" topLeftCell="S1">
      <pane ySplit="1" topLeftCell="A4" activePane="bottomLeft" state="frozen"/>
      <selection pane="bottomLeft" activeCell="T4" sqref="T4"/>
      <pageMargins left="0.25" right="0.25" top="0.75" bottom="0.75" header="0.3" footer="0.3"/>
      <pageSetup scale="10" fitToWidth="0" orientation="landscape" r:id="rId1"/>
      <autoFilter ref="A1:AH19">
        <filterColumn colId="33">
          <colorFilter dxfId="48"/>
        </filterColumn>
      </autoFilter>
    </customSheetView>
  </customSheetViews>
  <mergeCells count="16">
    <mergeCell ref="E4:E6"/>
    <mergeCell ref="E14:E16"/>
    <mergeCell ref="G14:G16"/>
    <mergeCell ref="I28:I29"/>
    <mergeCell ref="J28:K28"/>
    <mergeCell ref="J29:K29"/>
    <mergeCell ref="I32:I35"/>
    <mergeCell ref="J32:K32"/>
    <mergeCell ref="J33:K33"/>
    <mergeCell ref="J34:K34"/>
    <mergeCell ref="J35:K35"/>
    <mergeCell ref="W53:X54"/>
    <mergeCell ref="Y53:Z53"/>
    <mergeCell ref="W55:W57"/>
    <mergeCell ref="J30:K30"/>
    <mergeCell ref="J31:K31"/>
  </mergeCells>
  <conditionalFormatting sqref="Z4:Z19">
    <cfRule type="cellIs" dxfId="1" priority="1" operator="equal">
      <formula>"Pass"</formula>
    </cfRule>
    <cfRule type="cellIs" dxfId="0" priority="2" operator="equal">
      <formula>"Fail"</formula>
    </cfRule>
  </conditionalFormatting>
  <pageMargins left="0.25" right="0.25" top="0.75" bottom="0.75" header="0.3" footer="0.3"/>
  <pageSetup scale="33" fitToWidth="0" orientation="landscape" r:id="rId2"/>
  <drawing r:id="rId3"/>
  <legacyDrawing r:id="rId4"/>
  <oleObjects>
    <mc:AlternateContent xmlns:mc="http://schemas.openxmlformats.org/markup-compatibility/2006">
      <mc:Choice Requires="x14">
        <oleObject progId="Word.Document.12" shapeId="49153" r:id="rId5">
          <objectPr defaultSize="0" autoPict="0" r:id="rId6">
            <anchor moveWithCells="1">
              <from>
                <xdr:col>23</xdr:col>
                <xdr:colOff>847725</xdr:colOff>
                <xdr:row>32</xdr:row>
                <xdr:rowOff>142875</xdr:rowOff>
              </from>
              <to>
                <xdr:col>26</xdr:col>
                <xdr:colOff>3695700</xdr:colOff>
                <xdr:row>77</xdr:row>
                <xdr:rowOff>76200</xdr:rowOff>
              </to>
            </anchor>
          </objectPr>
        </oleObject>
      </mc:Choice>
      <mc:Fallback>
        <oleObject progId="Word.Document.12" shapeId="49153" r:id="rId5"/>
      </mc:Fallback>
    </mc:AlternateContent>
  </oleObjects>
  <extLst>
    <ext xmlns:x14="http://schemas.microsoft.com/office/spreadsheetml/2009/9/main" uri="{CCE6A557-97BC-4b89-ADB6-D9C93CAAB3DF}">
      <x14:dataValidations xmlns:xm="http://schemas.microsoft.com/office/excel/2006/main" count="12">
        <x14:dataValidation type="list" allowBlank="1" showInputMessage="1" showErrorMessage="1">
          <x14:formula1>
            <xm:f>'Lists for Data Validation'!$N$2:$N$7</xm:f>
          </x14:formula1>
          <xm:sqref>U4:U19</xm:sqref>
        </x14:dataValidation>
        <x14:dataValidation type="list" allowBlank="1" showInputMessage="1" showErrorMessage="1">
          <x14:formula1>
            <xm:f>'Lists for Data Validation'!$L$2:$L$4</xm:f>
          </x14:formula1>
          <xm:sqref>Y4:Y19</xm:sqref>
        </x14:dataValidation>
        <x14:dataValidation type="list" allowBlank="1" showInputMessage="1" showErrorMessage="1">
          <x14:formula1>
            <xm:f>'Lists for Data Validation'!$J$2:$J$6</xm:f>
          </x14:formula1>
          <xm:sqref>V4:V19</xm:sqref>
        </x14:dataValidation>
        <x14:dataValidation type="list" allowBlank="1" showInputMessage="1" showErrorMessage="1">
          <x14:formula1>
            <xm:f>'Lists for Data Validation'!$M$2:$M$3</xm:f>
          </x14:formula1>
          <xm:sqref>O4:O19</xm:sqref>
        </x14:dataValidation>
        <x14:dataValidation type="list" allowBlank="1" showInputMessage="1" showErrorMessage="1">
          <x14:formula1>
            <xm:f>'Lists for Data Validation'!$H$2:$H$4</xm:f>
          </x14:formula1>
          <xm:sqref>T4:T19</xm:sqref>
        </x14:dataValidation>
        <x14:dataValidation type="list" allowBlank="1" showInputMessage="1" showErrorMessage="1">
          <x14:formula1>
            <xm:f>'Lists for Data Validation'!$G$2:$G$4</xm:f>
          </x14:formula1>
          <xm:sqref>R4:S19</xm:sqref>
        </x14:dataValidation>
        <x14:dataValidation type="list" allowBlank="1" showInputMessage="1" showErrorMessage="1">
          <x14:formula1>
            <xm:f>'Lists for Data Validation'!$C$2:$C$3</xm:f>
          </x14:formula1>
          <xm:sqref>K4:K19</xm:sqref>
        </x14:dataValidation>
        <x14:dataValidation type="list" allowBlank="1" showInputMessage="1" showErrorMessage="1">
          <x14:formula1>
            <xm:f>'Lists for Data Validation'!$D$2:$D$5</xm:f>
          </x14:formula1>
          <xm:sqref>J4:J19 L4:L19 X4:X19</xm:sqref>
        </x14:dataValidation>
        <x14:dataValidation type="list" allowBlank="1" showInputMessage="1" showErrorMessage="1">
          <x14:formula1>
            <xm:f>'Lists for Data Validation'!$E$2:$E$4</xm:f>
          </x14:formula1>
          <xm:sqref>T20:T22 P4:P10 P14:P19</xm:sqref>
        </x14:dataValidation>
        <x14:dataValidation type="list" allowBlank="1" showInputMessage="1" showErrorMessage="1">
          <x14:formula1>
            <xm:f>'Lists for Data Validation'!$F$2:$F$3</xm:f>
          </x14:formula1>
          <xm:sqref>Q4:Q10 Q13:Q19</xm:sqref>
        </x14:dataValidation>
        <x14:dataValidation type="list" allowBlank="1" showInputMessage="1" showErrorMessage="1">
          <x14:formula1>
            <xm:f>'Lists for Data Validation'!$A$2:$A$96</xm:f>
          </x14:formula1>
          <xm:sqref>I11:I14 I4:I9 I17:I19</xm:sqref>
        </x14:dataValidation>
        <x14:dataValidation type="list" allowBlank="1" showInputMessage="1" showErrorMessage="1">
          <x14:formula1>
            <xm:f>'\\br216fs1\mis_shared\IT Risk Assessment 2020\Admin and RCSA''a\[1. Draft RCSA_Information Technology_v7.xlsx]Lists for Data Validation'!#REF!</xm:f>
          </x14:formula1>
          <xm:sqref>P11:Q12 P13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topLeftCell="A19" zoomScale="58" zoomScaleNormal="53" workbookViewId="0">
      <selection activeCell="V4" sqref="V4:V26"/>
    </sheetView>
  </sheetViews>
  <sheetFormatPr defaultColWidth="9.140625" defaultRowHeight="12.75" x14ac:dyDescent="0.25"/>
  <cols>
    <col min="1" max="1" width="10.140625" style="3" customWidth="1"/>
    <col min="2" max="2" width="28.5703125" style="3" customWidth="1"/>
    <col min="3" max="3" width="44.28515625" style="3" customWidth="1"/>
    <col min="4" max="4" width="10.42578125" style="3" customWidth="1"/>
    <col min="5" max="5" width="29" style="3" customWidth="1"/>
    <col min="6" max="6" width="14.42578125" style="3" customWidth="1"/>
    <col min="7" max="7" width="32.140625" style="3" customWidth="1"/>
    <col min="8" max="8" width="14.42578125" style="3" customWidth="1"/>
    <col min="9" max="9" width="13.85546875" style="3" customWidth="1"/>
    <col min="10" max="10" width="17.85546875" style="3" customWidth="1"/>
    <col min="11" max="11" width="27.85546875" style="3" customWidth="1"/>
    <col min="12" max="12" width="18" style="3" customWidth="1"/>
    <col min="13" max="13" width="17.140625" style="3" customWidth="1"/>
    <col min="14" max="14" width="14.5703125" style="3" customWidth="1"/>
    <col min="15" max="15" width="18.7109375" style="3" customWidth="1"/>
    <col min="16" max="16" width="16" style="3" customWidth="1"/>
    <col min="17" max="17" width="14.5703125" style="3" customWidth="1"/>
    <col min="18" max="18" width="17.42578125" style="3" customWidth="1"/>
    <col min="19" max="19" width="14.5703125" style="3" customWidth="1"/>
    <col min="20" max="20" width="16.5703125" style="3" customWidth="1"/>
    <col min="21" max="21" width="13.85546875" style="3" customWidth="1"/>
    <col min="22" max="23" width="12.5703125" style="3" customWidth="1"/>
    <col min="24" max="24" width="14.140625" style="3" customWidth="1"/>
    <col min="25" max="25" width="31.28515625" style="3" customWidth="1"/>
    <col min="26" max="26" width="11.5703125" style="3" customWidth="1"/>
    <col min="27" max="27" width="34.140625" style="3" customWidth="1"/>
    <col min="28" max="28" width="23" style="3" customWidth="1"/>
    <col min="29" max="29" width="11.5703125" style="3" customWidth="1"/>
    <col min="30" max="30" width="12.42578125" style="3" customWidth="1"/>
    <col min="31" max="31" width="18.42578125" style="3" customWidth="1"/>
    <col min="32" max="32" width="15.42578125" style="3" bestFit="1" customWidth="1"/>
    <col min="33" max="16384" width="9.140625" style="3"/>
  </cols>
  <sheetData>
    <row r="1" spans="1:32" s="5" customFormat="1" ht="41.45" customHeight="1" x14ac:dyDescent="0.25">
      <c r="A1" s="4" t="s">
        <v>12</v>
      </c>
      <c r="B1" s="4" t="s">
        <v>0</v>
      </c>
      <c r="C1" s="4" t="s">
        <v>115</v>
      </c>
      <c r="D1" s="4" t="s">
        <v>8</v>
      </c>
      <c r="E1" s="4" t="s">
        <v>1</v>
      </c>
      <c r="F1" s="4" t="s">
        <v>6</v>
      </c>
      <c r="G1" s="55" t="s">
        <v>106</v>
      </c>
      <c r="H1" s="55" t="s">
        <v>17</v>
      </c>
      <c r="I1" s="55" t="s">
        <v>18</v>
      </c>
      <c r="J1" s="55" t="s">
        <v>2</v>
      </c>
      <c r="K1" s="55" t="s">
        <v>229</v>
      </c>
      <c r="L1" s="55" t="s">
        <v>225</v>
      </c>
      <c r="M1" s="55" t="s">
        <v>7</v>
      </c>
      <c r="N1" s="55" t="s">
        <v>223</v>
      </c>
      <c r="O1" s="55" t="s">
        <v>9</v>
      </c>
      <c r="P1" s="55" t="s">
        <v>19</v>
      </c>
      <c r="Q1" s="55" t="s">
        <v>20</v>
      </c>
      <c r="R1" s="55" t="s">
        <v>21</v>
      </c>
      <c r="S1" s="55" t="s">
        <v>237</v>
      </c>
      <c r="T1" s="55" t="s">
        <v>13</v>
      </c>
      <c r="U1" s="55" t="s">
        <v>14</v>
      </c>
      <c r="V1" s="55" t="s">
        <v>99</v>
      </c>
      <c r="W1" s="55" t="s">
        <v>100</v>
      </c>
      <c r="X1" s="55" t="s">
        <v>15</v>
      </c>
      <c r="Y1" s="55" t="s">
        <v>16</v>
      </c>
      <c r="Z1" s="55" t="s">
        <v>98</v>
      </c>
      <c r="AA1" s="55" t="s">
        <v>3</v>
      </c>
      <c r="AB1" s="55" t="s">
        <v>11</v>
      </c>
      <c r="AC1" s="55" t="s">
        <v>4</v>
      </c>
      <c r="AD1" s="56" t="s">
        <v>5</v>
      </c>
      <c r="AE1" s="55" t="s">
        <v>235</v>
      </c>
      <c r="AF1" s="4" t="s">
        <v>252</v>
      </c>
    </row>
    <row r="2" spans="1:32" ht="135.6" customHeight="1" x14ac:dyDescent="0.25">
      <c r="A2" s="6" t="s">
        <v>103</v>
      </c>
      <c r="B2" s="6" t="s">
        <v>108</v>
      </c>
      <c r="C2" s="6" t="s">
        <v>116</v>
      </c>
      <c r="D2" s="6" t="s">
        <v>102</v>
      </c>
      <c r="E2" s="6" t="s">
        <v>109</v>
      </c>
      <c r="F2" s="6" t="s">
        <v>104</v>
      </c>
      <c r="G2" s="6" t="s">
        <v>107</v>
      </c>
      <c r="H2" s="6" t="s">
        <v>204</v>
      </c>
      <c r="I2" s="6" t="s">
        <v>205</v>
      </c>
      <c r="J2" s="6" t="s">
        <v>122</v>
      </c>
      <c r="K2" s="6" t="s">
        <v>110</v>
      </c>
      <c r="L2" s="6" t="s">
        <v>234</v>
      </c>
      <c r="M2" s="6" t="s">
        <v>105</v>
      </c>
      <c r="N2" s="6" t="s">
        <v>203</v>
      </c>
      <c r="O2" s="6" t="s">
        <v>114</v>
      </c>
      <c r="P2" s="6" t="s">
        <v>111</v>
      </c>
      <c r="Q2" s="6" t="s">
        <v>112</v>
      </c>
      <c r="R2" s="6" t="s">
        <v>113</v>
      </c>
      <c r="S2" s="6" t="s">
        <v>238</v>
      </c>
      <c r="T2" s="6" t="s">
        <v>239</v>
      </c>
      <c r="U2" s="6" t="s">
        <v>240</v>
      </c>
      <c r="V2" s="6" t="s">
        <v>257</v>
      </c>
      <c r="W2" s="6" t="s">
        <v>241</v>
      </c>
      <c r="X2" s="6" t="s">
        <v>242</v>
      </c>
      <c r="Y2" s="6" t="s">
        <v>243</v>
      </c>
      <c r="Z2" s="6" t="s">
        <v>274</v>
      </c>
      <c r="AA2" s="6" t="s">
        <v>244</v>
      </c>
      <c r="AB2" s="6" t="s">
        <v>245</v>
      </c>
      <c r="AC2" s="6" t="s">
        <v>246</v>
      </c>
      <c r="AD2" s="6" t="s">
        <v>247</v>
      </c>
      <c r="AE2" s="6" t="s">
        <v>236</v>
      </c>
      <c r="AF2" s="2"/>
    </row>
    <row r="3" spans="1:32" ht="7.5" customHeight="1"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2"/>
    </row>
    <row r="4" spans="1:32" ht="164.1" customHeight="1" x14ac:dyDescent="0.25">
      <c r="A4" s="388" t="s">
        <v>256</v>
      </c>
      <c r="B4" s="386" t="s">
        <v>255</v>
      </c>
      <c r="C4" s="386" t="s">
        <v>345</v>
      </c>
      <c r="D4" s="399" t="s">
        <v>280</v>
      </c>
      <c r="E4" s="386" t="s">
        <v>315</v>
      </c>
      <c r="F4" s="386" t="s">
        <v>281</v>
      </c>
      <c r="G4" s="386" t="s">
        <v>254</v>
      </c>
      <c r="H4" s="85" t="s">
        <v>123</v>
      </c>
      <c r="I4" s="85" t="s">
        <v>198</v>
      </c>
      <c r="J4" s="85" t="s">
        <v>473</v>
      </c>
      <c r="K4" s="226" t="s">
        <v>369</v>
      </c>
      <c r="L4" s="85" t="s">
        <v>227</v>
      </c>
      <c r="M4" s="226" t="s">
        <v>282</v>
      </c>
      <c r="N4" s="85" t="s">
        <v>202</v>
      </c>
      <c r="O4" s="85" t="s">
        <v>118</v>
      </c>
      <c r="P4" s="85" t="s">
        <v>128</v>
      </c>
      <c r="Q4" s="85" t="s">
        <v>128</v>
      </c>
      <c r="R4" s="85" t="s">
        <v>128</v>
      </c>
      <c r="S4" s="85" t="s">
        <v>120</v>
      </c>
      <c r="T4" s="85" t="s">
        <v>120</v>
      </c>
      <c r="U4" s="85">
        <v>0</v>
      </c>
      <c r="V4" s="85" t="s">
        <v>123</v>
      </c>
      <c r="W4" s="85" t="s">
        <v>133</v>
      </c>
      <c r="X4" s="85" t="s">
        <v>272</v>
      </c>
      <c r="Y4" s="85" t="s">
        <v>314</v>
      </c>
      <c r="Z4" s="227" t="s">
        <v>262</v>
      </c>
      <c r="AA4" s="85" t="s">
        <v>319</v>
      </c>
      <c r="AB4" s="85" t="s">
        <v>358</v>
      </c>
      <c r="AC4" s="85" t="s">
        <v>253</v>
      </c>
      <c r="AD4" s="83" t="s">
        <v>357</v>
      </c>
      <c r="AE4" s="85"/>
      <c r="AF4" s="2" t="s">
        <v>362</v>
      </c>
    </row>
    <row r="5" spans="1:32" ht="210" customHeight="1" x14ac:dyDescent="0.25">
      <c r="A5" s="389"/>
      <c r="B5" s="313"/>
      <c r="C5" s="313"/>
      <c r="D5" s="400"/>
      <c r="E5" s="313"/>
      <c r="F5" s="313"/>
      <c r="G5" s="313"/>
      <c r="H5" s="85" t="s">
        <v>123</v>
      </c>
      <c r="I5" s="85" t="s">
        <v>198</v>
      </c>
      <c r="J5" s="85" t="s">
        <v>473</v>
      </c>
      <c r="K5" s="226" t="s">
        <v>370</v>
      </c>
      <c r="L5" s="85" t="s">
        <v>227</v>
      </c>
      <c r="M5" s="226" t="s">
        <v>283</v>
      </c>
      <c r="N5" s="85" t="s">
        <v>202</v>
      </c>
      <c r="O5" s="85" t="s">
        <v>118</v>
      </c>
      <c r="P5" s="85" t="s">
        <v>128</v>
      </c>
      <c r="Q5" s="85" t="s">
        <v>128</v>
      </c>
      <c r="R5" s="85" t="s">
        <v>128</v>
      </c>
      <c r="S5" s="85" t="s">
        <v>232</v>
      </c>
      <c r="T5" s="85" t="s">
        <v>132</v>
      </c>
      <c r="U5" s="85" t="s">
        <v>318</v>
      </c>
      <c r="V5" s="85" t="s">
        <v>123</v>
      </c>
      <c r="W5" s="85" t="s">
        <v>133</v>
      </c>
      <c r="X5" s="85" t="s">
        <v>272</v>
      </c>
      <c r="Y5" s="85" t="s">
        <v>346</v>
      </c>
      <c r="Z5" s="227" t="s">
        <v>275</v>
      </c>
      <c r="AA5" s="85" t="s">
        <v>347</v>
      </c>
      <c r="AB5" s="85" t="s">
        <v>360</v>
      </c>
      <c r="AC5" s="85" t="s">
        <v>253</v>
      </c>
      <c r="AD5" s="83">
        <v>44377</v>
      </c>
      <c r="AE5" s="85" t="s">
        <v>273</v>
      </c>
      <c r="AF5" s="2" t="s">
        <v>361</v>
      </c>
    </row>
    <row r="6" spans="1:32" ht="174.75" customHeight="1" x14ac:dyDescent="0.25">
      <c r="A6" s="389"/>
      <c r="B6" s="313"/>
      <c r="C6" s="313"/>
      <c r="D6" s="401"/>
      <c r="E6" s="387"/>
      <c r="F6" s="387"/>
      <c r="G6" s="387"/>
      <c r="H6" s="85" t="s">
        <v>123</v>
      </c>
      <c r="I6" s="85" t="s">
        <v>198</v>
      </c>
      <c r="J6" s="85" t="s">
        <v>473</v>
      </c>
      <c r="K6" s="226" t="s">
        <v>371</v>
      </c>
      <c r="L6" s="85" t="s">
        <v>227</v>
      </c>
      <c r="M6" s="226" t="s">
        <v>284</v>
      </c>
      <c r="N6" s="85" t="s">
        <v>202</v>
      </c>
      <c r="O6" s="85" t="s">
        <v>119</v>
      </c>
      <c r="P6" s="85" t="s">
        <v>128</v>
      </c>
      <c r="Q6" s="85" t="s">
        <v>128</v>
      </c>
      <c r="R6" s="85" t="s">
        <v>128</v>
      </c>
      <c r="S6" s="85" t="s">
        <v>232</v>
      </c>
      <c r="T6" s="85" t="s">
        <v>132</v>
      </c>
      <c r="U6" s="85">
        <v>4</v>
      </c>
      <c r="V6" s="85" t="s">
        <v>123</v>
      </c>
      <c r="W6" s="85" t="s">
        <v>133</v>
      </c>
      <c r="X6" s="85" t="s">
        <v>272</v>
      </c>
      <c r="Y6" s="85" t="s">
        <v>316</v>
      </c>
      <c r="Z6" s="227" t="s">
        <v>276</v>
      </c>
      <c r="AA6" s="85" t="s">
        <v>317</v>
      </c>
      <c r="AB6" s="85" t="s">
        <v>358</v>
      </c>
      <c r="AC6" s="85" t="s">
        <v>253</v>
      </c>
      <c r="AD6" s="83" t="s">
        <v>357</v>
      </c>
      <c r="AE6" s="85"/>
      <c r="AF6" s="2" t="s">
        <v>363</v>
      </c>
    </row>
    <row r="7" spans="1:32" ht="96.95" customHeight="1" x14ac:dyDescent="0.25">
      <c r="A7" s="388" t="s">
        <v>256</v>
      </c>
      <c r="B7" s="386" t="s">
        <v>255</v>
      </c>
      <c r="C7" s="391" t="s">
        <v>372</v>
      </c>
      <c r="D7" s="386" t="s">
        <v>373</v>
      </c>
      <c r="E7" s="386" t="s">
        <v>374</v>
      </c>
      <c r="F7" s="386" t="s">
        <v>375</v>
      </c>
      <c r="G7" s="386" t="s">
        <v>91</v>
      </c>
      <c r="H7" s="85" t="s">
        <v>124</v>
      </c>
      <c r="I7" s="85" t="s">
        <v>197</v>
      </c>
      <c r="J7" s="85" t="s">
        <v>264</v>
      </c>
      <c r="K7" s="226" t="s">
        <v>376</v>
      </c>
      <c r="L7" s="85" t="s">
        <v>227</v>
      </c>
      <c r="M7" s="226" t="s">
        <v>377</v>
      </c>
      <c r="N7" s="85" t="s">
        <v>202</v>
      </c>
      <c r="O7" s="85" t="s">
        <v>119</v>
      </c>
      <c r="P7" s="85" t="s">
        <v>121</v>
      </c>
      <c r="Q7" s="85" t="s">
        <v>121</v>
      </c>
      <c r="R7" s="85" t="s">
        <v>121</v>
      </c>
      <c r="S7" s="85" t="s">
        <v>232</v>
      </c>
      <c r="T7" s="85" t="s">
        <v>132</v>
      </c>
      <c r="U7" s="85" t="s">
        <v>378</v>
      </c>
      <c r="V7" s="85" t="s">
        <v>126</v>
      </c>
      <c r="W7" s="85" t="s">
        <v>224</v>
      </c>
      <c r="X7" s="85" t="s">
        <v>258</v>
      </c>
      <c r="Y7" s="85" t="s">
        <v>259</v>
      </c>
      <c r="Z7" s="85" t="s">
        <v>259</v>
      </c>
      <c r="AA7" s="85" t="s">
        <v>259</v>
      </c>
      <c r="AB7" s="85" t="s">
        <v>259</v>
      </c>
      <c r="AC7" s="85" t="s">
        <v>259</v>
      </c>
      <c r="AD7" s="85" t="s">
        <v>259</v>
      </c>
      <c r="AE7" s="85" t="s">
        <v>259</v>
      </c>
      <c r="AF7" s="2"/>
    </row>
    <row r="8" spans="1:32" ht="125.45" customHeight="1" x14ac:dyDescent="0.25">
      <c r="A8" s="390"/>
      <c r="B8" s="387"/>
      <c r="C8" s="393"/>
      <c r="D8" s="387"/>
      <c r="E8" s="387"/>
      <c r="F8" s="387"/>
      <c r="G8" s="387"/>
      <c r="H8" s="85" t="s">
        <v>124</v>
      </c>
      <c r="I8" s="85" t="s">
        <v>197</v>
      </c>
      <c r="J8" s="85" t="s">
        <v>264</v>
      </c>
      <c r="K8" s="226" t="s">
        <v>379</v>
      </c>
      <c r="L8" s="85" t="s">
        <v>228</v>
      </c>
      <c r="M8" s="226" t="s">
        <v>380</v>
      </c>
      <c r="N8" s="85" t="s">
        <v>202</v>
      </c>
      <c r="O8" s="85" t="s">
        <v>118</v>
      </c>
      <c r="P8" s="85" t="s">
        <v>121</v>
      </c>
      <c r="Q8" s="85" t="s">
        <v>121</v>
      </c>
      <c r="R8" s="85" t="s">
        <v>121</v>
      </c>
      <c r="S8" s="85" t="s">
        <v>232</v>
      </c>
      <c r="T8" s="85" t="s">
        <v>132</v>
      </c>
      <c r="U8" s="85" t="s">
        <v>271</v>
      </c>
      <c r="V8" s="85" t="s">
        <v>126</v>
      </c>
      <c r="W8" s="85" t="s">
        <v>224</v>
      </c>
      <c r="X8" s="85" t="s">
        <v>259</v>
      </c>
      <c r="Y8" s="85" t="s">
        <v>259</v>
      </c>
      <c r="Z8" s="85" t="s">
        <v>259</v>
      </c>
      <c r="AA8" s="85" t="s">
        <v>259</v>
      </c>
      <c r="AB8" s="85" t="s">
        <v>259</v>
      </c>
      <c r="AC8" s="85" t="s">
        <v>259</v>
      </c>
      <c r="AD8" s="85" t="s">
        <v>259</v>
      </c>
      <c r="AE8" s="85" t="s">
        <v>259</v>
      </c>
      <c r="AF8" s="2"/>
    </row>
    <row r="9" spans="1:32" ht="144.94999999999999" customHeight="1" x14ac:dyDescent="0.25">
      <c r="A9" s="74" t="s">
        <v>256</v>
      </c>
      <c r="B9" s="85" t="s">
        <v>255</v>
      </c>
      <c r="C9" s="85" t="s">
        <v>381</v>
      </c>
      <c r="D9" s="85" t="s">
        <v>382</v>
      </c>
      <c r="E9" s="85" t="s">
        <v>383</v>
      </c>
      <c r="F9" s="85" t="s">
        <v>384</v>
      </c>
      <c r="G9" s="85" t="s">
        <v>91</v>
      </c>
      <c r="H9" s="85" t="s">
        <v>124</v>
      </c>
      <c r="I9" s="85" t="s">
        <v>197</v>
      </c>
      <c r="J9" s="85" t="s">
        <v>264</v>
      </c>
      <c r="K9" s="226" t="s">
        <v>385</v>
      </c>
      <c r="L9" s="85" t="s">
        <v>227</v>
      </c>
      <c r="M9" s="226" t="s">
        <v>386</v>
      </c>
      <c r="N9" s="85" t="s">
        <v>117</v>
      </c>
      <c r="O9" s="85" t="s">
        <v>119</v>
      </c>
      <c r="P9" s="85" t="s">
        <v>127</v>
      </c>
      <c r="Q9" s="85" t="s">
        <v>121</v>
      </c>
      <c r="R9" s="85" t="s">
        <v>121</v>
      </c>
      <c r="S9" s="85" t="s">
        <v>232</v>
      </c>
      <c r="T9" s="85" t="s">
        <v>132</v>
      </c>
      <c r="U9" s="85" t="s">
        <v>387</v>
      </c>
      <c r="V9" s="85" t="s">
        <v>126</v>
      </c>
      <c r="W9" s="85" t="s">
        <v>224</v>
      </c>
      <c r="X9" s="85" t="s">
        <v>258</v>
      </c>
      <c r="Y9" s="85" t="s">
        <v>259</v>
      </c>
      <c r="Z9" s="85" t="s">
        <v>259</v>
      </c>
      <c r="AA9" s="85" t="s">
        <v>259</v>
      </c>
      <c r="AB9" s="85" t="s">
        <v>259</v>
      </c>
      <c r="AC9" s="85" t="s">
        <v>259</v>
      </c>
      <c r="AD9" s="85" t="s">
        <v>259</v>
      </c>
      <c r="AE9" s="85" t="s">
        <v>259</v>
      </c>
      <c r="AF9" s="2"/>
    </row>
    <row r="10" spans="1:32" ht="68.45" customHeight="1" x14ac:dyDescent="0.25">
      <c r="A10" s="396" t="s">
        <v>256</v>
      </c>
      <c r="B10" s="386" t="s">
        <v>255</v>
      </c>
      <c r="C10" s="386" t="s">
        <v>388</v>
      </c>
      <c r="D10" s="386" t="s">
        <v>389</v>
      </c>
      <c r="E10" s="386" t="s">
        <v>390</v>
      </c>
      <c r="F10" s="386" t="s">
        <v>391</v>
      </c>
      <c r="G10" s="391" t="s">
        <v>91</v>
      </c>
      <c r="H10" s="226" t="s">
        <v>123</v>
      </c>
      <c r="I10" s="85" t="s">
        <v>197</v>
      </c>
      <c r="J10" s="85" t="s">
        <v>474</v>
      </c>
      <c r="K10" s="226" t="s">
        <v>392</v>
      </c>
      <c r="L10" s="85" t="s">
        <v>227</v>
      </c>
      <c r="M10" s="226" t="s">
        <v>393</v>
      </c>
      <c r="N10" s="85" t="s">
        <v>202</v>
      </c>
      <c r="O10" s="85" t="s">
        <v>119</v>
      </c>
      <c r="P10" s="85" t="s">
        <v>127</v>
      </c>
      <c r="Q10" s="85" t="s">
        <v>121</v>
      </c>
      <c r="R10" s="85" t="s">
        <v>121</v>
      </c>
      <c r="S10" s="85" t="s">
        <v>232</v>
      </c>
      <c r="T10" s="85" t="s">
        <v>132</v>
      </c>
      <c r="U10" s="85" t="s">
        <v>394</v>
      </c>
      <c r="V10" s="85" t="s">
        <v>125</v>
      </c>
      <c r="W10" s="85" t="s">
        <v>224</v>
      </c>
      <c r="X10" s="85" t="s">
        <v>258</v>
      </c>
      <c r="Y10" s="85" t="s">
        <v>259</v>
      </c>
      <c r="Z10" s="85" t="s">
        <v>259</v>
      </c>
      <c r="AA10" s="85" t="s">
        <v>259</v>
      </c>
      <c r="AB10" s="85" t="s">
        <v>259</v>
      </c>
      <c r="AC10" s="85" t="s">
        <v>259</v>
      </c>
      <c r="AD10" s="85" t="s">
        <v>259</v>
      </c>
      <c r="AE10" s="85" t="s">
        <v>259</v>
      </c>
      <c r="AF10" s="2"/>
    </row>
    <row r="11" spans="1:32" ht="111" customHeight="1" x14ac:dyDescent="0.25">
      <c r="A11" s="397"/>
      <c r="B11" s="313"/>
      <c r="C11" s="313"/>
      <c r="D11" s="313"/>
      <c r="E11" s="313"/>
      <c r="F11" s="313"/>
      <c r="G11" s="392"/>
      <c r="H11" s="226" t="s">
        <v>123</v>
      </c>
      <c r="I11" s="85" t="s">
        <v>197</v>
      </c>
      <c r="J11" s="85" t="s">
        <v>474</v>
      </c>
      <c r="K11" s="226" t="s">
        <v>395</v>
      </c>
      <c r="L11" s="85" t="s">
        <v>228</v>
      </c>
      <c r="M11" s="226" t="s">
        <v>396</v>
      </c>
      <c r="N11" s="85" t="s">
        <v>117</v>
      </c>
      <c r="O11" s="85" t="s">
        <v>118</v>
      </c>
      <c r="P11" s="85" t="s">
        <v>127</v>
      </c>
      <c r="Q11" s="85" t="s">
        <v>121</v>
      </c>
      <c r="R11" s="85" t="s">
        <v>121</v>
      </c>
      <c r="S11" s="85" t="s">
        <v>232</v>
      </c>
      <c r="T11" s="85" t="s">
        <v>132</v>
      </c>
      <c r="U11" s="85" t="s">
        <v>271</v>
      </c>
      <c r="V11" s="85" t="s">
        <v>125</v>
      </c>
      <c r="W11" s="85" t="s">
        <v>224</v>
      </c>
      <c r="X11" s="85" t="s">
        <v>259</v>
      </c>
      <c r="Y11" s="85" t="s">
        <v>259</v>
      </c>
      <c r="Z11" s="85" t="s">
        <v>259</v>
      </c>
      <c r="AA11" s="85" t="s">
        <v>259</v>
      </c>
      <c r="AB11" s="85" t="s">
        <v>259</v>
      </c>
      <c r="AC11" s="85" t="s">
        <v>259</v>
      </c>
      <c r="AD11" s="85" t="s">
        <v>259</v>
      </c>
      <c r="AE11" s="85" t="s">
        <v>259</v>
      </c>
      <c r="AF11" s="2"/>
    </row>
    <row r="12" spans="1:32" ht="81.95" customHeight="1" x14ac:dyDescent="0.25">
      <c r="A12" s="398"/>
      <c r="B12" s="387"/>
      <c r="C12" s="387"/>
      <c r="D12" s="387"/>
      <c r="E12" s="387"/>
      <c r="F12" s="387"/>
      <c r="G12" s="393"/>
      <c r="H12" s="85" t="s">
        <v>123</v>
      </c>
      <c r="I12" s="85" t="s">
        <v>197</v>
      </c>
      <c r="J12" s="85" t="s">
        <v>474</v>
      </c>
      <c r="K12" s="226" t="s">
        <v>397</v>
      </c>
      <c r="L12" s="85" t="s">
        <v>228</v>
      </c>
      <c r="M12" s="226" t="s">
        <v>398</v>
      </c>
      <c r="N12" s="85" t="s">
        <v>117</v>
      </c>
      <c r="O12" s="85" t="s">
        <v>118</v>
      </c>
      <c r="P12" s="85" t="s">
        <v>127</v>
      </c>
      <c r="Q12" s="85" t="s">
        <v>121</v>
      </c>
      <c r="R12" s="85" t="s">
        <v>121</v>
      </c>
      <c r="S12" s="85" t="s">
        <v>232</v>
      </c>
      <c r="T12" s="85" t="s">
        <v>132</v>
      </c>
      <c r="U12" s="85" t="s">
        <v>271</v>
      </c>
      <c r="V12" s="85" t="s">
        <v>125</v>
      </c>
      <c r="W12" s="85" t="s">
        <v>224</v>
      </c>
      <c r="X12" s="85" t="s">
        <v>259</v>
      </c>
      <c r="Y12" s="85" t="s">
        <v>259</v>
      </c>
      <c r="Z12" s="85" t="s">
        <v>259</v>
      </c>
      <c r="AA12" s="85" t="s">
        <v>259</v>
      </c>
      <c r="AB12" s="85" t="s">
        <v>259</v>
      </c>
      <c r="AC12" s="85" t="s">
        <v>259</v>
      </c>
      <c r="AD12" s="85" t="s">
        <v>259</v>
      </c>
      <c r="AE12" s="85" t="s">
        <v>259</v>
      </c>
      <c r="AF12" s="2"/>
    </row>
    <row r="13" spans="1:32" ht="168.95" customHeight="1" x14ac:dyDescent="0.25">
      <c r="A13" s="74" t="s">
        <v>256</v>
      </c>
      <c r="B13" s="85" t="s">
        <v>255</v>
      </c>
      <c r="C13" s="84" t="s">
        <v>399</v>
      </c>
      <c r="D13" s="85" t="s">
        <v>400</v>
      </c>
      <c r="E13" s="85" t="s">
        <v>401</v>
      </c>
      <c r="F13" s="85" t="s">
        <v>402</v>
      </c>
      <c r="G13" s="85" t="s">
        <v>219</v>
      </c>
      <c r="H13" s="85" t="s">
        <v>123</v>
      </c>
      <c r="I13" s="85" t="s">
        <v>198</v>
      </c>
      <c r="J13" s="85" t="s">
        <v>473</v>
      </c>
      <c r="K13" s="226" t="s">
        <v>403</v>
      </c>
      <c r="L13" s="85" t="s">
        <v>227</v>
      </c>
      <c r="M13" s="226" t="s">
        <v>404</v>
      </c>
      <c r="N13" s="85" t="s">
        <v>117</v>
      </c>
      <c r="O13" s="85" t="s">
        <v>119</v>
      </c>
      <c r="P13" s="85" t="s">
        <v>128</v>
      </c>
      <c r="Q13" s="85" t="s">
        <v>128</v>
      </c>
      <c r="R13" s="85" t="s">
        <v>128</v>
      </c>
      <c r="S13" s="85" t="s">
        <v>233</v>
      </c>
      <c r="T13" s="85" t="s">
        <v>132</v>
      </c>
      <c r="U13" s="85" t="s">
        <v>405</v>
      </c>
      <c r="V13" s="85" t="s">
        <v>123</v>
      </c>
      <c r="W13" s="85" t="s">
        <v>133</v>
      </c>
      <c r="X13" s="85" t="s">
        <v>272</v>
      </c>
      <c r="Y13" s="85" t="s">
        <v>406</v>
      </c>
      <c r="Z13" s="227" t="s">
        <v>407</v>
      </c>
      <c r="AA13" s="85" t="s">
        <v>408</v>
      </c>
      <c r="AB13" s="85" t="s">
        <v>409</v>
      </c>
      <c r="AC13" s="85" t="s">
        <v>253</v>
      </c>
      <c r="AD13" s="83">
        <v>44377</v>
      </c>
      <c r="AE13" s="85"/>
      <c r="AF13" s="2"/>
    </row>
    <row r="14" spans="1:32" ht="168.95" customHeight="1" x14ac:dyDescent="0.25">
      <c r="A14" s="74" t="s">
        <v>256</v>
      </c>
      <c r="B14" s="85" t="s">
        <v>255</v>
      </c>
      <c r="C14" s="84" t="s">
        <v>410</v>
      </c>
      <c r="D14" s="85" t="s">
        <v>285</v>
      </c>
      <c r="E14" s="85" t="s">
        <v>279</v>
      </c>
      <c r="F14" s="85" t="s">
        <v>296</v>
      </c>
      <c r="G14" s="85" t="s">
        <v>219</v>
      </c>
      <c r="H14" s="85" t="s">
        <v>123</v>
      </c>
      <c r="I14" s="85" t="s">
        <v>198</v>
      </c>
      <c r="J14" s="85" t="s">
        <v>473</v>
      </c>
      <c r="K14" s="226" t="s">
        <v>411</v>
      </c>
      <c r="L14" s="85" t="s">
        <v>227</v>
      </c>
      <c r="M14" s="226" t="s">
        <v>302</v>
      </c>
      <c r="N14" s="85" t="s">
        <v>202</v>
      </c>
      <c r="O14" s="85" t="s">
        <v>119</v>
      </c>
      <c r="P14" s="85" t="s">
        <v>128</v>
      </c>
      <c r="Q14" s="85" t="s">
        <v>128</v>
      </c>
      <c r="R14" s="85" t="s">
        <v>128</v>
      </c>
      <c r="S14" s="85" t="s">
        <v>233</v>
      </c>
      <c r="T14" s="85" t="s">
        <v>132</v>
      </c>
      <c r="U14" s="85" t="s">
        <v>320</v>
      </c>
      <c r="V14" s="85" t="s">
        <v>123</v>
      </c>
      <c r="W14" s="85" t="s">
        <v>133</v>
      </c>
      <c r="X14" s="85" t="s">
        <v>272</v>
      </c>
      <c r="Y14" s="85" t="s">
        <v>277</v>
      </c>
      <c r="Z14" s="85" t="s">
        <v>324</v>
      </c>
      <c r="AA14" s="85" t="s">
        <v>278</v>
      </c>
      <c r="AB14" s="85" t="s">
        <v>356</v>
      </c>
      <c r="AC14" s="85" t="s">
        <v>253</v>
      </c>
      <c r="AD14" s="83">
        <v>44196</v>
      </c>
      <c r="AE14" s="85"/>
      <c r="AF14" s="2"/>
    </row>
    <row r="15" spans="1:32" ht="84" customHeight="1" x14ac:dyDescent="0.25">
      <c r="A15" s="388" t="s">
        <v>256</v>
      </c>
      <c r="B15" s="386" t="s">
        <v>255</v>
      </c>
      <c r="C15" s="394" t="s">
        <v>348</v>
      </c>
      <c r="D15" s="386" t="s">
        <v>286</v>
      </c>
      <c r="E15" s="386" t="s">
        <v>295</v>
      </c>
      <c r="F15" s="386" t="s">
        <v>297</v>
      </c>
      <c r="G15" s="386" t="s">
        <v>87</v>
      </c>
      <c r="H15" s="85" t="s">
        <v>124</v>
      </c>
      <c r="I15" s="85" t="s">
        <v>197</v>
      </c>
      <c r="J15" s="85" t="s">
        <v>264</v>
      </c>
      <c r="K15" s="226" t="s">
        <v>321</v>
      </c>
      <c r="L15" s="85" t="s">
        <v>228</v>
      </c>
      <c r="M15" s="226" t="s">
        <v>304</v>
      </c>
      <c r="N15" s="85" t="s">
        <v>202</v>
      </c>
      <c r="O15" s="85" t="s">
        <v>118</v>
      </c>
      <c r="P15" s="85" t="s">
        <v>127</v>
      </c>
      <c r="Q15" s="85" t="s">
        <v>127</v>
      </c>
      <c r="R15" s="85" t="s">
        <v>127</v>
      </c>
      <c r="S15" s="85" t="s">
        <v>232</v>
      </c>
      <c r="T15" s="85" t="s">
        <v>132</v>
      </c>
      <c r="U15" s="85" t="s">
        <v>271</v>
      </c>
      <c r="V15" s="85" t="s">
        <v>126</v>
      </c>
      <c r="W15" s="85" t="s">
        <v>224</v>
      </c>
      <c r="X15" s="85" t="s">
        <v>259</v>
      </c>
      <c r="Y15" s="85" t="s">
        <v>259</v>
      </c>
      <c r="Z15" s="85" t="s">
        <v>259</v>
      </c>
      <c r="AA15" s="85" t="s">
        <v>259</v>
      </c>
      <c r="AB15" s="85" t="s">
        <v>259</v>
      </c>
      <c r="AC15" s="85" t="s">
        <v>259</v>
      </c>
      <c r="AD15" s="85" t="s">
        <v>259</v>
      </c>
      <c r="AE15" s="85" t="s">
        <v>259</v>
      </c>
      <c r="AF15" s="2"/>
    </row>
    <row r="16" spans="1:32" ht="165.75" x14ac:dyDescent="0.25">
      <c r="A16" s="390"/>
      <c r="B16" s="387"/>
      <c r="C16" s="395"/>
      <c r="D16" s="387"/>
      <c r="E16" s="387"/>
      <c r="F16" s="387"/>
      <c r="G16" s="387"/>
      <c r="H16" s="85" t="s">
        <v>124</v>
      </c>
      <c r="I16" s="85" t="s">
        <v>197</v>
      </c>
      <c r="J16" s="85" t="s">
        <v>264</v>
      </c>
      <c r="K16" s="226" t="s">
        <v>349</v>
      </c>
      <c r="L16" s="85" t="s">
        <v>227</v>
      </c>
      <c r="M16" s="226" t="s">
        <v>305</v>
      </c>
      <c r="N16" s="85" t="s">
        <v>202</v>
      </c>
      <c r="O16" s="85" t="s">
        <v>118</v>
      </c>
      <c r="P16" s="85" t="s">
        <v>121</v>
      </c>
      <c r="Q16" s="85" t="s">
        <v>121</v>
      </c>
      <c r="R16" s="85" t="s">
        <v>121</v>
      </c>
      <c r="S16" s="85" t="s">
        <v>232</v>
      </c>
      <c r="T16" s="85" t="s">
        <v>132</v>
      </c>
      <c r="U16" s="85">
        <v>4</v>
      </c>
      <c r="V16" s="85" t="s">
        <v>126</v>
      </c>
      <c r="W16" s="85" t="s">
        <v>224</v>
      </c>
      <c r="X16" s="85" t="s">
        <v>259</v>
      </c>
      <c r="Y16" s="85" t="s">
        <v>259</v>
      </c>
      <c r="Z16" s="85" t="s">
        <v>259</v>
      </c>
      <c r="AA16" s="85" t="s">
        <v>259</v>
      </c>
      <c r="AB16" s="85" t="s">
        <v>259</v>
      </c>
      <c r="AC16" s="85" t="s">
        <v>259</v>
      </c>
      <c r="AD16" s="85" t="s">
        <v>259</v>
      </c>
      <c r="AE16" s="85" t="s">
        <v>259</v>
      </c>
      <c r="AF16" s="2"/>
    </row>
    <row r="17" spans="1:32" ht="76.5" x14ac:dyDescent="0.25">
      <c r="A17" s="74" t="s">
        <v>256</v>
      </c>
      <c r="B17" s="85" t="s">
        <v>255</v>
      </c>
      <c r="C17" s="85" t="s">
        <v>412</v>
      </c>
      <c r="D17" s="85" t="s">
        <v>287</v>
      </c>
      <c r="E17" s="85" t="s">
        <v>260</v>
      </c>
      <c r="F17" s="85" t="s">
        <v>298</v>
      </c>
      <c r="G17" s="85" t="s">
        <v>254</v>
      </c>
      <c r="H17" s="85" t="s">
        <v>123</v>
      </c>
      <c r="I17" s="85" t="s">
        <v>197</v>
      </c>
      <c r="J17" s="85" t="s">
        <v>474</v>
      </c>
      <c r="K17" s="85" t="s">
        <v>322</v>
      </c>
      <c r="L17" s="85" t="s">
        <v>227</v>
      </c>
      <c r="M17" s="226" t="s">
        <v>307</v>
      </c>
      <c r="N17" s="85" t="s">
        <v>202</v>
      </c>
      <c r="O17" s="85" t="s">
        <v>118</v>
      </c>
      <c r="P17" s="85" t="s">
        <v>121</v>
      </c>
      <c r="Q17" s="85" t="s">
        <v>121</v>
      </c>
      <c r="R17" s="85" t="s">
        <v>121</v>
      </c>
      <c r="S17" s="85" t="s">
        <v>232</v>
      </c>
      <c r="T17" s="85" t="s">
        <v>132</v>
      </c>
      <c r="U17" s="85" t="s">
        <v>323</v>
      </c>
      <c r="V17" s="85" t="s">
        <v>125</v>
      </c>
      <c r="W17" s="85" t="s">
        <v>224</v>
      </c>
      <c r="X17" s="85" t="s">
        <v>258</v>
      </c>
      <c r="Y17" s="85" t="s">
        <v>259</v>
      </c>
      <c r="Z17" s="85" t="s">
        <v>259</v>
      </c>
      <c r="AA17" s="85" t="s">
        <v>259</v>
      </c>
      <c r="AB17" s="85" t="s">
        <v>259</v>
      </c>
      <c r="AC17" s="85" t="s">
        <v>259</v>
      </c>
      <c r="AD17" s="226" t="s">
        <v>259</v>
      </c>
      <c r="AE17" s="85" t="s">
        <v>259</v>
      </c>
      <c r="AF17" s="2"/>
    </row>
    <row r="18" spans="1:32" ht="186.95" customHeight="1" x14ac:dyDescent="0.25">
      <c r="A18" s="74" t="s">
        <v>256</v>
      </c>
      <c r="B18" s="85" t="s">
        <v>255</v>
      </c>
      <c r="C18" s="84" t="s">
        <v>413</v>
      </c>
      <c r="D18" s="85" t="s">
        <v>288</v>
      </c>
      <c r="E18" s="85" t="s">
        <v>350</v>
      </c>
      <c r="F18" s="85" t="s">
        <v>299</v>
      </c>
      <c r="G18" s="85" t="s">
        <v>254</v>
      </c>
      <c r="H18" s="85" t="s">
        <v>124</v>
      </c>
      <c r="I18" s="85" t="s">
        <v>198</v>
      </c>
      <c r="J18" s="85" t="s">
        <v>474</v>
      </c>
      <c r="K18" s="226" t="s">
        <v>414</v>
      </c>
      <c r="L18" s="85" t="s">
        <v>227</v>
      </c>
      <c r="M18" s="226" t="s">
        <v>308</v>
      </c>
      <c r="N18" s="85" t="s">
        <v>202</v>
      </c>
      <c r="O18" s="85" t="s">
        <v>118</v>
      </c>
      <c r="P18" s="85" t="s">
        <v>128</v>
      </c>
      <c r="Q18" s="85" t="s">
        <v>128</v>
      </c>
      <c r="R18" s="85" t="s">
        <v>128</v>
      </c>
      <c r="S18" s="85" t="s">
        <v>232</v>
      </c>
      <c r="T18" s="85" t="s">
        <v>132</v>
      </c>
      <c r="U18" s="85" t="s">
        <v>351</v>
      </c>
      <c r="V18" s="85" t="s">
        <v>124</v>
      </c>
      <c r="W18" s="85" t="s">
        <v>133</v>
      </c>
      <c r="X18" s="85" t="s">
        <v>272</v>
      </c>
      <c r="Y18" s="85" t="s">
        <v>415</v>
      </c>
      <c r="Z18" s="85" t="s">
        <v>328</v>
      </c>
      <c r="AA18" s="85" t="s">
        <v>330</v>
      </c>
      <c r="AB18" s="85" t="s">
        <v>359</v>
      </c>
      <c r="AC18" s="85" t="s">
        <v>253</v>
      </c>
      <c r="AD18" s="83">
        <v>44377</v>
      </c>
      <c r="AE18" s="85"/>
      <c r="AF18" s="2"/>
    </row>
    <row r="19" spans="1:32" ht="114.75" x14ac:dyDescent="0.25">
      <c r="A19" s="74" t="s">
        <v>256</v>
      </c>
      <c r="B19" s="85" t="s">
        <v>255</v>
      </c>
      <c r="C19" s="85" t="s">
        <v>352</v>
      </c>
      <c r="D19" s="85" t="s">
        <v>289</v>
      </c>
      <c r="E19" s="226" t="s">
        <v>325</v>
      </c>
      <c r="F19" s="85" t="s">
        <v>300</v>
      </c>
      <c r="G19" s="85" t="s">
        <v>254</v>
      </c>
      <c r="H19" s="85" t="s">
        <v>123</v>
      </c>
      <c r="I19" s="85" t="s">
        <v>197</v>
      </c>
      <c r="J19" s="85" t="s">
        <v>474</v>
      </c>
      <c r="K19" s="226" t="s">
        <v>416</v>
      </c>
      <c r="L19" s="85" t="s">
        <v>227</v>
      </c>
      <c r="M19" s="226" t="s">
        <v>309</v>
      </c>
      <c r="N19" s="85" t="s">
        <v>202</v>
      </c>
      <c r="O19" s="85" t="s">
        <v>119</v>
      </c>
      <c r="P19" s="85" t="s">
        <v>121</v>
      </c>
      <c r="Q19" s="85" t="s">
        <v>121</v>
      </c>
      <c r="R19" s="85" t="s">
        <v>121</v>
      </c>
      <c r="S19" s="85" t="s">
        <v>233</v>
      </c>
      <c r="T19" s="85" t="s">
        <v>132</v>
      </c>
      <c r="U19" s="85" t="s">
        <v>326</v>
      </c>
      <c r="V19" s="85" t="s">
        <v>125</v>
      </c>
      <c r="W19" s="85" t="s">
        <v>224</v>
      </c>
      <c r="X19" s="85" t="s">
        <v>258</v>
      </c>
      <c r="Y19" s="85" t="s">
        <v>259</v>
      </c>
      <c r="Z19" s="85" t="s">
        <v>259</v>
      </c>
      <c r="AA19" s="85" t="s">
        <v>259</v>
      </c>
      <c r="AB19" s="85" t="s">
        <v>259</v>
      </c>
      <c r="AC19" s="85" t="s">
        <v>259</v>
      </c>
      <c r="AD19" s="226" t="s">
        <v>259</v>
      </c>
      <c r="AE19" s="85" t="s">
        <v>259</v>
      </c>
      <c r="AF19" s="2"/>
    </row>
    <row r="20" spans="1:32" ht="90" customHeight="1" x14ac:dyDescent="0.25">
      <c r="A20" s="388" t="s">
        <v>256</v>
      </c>
      <c r="B20" s="386" t="s">
        <v>255</v>
      </c>
      <c r="C20" s="386" t="s">
        <v>417</v>
      </c>
      <c r="D20" s="386" t="s">
        <v>290</v>
      </c>
      <c r="E20" s="386" t="s">
        <v>418</v>
      </c>
      <c r="F20" s="386" t="s">
        <v>301</v>
      </c>
      <c r="G20" s="386" t="s">
        <v>254</v>
      </c>
      <c r="H20" s="85" t="s">
        <v>123</v>
      </c>
      <c r="I20" s="77" t="s">
        <v>197</v>
      </c>
      <c r="J20" s="85" t="s">
        <v>474</v>
      </c>
      <c r="K20" s="226" t="s">
        <v>419</v>
      </c>
      <c r="L20" s="85" t="s">
        <v>227</v>
      </c>
      <c r="M20" s="226" t="s">
        <v>310</v>
      </c>
      <c r="N20" s="85" t="s">
        <v>202</v>
      </c>
      <c r="O20" s="85" t="s">
        <v>118</v>
      </c>
      <c r="P20" s="85" t="s">
        <v>127</v>
      </c>
      <c r="Q20" s="85" t="s">
        <v>121</v>
      </c>
      <c r="R20" s="85" t="s">
        <v>127</v>
      </c>
      <c r="S20" s="85" t="s">
        <v>233</v>
      </c>
      <c r="T20" s="85" t="s">
        <v>132</v>
      </c>
      <c r="U20" s="85" t="s">
        <v>329</v>
      </c>
      <c r="V20" s="85" t="s">
        <v>125</v>
      </c>
      <c r="W20" s="85" t="s">
        <v>224</v>
      </c>
      <c r="X20" s="85" t="s">
        <v>258</v>
      </c>
      <c r="Y20" s="85" t="s">
        <v>259</v>
      </c>
      <c r="Z20" s="85" t="s">
        <v>259</v>
      </c>
      <c r="AA20" s="85" t="s">
        <v>259</v>
      </c>
      <c r="AB20" s="85" t="s">
        <v>259</v>
      </c>
      <c r="AC20" s="85" t="s">
        <v>259</v>
      </c>
      <c r="AD20" s="226" t="s">
        <v>259</v>
      </c>
      <c r="AE20" s="85" t="s">
        <v>259</v>
      </c>
      <c r="AF20" s="2"/>
    </row>
    <row r="21" spans="1:32" ht="66.599999999999994" customHeight="1" x14ac:dyDescent="0.25">
      <c r="A21" s="389"/>
      <c r="B21" s="313"/>
      <c r="C21" s="313"/>
      <c r="D21" s="313"/>
      <c r="E21" s="313"/>
      <c r="F21" s="313"/>
      <c r="G21" s="313"/>
      <c r="H21" s="85" t="s">
        <v>123</v>
      </c>
      <c r="I21" s="77" t="s">
        <v>197</v>
      </c>
      <c r="J21" s="85" t="s">
        <v>474</v>
      </c>
      <c r="K21" s="226" t="s">
        <v>312</v>
      </c>
      <c r="L21" s="85" t="s">
        <v>228</v>
      </c>
      <c r="M21" s="226" t="s">
        <v>311</v>
      </c>
      <c r="N21" s="85" t="s">
        <v>202</v>
      </c>
      <c r="O21" s="85" t="s">
        <v>118</v>
      </c>
      <c r="P21" s="85" t="s">
        <v>127</v>
      </c>
      <c r="Q21" s="85" t="s">
        <v>127</v>
      </c>
      <c r="R21" s="85" t="s">
        <v>127</v>
      </c>
      <c r="S21" s="85" t="s">
        <v>232</v>
      </c>
      <c r="T21" s="85" t="s">
        <v>132</v>
      </c>
      <c r="U21" s="85" t="s">
        <v>271</v>
      </c>
      <c r="V21" s="85" t="s">
        <v>125</v>
      </c>
      <c r="W21" s="85" t="s">
        <v>224</v>
      </c>
      <c r="X21" s="85" t="s">
        <v>259</v>
      </c>
      <c r="Y21" s="85" t="s">
        <v>259</v>
      </c>
      <c r="Z21" s="85" t="s">
        <v>259</v>
      </c>
      <c r="AA21" s="85" t="s">
        <v>259</v>
      </c>
      <c r="AB21" s="85" t="s">
        <v>259</v>
      </c>
      <c r="AC21" s="85" t="s">
        <v>259</v>
      </c>
      <c r="AD21" s="85" t="s">
        <v>259</v>
      </c>
      <c r="AE21" s="85" t="s">
        <v>259</v>
      </c>
      <c r="AF21" s="2"/>
    </row>
    <row r="22" spans="1:32" ht="103.5" customHeight="1" x14ac:dyDescent="0.25">
      <c r="A22" s="390"/>
      <c r="B22" s="387"/>
      <c r="C22" s="387"/>
      <c r="D22" s="387"/>
      <c r="E22" s="387"/>
      <c r="F22" s="387"/>
      <c r="G22" s="387"/>
      <c r="H22" s="85" t="s">
        <v>123</v>
      </c>
      <c r="I22" s="77" t="s">
        <v>197</v>
      </c>
      <c r="J22" s="85" t="s">
        <v>474</v>
      </c>
      <c r="K22" s="226" t="s">
        <v>331</v>
      </c>
      <c r="L22" s="85" t="s">
        <v>227</v>
      </c>
      <c r="M22" s="226" t="s">
        <v>327</v>
      </c>
      <c r="N22" s="85" t="s">
        <v>117</v>
      </c>
      <c r="O22" s="85" t="s">
        <v>119</v>
      </c>
      <c r="P22" s="85" t="s">
        <v>127</v>
      </c>
      <c r="Q22" s="85" t="s">
        <v>121</v>
      </c>
      <c r="R22" s="85" t="s">
        <v>127</v>
      </c>
      <c r="S22" s="85" t="s">
        <v>233</v>
      </c>
      <c r="T22" s="85" t="s">
        <v>132</v>
      </c>
      <c r="U22" s="85" t="s">
        <v>332</v>
      </c>
      <c r="V22" s="85" t="s">
        <v>125</v>
      </c>
      <c r="W22" s="85" t="s">
        <v>224</v>
      </c>
      <c r="X22" s="85" t="s">
        <v>258</v>
      </c>
      <c r="Y22" s="85" t="s">
        <v>259</v>
      </c>
      <c r="Z22" s="85" t="s">
        <v>259</v>
      </c>
      <c r="AA22" s="85" t="s">
        <v>259</v>
      </c>
      <c r="AB22" s="85" t="s">
        <v>259</v>
      </c>
      <c r="AC22" s="85" t="s">
        <v>259</v>
      </c>
      <c r="AD22" s="226" t="s">
        <v>259</v>
      </c>
      <c r="AE22" s="85" t="s">
        <v>259</v>
      </c>
      <c r="AF22" s="2"/>
    </row>
    <row r="23" spans="1:32" ht="103.5" customHeight="1" x14ac:dyDescent="0.25">
      <c r="A23" s="74" t="s">
        <v>256</v>
      </c>
      <c r="B23" s="85" t="s">
        <v>255</v>
      </c>
      <c r="C23" s="85" t="s">
        <v>353</v>
      </c>
      <c r="D23" s="85" t="s">
        <v>291</v>
      </c>
      <c r="E23" s="85" t="s">
        <v>313</v>
      </c>
      <c r="F23" s="85" t="s">
        <v>303</v>
      </c>
      <c r="G23" s="85" t="s">
        <v>219</v>
      </c>
      <c r="H23" s="85" t="s">
        <v>124</v>
      </c>
      <c r="I23" s="77" t="s">
        <v>197</v>
      </c>
      <c r="J23" s="85" t="s">
        <v>264</v>
      </c>
      <c r="K23" s="226" t="s">
        <v>306</v>
      </c>
      <c r="L23" s="85" t="s">
        <v>227</v>
      </c>
      <c r="M23" s="226" t="s">
        <v>333</v>
      </c>
      <c r="N23" s="85" t="s">
        <v>117</v>
      </c>
      <c r="O23" s="85" t="s">
        <v>118</v>
      </c>
      <c r="P23" s="85" t="s">
        <v>127</v>
      </c>
      <c r="Q23" s="85" t="s">
        <v>121</v>
      </c>
      <c r="R23" s="85" t="s">
        <v>127</v>
      </c>
      <c r="S23" s="85" t="s">
        <v>230</v>
      </c>
      <c r="T23" s="85" t="s">
        <v>129</v>
      </c>
      <c r="U23" s="85">
        <v>2</v>
      </c>
      <c r="V23" s="85" t="s">
        <v>126</v>
      </c>
      <c r="W23" s="85" t="s">
        <v>224</v>
      </c>
      <c r="X23" s="85" t="s">
        <v>258</v>
      </c>
      <c r="Y23" s="85" t="s">
        <v>259</v>
      </c>
      <c r="Z23" s="85" t="s">
        <v>259</v>
      </c>
      <c r="AA23" s="85" t="s">
        <v>259</v>
      </c>
      <c r="AB23" s="85" t="s">
        <v>259</v>
      </c>
      <c r="AC23" s="85" t="s">
        <v>259</v>
      </c>
      <c r="AD23" s="226" t="s">
        <v>259</v>
      </c>
      <c r="AE23" s="85" t="s">
        <v>259</v>
      </c>
      <c r="AF23" s="2"/>
    </row>
    <row r="24" spans="1:32" ht="89.25" x14ac:dyDescent="0.25">
      <c r="A24" s="74" t="s">
        <v>256</v>
      </c>
      <c r="B24" s="85" t="s">
        <v>255</v>
      </c>
      <c r="C24" s="84" t="s">
        <v>337</v>
      </c>
      <c r="D24" s="85" t="s">
        <v>292</v>
      </c>
      <c r="E24" s="85" t="s">
        <v>341</v>
      </c>
      <c r="F24" s="85" t="s">
        <v>338</v>
      </c>
      <c r="G24" s="85" t="s">
        <v>219</v>
      </c>
      <c r="H24" s="85" t="s">
        <v>123</v>
      </c>
      <c r="I24" s="77" t="s">
        <v>197</v>
      </c>
      <c r="J24" s="85" t="s">
        <v>474</v>
      </c>
      <c r="K24" s="85" t="s">
        <v>265</v>
      </c>
      <c r="L24" s="85" t="s">
        <v>227</v>
      </c>
      <c r="M24" s="226" t="s">
        <v>334</v>
      </c>
      <c r="N24" s="85" t="s">
        <v>202</v>
      </c>
      <c r="O24" s="85" t="s">
        <v>119</v>
      </c>
      <c r="P24" s="85" t="s">
        <v>121</v>
      </c>
      <c r="Q24" s="85" t="s">
        <v>121</v>
      </c>
      <c r="R24" s="85" t="s">
        <v>121</v>
      </c>
      <c r="S24" s="85" t="s">
        <v>120</v>
      </c>
      <c r="T24" s="85" t="s">
        <v>120</v>
      </c>
      <c r="U24" s="85" t="s">
        <v>342</v>
      </c>
      <c r="V24" s="85" t="s">
        <v>125</v>
      </c>
      <c r="W24" s="85" t="s">
        <v>224</v>
      </c>
      <c r="X24" s="75" t="s">
        <v>258</v>
      </c>
      <c r="Y24" s="85" t="s">
        <v>259</v>
      </c>
      <c r="Z24" s="78" t="s">
        <v>259</v>
      </c>
      <c r="AA24" s="85" t="s">
        <v>259</v>
      </c>
      <c r="AB24" s="85" t="s">
        <v>259</v>
      </c>
      <c r="AC24" s="85" t="s">
        <v>259</v>
      </c>
      <c r="AD24" s="226" t="s">
        <v>259</v>
      </c>
      <c r="AE24" s="85" t="s">
        <v>259</v>
      </c>
      <c r="AF24" s="2"/>
    </row>
    <row r="25" spans="1:32" ht="127.5" x14ac:dyDescent="0.25">
      <c r="A25" s="74" t="s">
        <v>256</v>
      </c>
      <c r="B25" s="85" t="s">
        <v>255</v>
      </c>
      <c r="C25" s="85" t="s">
        <v>420</v>
      </c>
      <c r="D25" s="85" t="s">
        <v>293</v>
      </c>
      <c r="E25" s="85" t="s">
        <v>354</v>
      </c>
      <c r="F25" s="85" t="s">
        <v>339</v>
      </c>
      <c r="G25" s="85" t="s">
        <v>219</v>
      </c>
      <c r="H25" s="85" t="s">
        <v>123</v>
      </c>
      <c r="I25" s="77" t="s">
        <v>197</v>
      </c>
      <c r="J25" s="85" t="s">
        <v>474</v>
      </c>
      <c r="K25" s="226" t="s">
        <v>421</v>
      </c>
      <c r="L25" s="85" t="s">
        <v>227</v>
      </c>
      <c r="M25" s="226" t="s">
        <v>335</v>
      </c>
      <c r="N25" s="85" t="s">
        <v>202</v>
      </c>
      <c r="O25" s="85" t="s">
        <v>119</v>
      </c>
      <c r="P25" s="85" t="s">
        <v>121</v>
      </c>
      <c r="Q25" s="85" t="s">
        <v>121</v>
      </c>
      <c r="R25" s="85" t="s">
        <v>121</v>
      </c>
      <c r="S25" s="85" t="s">
        <v>120</v>
      </c>
      <c r="T25" s="85" t="s">
        <v>120</v>
      </c>
      <c r="U25" s="85" t="s">
        <v>343</v>
      </c>
      <c r="V25" s="85" t="s">
        <v>125</v>
      </c>
      <c r="W25" s="85" t="s">
        <v>224</v>
      </c>
      <c r="X25" s="76" t="s">
        <v>258</v>
      </c>
      <c r="Y25" s="85" t="s">
        <v>259</v>
      </c>
      <c r="Z25" s="78" t="s">
        <v>259</v>
      </c>
      <c r="AA25" s="85" t="s">
        <v>259</v>
      </c>
      <c r="AB25" s="85" t="s">
        <v>259</v>
      </c>
      <c r="AC25" s="85" t="s">
        <v>259</v>
      </c>
      <c r="AD25" s="226" t="s">
        <v>259</v>
      </c>
      <c r="AE25" s="85" t="s">
        <v>259</v>
      </c>
      <c r="AF25" s="2"/>
    </row>
    <row r="26" spans="1:32" ht="183.6" customHeight="1" x14ac:dyDescent="0.25">
      <c r="A26" s="74" t="s">
        <v>256</v>
      </c>
      <c r="B26" s="85" t="s">
        <v>255</v>
      </c>
      <c r="C26" s="85" t="s">
        <v>355</v>
      </c>
      <c r="D26" s="85" t="s">
        <v>294</v>
      </c>
      <c r="E26" s="85" t="s">
        <v>344</v>
      </c>
      <c r="F26" s="85" t="s">
        <v>340</v>
      </c>
      <c r="G26" s="85" t="s">
        <v>219</v>
      </c>
      <c r="H26" s="85" t="s">
        <v>123</v>
      </c>
      <c r="I26" s="77" t="s">
        <v>197</v>
      </c>
      <c r="J26" s="85" t="s">
        <v>474</v>
      </c>
      <c r="K26" s="226" t="s">
        <v>422</v>
      </c>
      <c r="L26" s="85" t="s">
        <v>227</v>
      </c>
      <c r="M26" s="226" t="s">
        <v>336</v>
      </c>
      <c r="N26" s="85" t="s">
        <v>202</v>
      </c>
      <c r="O26" s="85" t="s">
        <v>119</v>
      </c>
      <c r="P26" s="85" t="s">
        <v>121</v>
      </c>
      <c r="Q26" s="85" t="s">
        <v>121</v>
      </c>
      <c r="R26" s="85" t="s">
        <v>121</v>
      </c>
      <c r="S26" s="85" t="s">
        <v>120</v>
      </c>
      <c r="T26" s="85" t="s">
        <v>120</v>
      </c>
      <c r="U26" s="85">
        <v>3</v>
      </c>
      <c r="V26" s="85" t="s">
        <v>125</v>
      </c>
      <c r="W26" s="85" t="s">
        <v>224</v>
      </c>
      <c r="X26" s="76" t="s">
        <v>258</v>
      </c>
      <c r="Y26" s="85" t="s">
        <v>259</v>
      </c>
      <c r="Z26" s="78" t="s">
        <v>259</v>
      </c>
      <c r="AA26" s="85" t="s">
        <v>259</v>
      </c>
      <c r="AB26" s="85" t="s">
        <v>259</v>
      </c>
      <c r="AC26" s="85" t="s">
        <v>259</v>
      </c>
      <c r="AD26" s="226" t="s">
        <v>259</v>
      </c>
      <c r="AE26" s="85" t="s">
        <v>259</v>
      </c>
      <c r="AF26" s="2"/>
    </row>
  </sheetData>
  <customSheetViews>
    <customSheetView guid="{394CA11D-8E14-43D7-B0A6-119D480FECAC}" scale="58" topLeftCell="I1">
      <selection activeCell="X4" sqref="X4"/>
      <pageMargins left="0.7" right="0.7" top="0.75" bottom="0.75" header="0.3" footer="0.3"/>
      <pageSetup orientation="portrait" r:id="rId1"/>
    </customSheetView>
  </customSheetViews>
  <mergeCells count="35">
    <mergeCell ref="G4:G6"/>
    <mergeCell ref="A7:A8"/>
    <mergeCell ref="B7:B8"/>
    <mergeCell ref="C7:C8"/>
    <mergeCell ref="D7:D8"/>
    <mergeCell ref="E7:E8"/>
    <mergeCell ref="F7:F8"/>
    <mergeCell ref="G7:G8"/>
    <mergeCell ref="A4:A6"/>
    <mergeCell ref="B4:B6"/>
    <mergeCell ref="C4:C6"/>
    <mergeCell ref="D4:D6"/>
    <mergeCell ref="E4:E6"/>
    <mergeCell ref="F4:F6"/>
    <mergeCell ref="G10:G12"/>
    <mergeCell ref="A15:A16"/>
    <mergeCell ref="B15:B16"/>
    <mergeCell ref="C15:C16"/>
    <mergeCell ref="D15:D16"/>
    <mergeCell ref="E15:E16"/>
    <mergeCell ref="F15:F16"/>
    <mergeCell ref="G15:G16"/>
    <mergeCell ref="A10:A12"/>
    <mergeCell ref="B10:B12"/>
    <mergeCell ref="C10:C12"/>
    <mergeCell ref="D10:D12"/>
    <mergeCell ref="E10:E12"/>
    <mergeCell ref="F10:F12"/>
    <mergeCell ref="G20:G22"/>
    <mergeCell ref="A20:A22"/>
    <mergeCell ref="B20:B22"/>
    <mergeCell ref="C20:C22"/>
    <mergeCell ref="D20:D22"/>
    <mergeCell ref="E20:E22"/>
    <mergeCell ref="F20:F22"/>
  </mergeCell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'C:\Users\hnguyen\Documents\03 Refs\Years\2020\RCSA\Admin and RCSA''a\[1. Final RCSA_Information Technology_v15.xlsx]Lists for Data Validation'!#REF!</xm:f>
          </x14:formula1>
          <xm:sqref>R27:R83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opLeftCell="B1" zoomScaleNormal="100" workbookViewId="0">
      <selection activeCell="I2" sqref="I2:I4"/>
    </sheetView>
  </sheetViews>
  <sheetFormatPr defaultColWidth="9.140625" defaultRowHeight="12.75" x14ac:dyDescent="0.25"/>
  <cols>
    <col min="1" max="1" width="84.85546875" style="9" customWidth="1"/>
    <col min="2" max="2" width="11.5703125" style="9" customWidth="1"/>
    <col min="3" max="3" width="17.85546875" style="9" customWidth="1"/>
    <col min="4" max="4" width="12.42578125" style="9" customWidth="1"/>
    <col min="5" max="5" width="14.140625" style="9" customWidth="1"/>
    <col min="6" max="6" width="12.140625" style="9" customWidth="1"/>
    <col min="7" max="7" width="11.5703125" style="9" customWidth="1"/>
    <col min="8" max="8" width="12" style="9" customWidth="1"/>
    <col min="9" max="9" width="9.140625" style="9"/>
    <col min="10" max="10" width="13.42578125" style="9" customWidth="1"/>
    <col min="11" max="11" width="10.85546875" style="9" customWidth="1"/>
    <col min="12" max="12" width="11.42578125" style="9" customWidth="1"/>
    <col min="13" max="13" width="10.85546875" style="9" customWidth="1"/>
    <col min="14" max="14" width="16.42578125" style="9" bestFit="1" customWidth="1"/>
    <col min="15" max="16384" width="9.140625" style="9"/>
  </cols>
  <sheetData>
    <row r="1" spans="1:14" ht="55.7" customHeight="1" thickBot="1" x14ac:dyDescent="0.3">
      <c r="A1" s="60" t="s">
        <v>101</v>
      </c>
      <c r="B1" s="7" t="s">
        <v>17</v>
      </c>
      <c r="C1" s="8" t="s">
        <v>18</v>
      </c>
      <c r="D1" s="7" t="s">
        <v>2</v>
      </c>
      <c r="E1" s="72" t="s">
        <v>10</v>
      </c>
      <c r="F1" s="8" t="s">
        <v>9</v>
      </c>
      <c r="G1" s="7" t="s">
        <v>19</v>
      </c>
      <c r="H1" s="7" t="s">
        <v>20</v>
      </c>
      <c r="I1" s="8" t="s">
        <v>21</v>
      </c>
      <c r="J1" s="7" t="s">
        <v>13</v>
      </c>
      <c r="K1" s="7" t="s">
        <v>99</v>
      </c>
      <c r="L1" s="7" t="s">
        <v>100</v>
      </c>
      <c r="M1" s="41" t="s">
        <v>226</v>
      </c>
      <c r="N1" s="40" t="s">
        <v>237</v>
      </c>
    </row>
    <row r="2" spans="1:14" ht="14.25" customHeight="1" x14ac:dyDescent="0.25">
      <c r="A2" s="61" t="s">
        <v>22</v>
      </c>
      <c r="B2" s="57" t="s">
        <v>199</v>
      </c>
      <c r="C2" s="46" t="s">
        <v>197</v>
      </c>
      <c r="D2" s="70" t="s">
        <v>473</v>
      </c>
      <c r="E2" s="45" t="s">
        <v>202</v>
      </c>
      <c r="F2" s="43" t="s">
        <v>119</v>
      </c>
      <c r="G2" s="11" t="s">
        <v>121</v>
      </c>
      <c r="H2" s="11" t="s">
        <v>121</v>
      </c>
      <c r="I2" s="10" t="s">
        <v>121</v>
      </c>
      <c r="J2" s="45" t="s">
        <v>120</v>
      </c>
      <c r="K2" s="12" t="s">
        <v>473</v>
      </c>
      <c r="L2" s="11" t="s">
        <v>133</v>
      </c>
      <c r="M2" s="42" t="s">
        <v>227</v>
      </c>
      <c r="N2" s="11" t="s">
        <v>120</v>
      </c>
    </row>
    <row r="3" spans="1:14" ht="14.25" customHeight="1" thickBot="1" x14ac:dyDescent="0.3">
      <c r="A3" s="62" t="s">
        <v>23</v>
      </c>
      <c r="B3" s="58" t="s">
        <v>200</v>
      </c>
      <c r="C3" s="47" t="s">
        <v>198</v>
      </c>
      <c r="D3" s="71" t="s">
        <v>474</v>
      </c>
      <c r="E3" s="11" t="s">
        <v>117</v>
      </c>
      <c r="F3" s="69" t="s">
        <v>118</v>
      </c>
      <c r="G3" s="11" t="s">
        <v>127</v>
      </c>
      <c r="H3" s="11" t="s">
        <v>127</v>
      </c>
      <c r="I3" s="10" t="s">
        <v>127</v>
      </c>
      <c r="J3" s="11" t="s">
        <v>130</v>
      </c>
      <c r="K3" s="12" t="s">
        <v>474</v>
      </c>
      <c r="L3" s="13" t="s">
        <v>134</v>
      </c>
      <c r="M3" s="14" t="s">
        <v>228</v>
      </c>
      <c r="N3" s="11" t="s">
        <v>130</v>
      </c>
    </row>
    <row r="4" spans="1:14" ht="16.5" customHeight="1" thickBot="1" x14ac:dyDescent="0.3">
      <c r="A4" s="62" t="s">
        <v>24</v>
      </c>
      <c r="B4" s="58" t="s">
        <v>264</v>
      </c>
      <c r="C4" s="44" t="s">
        <v>196</v>
      </c>
      <c r="D4" s="71" t="s">
        <v>264</v>
      </c>
      <c r="E4" s="13"/>
      <c r="G4" s="13" t="s">
        <v>128</v>
      </c>
      <c r="H4" s="13" t="s">
        <v>128</v>
      </c>
      <c r="I4" s="14" t="s">
        <v>128</v>
      </c>
      <c r="J4" s="11" t="s">
        <v>129</v>
      </c>
      <c r="K4" s="12" t="s">
        <v>264</v>
      </c>
      <c r="L4" s="9" t="s">
        <v>224</v>
      </c>
      <c r="N4" s="11" t="s">
        <v>230</v>
      </c>
    </row>
    <row r="5" spans="1:14" ht="14.25" customHeight="1" thickBot="1" x14ac:dyDescent="0.3">
      <c r="A5" s="62" t="s">
        <v>25</v>
      </c>
      <c r="B5" s="59" t="s">
        <v>201</v>
      </c>
      <c r="D5" s="13" t="s">
        <v>126</v>
      </c>
      <c r="J5" s="11" t="s">
        <v>131</v>
      </c>
      <c r="K5" s="13" t="s">
        <v>126</v>
      </c>
      <c r="N5" s="11" t="s">
        <v>231</v>
      </c>
    </row>
    <row r="6" spans="1:14" ht="14.25" customHeight="1" thickBot="1" x14ac:dyDescent="0.3">
      <c r="A6" s="62" t="s">
        <v>26</v>
      </c>
      <c r="J6" s="13" t="s">
        <v>132</v>
      </c>
      <c r="N6" s="11" t="s">
        <v>232</v>
      </c>
    </row>
    <row r="7" spans="1:14" ht="15.75" thickBot="1" x14ac:dyDescent="0.3">
      <c r="A7" s="61" t="s">
        <v>27</v>
      </c>
      <c r="J7" s="43" t="s">
        <v>196</v>
      </c>
      <c r="N7" s="13" t="s">
        <v>233</v>
      </c>
    </row>
    <row r="8" spans="1:14" ht="15" x14ac:dyDescent="0.25">
      <c r="A8" s="62" t="s">
        <v>28</v>
      </c>
    </row>
    <row r="9" spans="1:14" ht="15" x14ac:dyDescent="0.25">
      <c r="A9" s="62" t="s">
        <v>29</v>
      </c>
    </row>
    <row r="10" spans="1:14" ht="15" x14ac:dyDescent="0.25">
      <c r="A10" s="61" t="s">
        <v>30</v>
      </c>
    </row>
    <row r="11" spans="1:14" ht="15" x14ac:dyDescent="0.25">
      <c r="A11" s="61" t="s">
        <v>31</v>
      </c>
    </row>
    <row r="12" spans="1:14" ht="15" x14ac:dyDescent="0.25">
      <c r="A12" s="61" t="s">
        <v>32</v>
      </c>
    </row>
    <row r="13" spans="1:14" ht="15" x14ac:dyDescent="0.25">
      <c r="A13" s="61" t="s">
        <v>33</v>
      </c>
    </row>
    <row r="14" spans="1:14" ht="15" x14ac:dyDescent="0.25">
      <c r="A14" s="61" t="s">
        <v>34</v>
      </c>
    </row>
    <row r="15" spans="1:14" ht="15" x14ac:dyDescent="0.25">
      <c r="A15" s="61" t="s">
        <v>35</v>
      </c>
    </row>
    <row r="16" spans="1:14" ht="15" x14ac:dyDescent="0.25">
      <c r="A16" s="61" t="s">
        <v>36</v>
      </c>
    </row>
    <row r="17" spans="1:1" ht="15" x14ac:dyDescent="0.25">
      <c r="A17" s="61" t="s">
        <v>37</v>
      </c>
    </row>
    <row r="18" spans="1:1" ht="15" x14ac:dyDescent="0.25">
      <c r="A18" s="61" t="s">
        <v>38</v>
      </c>
    </row>
    <row r="19" spans="1:1" ht="15" x14ac:dyDescent="0.25">
      <c r="A19" s="61" t="s">
        <v>39</v>
      </c>
    </row>
    <row r="20" spans="1:1" ht="15" x14ac:dyDescent="0.25">
      <c r="A20" s="61" t="s">
        <v>40</v>
      </c>
    </row>
    <row r="21" spans="1:1" ht="15" x14ac:dyDescent="0.25">
      <c r="A21" s="61" t="s">
        <v>41</v>
      </c>
    </row>
    <row r="22" spans="1:1" ht="15" x14ac:dyDescent="0.25">
      <c r="A22" s="61" t="s">
        <v>42</v>
      </c>
    </row>
    <row r="23" spans="1:1" ht="15" x14ac:dyDescent="0.25">
      <c r="A23" s="61" t="s">
        <v>43</v>
      </c>
    </row>
    <row r="24" spans="1:1" ht="15" x14ac:dyDescent="0.25">
      <c r="A24" s="61" t="s">
        <v>44</v>
      </c>
    </row>
    <row r="25" spans="1:1" ht="15" x14ac:dyDescent="0.25">
      <c r="A25" s="61" t="s">
        <v>45</v>
      </c>
    </row>
    <row r="26" spans="1:1" ht="15" x14ac:dyDescent="0.25">
      <c r="A26" s="61" t="s">
        <v>46</v>
      </c>
    </row>
    <row r="27" spans="1:1" ht="15" x14ac:dyDescent="0.25">
      <c r="A27" s="61" t="s">
        <v>47</v>
      </c>
    </row>
    <row r="28" spans="1:1" ht="15" x14ac:dyDescent="0.25">
      <c r="A28" s="61" t="s">
        <v>48</v>
      </c>
    </row>
    <row r="29" spans="1:1" ht="15" x14ac:dyDescent="0.25">
      <c r="A29" s="61" t="s">
        <v>49</v>
      </c>
    </row>
    <row r="30" spans="1:1" ht="15" x14ac:dyDescent="0.25">
      <c r="A30" s="61" t="s">
        <v>50</v>
      </c>
    </row>
    <row r="31" spans="1:1" ht="15" x14ac:dyDescent="0.25">
      <c r="A31" s="61" t="s">
        <v>51</v>
      </c>
    </row>
    <row r="32" spans="1:1" ht="15" x14ac:dyDescent="0.25">
      <c r="A32" s="61" t="s">
        <v>52</v>
      </c>
    </row>
    <row r="33" spans="1:1" ht="15" x14ac:dyDescent="0.25">
      <c r="A33" s="61" t="s">
        <v>53</v>
      </c>
    </row>
    <row r="34" spans="1:1" ht="15" x14ac:dyDescent="0.25">
      <c r="A34" s="61" t="s">
        <v>54</v>
      </c>
    </row>
    <row r="35" spans="1:1" ht="15" x14ac:dyDescent="0.25">
      <c r="A35" s="61" t="s">
        <v>55</v>
      </c>
    </row>
    <row r="36" spans="1:1" ht="15" x14ac:dyDescent="0.25">
      <c r="A36" s="61" t="s">
        <v>56</v>
      </c>
    </row>
    <row r="37" spans="1:1" ht="15" x14ac:dyDescent="0.25">
      <c r="A37" s="61" t="s">
        <v>57</v>
      </c>
    </row>
    <row r="38" spans="1:1" ht="15" x14ac:dyDescent="0.25">
      <c r="A38" s="61" t="s">
        <v>58</v>
      </c>
    </row>
    <row r="39" spans="1:1" ht="15" x14ac:dyDescent="0.25">
      <c r="A39" s="61" t="s">
        <v>59</v>
      </c>
    </row>
    <row r="40" spans="1:1" ht="15" x14ac:dyDescent="0.25">
      <c r="A40" s="61" t="s">
        <v>60</v>
      </c>
    </row>
    <row r="41" spans="1:1" ht="15" x14ac:dyDescent="0.25">
      <c r="A41" s="61" t="s">
        <v>61</v>
      </c>
    </row>
    <row r="42" spans="1:1" ht="15" x14ac:dyDescent="0.25">
      <c r="A42" s="61" t="s">
        <v>62</v>
      </c>
    </row>
    <row r="43" spans="1:1" ht="15" x14ac:dyDescent="0.25">
      <c r="A43" s="61" t="s">
        <v>63</v>
      </c>
    </row>
    <row r="44" spans="1:1" ht="15" x14ac:dyDescent="0.25">
      <c r="A44" s="61" t="s">
        <v>64</v>
      </c>
    </row>
    <row r="45" spans="1:1" ht="15" x14ac:dyDescent="0.25">
      <c r="A45" s="61" t="s">
        <v>65</v>
      </c>
    </row>
    <row r="46" spans="1:1" ht="15" x14ac:dyDescent="0.25">
      <c r="A46" s="61" t="s">
        <v>66</v>
      </c>
    </row>
    <row r="47" spans="1:1" ht="15" x14ac:dyDescent="0.25">
      <c r="A47" s="61" t="s">
        <v>67</v>
      </c>
    </row>
    <row r="48" spans="1:1" ht="15" x14ac:dyDescent="0.25">
      <c r="A48" s="61" t="s">
        <v>68</v>
      </c>
    </row>
    <row r="49" spans="1:1" ht="15" x14ac:dyDescent="0.25">
      <c r="A49" s="61" t="s">
        <v>69</v>
      </c>
    </row>
    <row r="50" spans="1:1" ht="15" x14ac:dyDescent="0.25">
      <c r="A50" s="61" t="s">
        <v>70</v>
      </c>
    </row>
    <row r="51" spans="1:1" ht="15" x14ac:dyDescent="0.25">
      <c r="A51" s="61" t="s">
        <v>206</v>
      </c>
    </row>
    <row r="52" spans="1:1" ht="15" x14ac:dyDescent="0.25">
      <c r="A52" s="61" t="s">
        <v>71</v>
      </c>
    </row>
    <row r="53" spans="1:1" ht="15" x14ac:dyDescent="0.25">
      <c r="A53" s="61" t="s">
        <v>72</v>
      </c>
    </row>
    <row r="54" spans="1:1" ht="15" x14ac:dyDescent="0.25">
      <c r="A54" s="61" t="s">
        <v>73</v>
      </c>
    </row>
    <row r="55" spans="1:1" ht="15" x14ac:dyDescent="0.25">
      <c r="A55" s="61" t="s">
        <v>74</v>
      </c>
    </row>
    <row r="56" spans="1:1" ht="15" x14ac:dyDescent="0.25">
      <c r="A56" s="61" t="s">
        <v>75</v>
      </c>
    </row>
    <row r="57" spans="1:1" ht="15" x14ac:dyDescent="0.25">
      <c r="A57" s="61" t="s">
        <v>76</v>
      </c>
    </row>
    <row r="58" spans="1:1" ht="15" x14ac:dyDescent="0.25">
      <c r="A58" s="61" t="s">
        <v>207</v>
      </c>
    </row>
    <row r="59" spans="1:1" ht="15" x14ac:dyDescent="0.25">
      <c r="A59" s="61" t="s">
        <v>248</v>
      </c>
    </row>
    <row r="60" spans="1:1" ht="15" x14ac:dyDescent="0.25">
      <c r="A60" s="61" t="s">
        <v>208</v>
      </c>
    </row>
    <row r="61" spans="1:1" ht="15" x14ac:dyDescent="0.25">
      <c r="A61" s="61" t="s">
        <v>209</v>
      </c>
    </row>
    <row r="62" spans="1:1" ht="15" x14ac:dyDescent="0.25">
      <c r="A62" s="61" t="s">
        <v>210</v>
      </c>
    </row>
    <row r="63" spans="1:1" ht="15" x14ac:dyDescent="0.25">
      <c r="A63" s="61" t="s">
        <v>211</v>
      </c>
    </row>
    <row r="64" spans="1:1" ht="15" x14ac:dyDescent="0.25">
      <c r="A64" s="61" t="s">
        <v>77</v>
      </c>
    </row>
    <row r="65" spans="1:1" ht="15" x14ac:dyDescent="0.25">
      <c r="A65" s="61" t="s">
        <v>212</v>
      </c>
    </row>
    <row r="66" spans="1:1" ht="15" x14ac:dyDescent="0.25">
      <c r="A66" s="61" t="s">
        <v>213</v>
      </c>
    </row>
    <row r="67" spans="1:1" ht="15" x14ac:dyDescent="0.25">
      <c r="A67" s="61" t="s">
        <v>214</v>
      </c>
    </row>
    <row r="68" spans="1:1" ht="15" x14ac:dyDescent="0.25">
      <c r="A68" s="61" t="s">
        <v>215</v>
      </c>
    </row>
    <row r="69" spans="1:1" ht="15" x14ac:dyDescent="0.25">
      <c r="A69" s="61" t="s">
        <v>78</v>
      </c>
    </row>
    <row r="70" spans="1:1" ht="15" x14ac:dyDescent="0.25">
      <c r="A70" s="61" t="s">
        <v>79</v>
      </c>
    </row>
    <row r="71" spans="1:1" ht="15" x14ac:dyDescent="0.25">
      <c r="A71" s="61" t="s">
        <v>80</v>
      </c>
    </row>
    <row r="72" spans="1:1" ht="15" x14ac:dyDescent="0.25">
      <c r="A72" s="61" t="s">
        <v>81</v>
      </c>
    </row>
    <row r="73" spans="1:1" ht="15" x14ac:dyDescent="0.25">
      <c r="A73" s="61" t="s">
        <v>82</v>
      </c>
    </row>
    <row r="74" spans="1:1" ht="15" x14ac:dyDescent="0.25">
      <c r="A74" s="61" t="s">
        <v>83</v>
      </c>
    </row>
    <row r="75" spans="1:1" ht="15" x14ac:dyDescent="0.25">
      <c r="A75" s="61" t="s">
        <v>84</v>
      </c>
    </row>
    <row r="76" spans="1:1" ht="15" x14ac:dyDescent="0.25">
      <c r="A76" s="61" t="s">
        <v>85</v>
      </c>
    </row>
    <row r="77" spans="1:1" ht="15" x14ac:dyDescent="0.25">
      <c r="A77" s="61" t="s">
        <v>216</v>
      </c>
    </row>
    <row r="78" spans="1:1" ht="15" x14ac:dyDescent="0.25">
      <c r="A78" s="61" t="s">
        <v>86</v>
      </c>
    </row>
    <row r="79" spans="1:1" ht="15" x14ac:dyDescent="0.25">
      <c r="A79" s="61" t="s">
        <v>217</v>
      </c>
    </row>
    <row r="80" spans="1:1" ht="15" x14ac:dyDescent="0.25">
      <c r="A80" s="61" t="s">
        <v>218</v>
      </c>
    </row>
    <row r="81" spans="1:1" ht="15" x14ac:dyDescent="0.25">
      <c r="A81" s="61" t="s">
        <v>87</v>
      </c>
    </row>
    <row r="82" spans="1:1" ht="15" x14ac:dyDescent="0.25">
      <c r="A82" s="61" t="s">
        <v>219</v>
      </c>
    </row>
    <row r="83" spans="1:1" ht="15" x14ac:dyDescent="0.25">
      <c r="A83" s="61" t="s">
        <v>88</v>
      </c>
    </row>
    <row r="84" spans="1:1" ht="15" x14ac:dyDescent="0.25">
      <c r="A84" s="61" t="s">
        <v>89</v>
      </c>
    </row>
    <row r="85" spans="1:1" ht="15" x14ac:dyDescent="0.25">
      <c r="A85" s="61" t="s">
        <v>90</v>
      </c>
    </row>
    <row r="86" spans="1:1" ht="15" x14ac:dyDescent="0.25">
      <c r="A86" s="61" t="s">
        <v>254</v>
      </c>
    </row>
    <row r="87" spans="1:1" ht="15" x14ac:dyDescent="0.25">
      <c r="A87" s="61" t="s">
        <v>91</v>
      </c>
    </row>
    <row r="88" spans="1:1" ht="15" x14ac:dyDescent="0.25">
      <c r="A88" s="61" t="s">
        <v>92</v>
      </c>
    </row>
    <row r="89" spans="1:1" ht="15" x14ac:dyDescent="0.25">
      <c r="A89" s="61" t="s">
        <v>220</v>
      </c>
    </row>
    <row r="90" spans="1:1" ht="15" x14ac:dyDescent="0.25">
      <c r="A90" s="61" t="s">
        <v>221</v>
      </c>
    </row>
    <row r="91" spans="1:1" ht="15" x14ac:dyDescent="0.25">
      <c r="A91" s="61" t="s">
        <v>222</v>
      </c>
    </row>
    <row r="92" spans="1:1" ht="15" x14ac:dyDescent="0.25">
      <c r="A92" s="63" t="s">
        <v>93</v>
      </c>
    </row>
    <row r="93" spans="1:1" ht="15" x14ac:dyDescent="0.25">
      <c r="A93" s="61" t="s">
        <v>94</v>
      </c>
    </row>
    <row r="94" spans="1:1" ht="15" x14ac:dyDescent="0.25">
      <c r="A94" s="61" t="s">
        <v>95</v>
      </c>
    </row>
    <row r="95" spans="1:1" ht="15" x14ac:dyDescent="0.25">
      <c r="A95" s="61" t="s">
        <v>96</v>
      </c>
    </row>
    <row r="96" spans="1:1" ht="15" x14ac:dyDescent="0.25">
      <c r="A96" s="61" t="s">
        <v>97</v>
      </c>
    </row>
  </sheetData>
  <customSheetViews>
    <customSheetView guid="{394CA11D-8E14-43D7-B0A6-119D480FECAC}" topLeftCell="B1">
      <selection activeCell="K5" sqref="K5"/>
      <pageMargins left="0.7" right="0.7" top="0.25" bottom="0.25" header="0.3" footer="0.3"/>
      <pageSetup scale="51" orientation="portrait" r:id="rId1"/>
    </customSheetView>
  </customSheetViews>
  <pageMargins left="0.7" right="0.7" top="0.25" bottom="0.25" header="0.3" footer="0.3"/>
  <pageSetup scale="51"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F8" sqref="F8"/>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79" t="s">
        <v>267</v>
      </c>
      <c r="E5" s="80" t="s">
        <v>268</v>
      </c>
      <c r="F5" s="80" t="s">
        <v>269</v>
      </c>
    </row>
    <row r="6" spans="4:6" ht="15.75" thickBot="1" x14ac:dyDescent="0.3">
      <c r="D6" s="81" t="s">
        <v>270</v>
      </c>
      <c r="E6" s="82">
        <v>1</v>
      </c>
      <c r="F6" s="82">
        <v>1</v>
      </c>
    </row>
    <row r="7" spans="4:6" ht="15.75" thickBot="1" x14ac:dyDescent="0.3">
      <c r="D7" s="81" t="s">
        <v>131</v>
      </c>
      <c r="E7" s="82">
        <v>4</v>
      </c>
      <c r="F7" s="82">
        <v>2</v>
      </c>
    </row>
    <row r="8" spans="4:6" ht="15.75" thickBot="1" x14ac:dyDescent="0.3">
      <c r="D8" s="81" t="s">
        <v>129</v>
      </c>
      <c r="E8" s="82">
        <v>12</v>
      </c>
      <c r="F8" s="82">
        <v>3</v>
      </c>
    </row>
    <row r="9" spans="4:6" ht="15.75" thickBot="1" x14ac:dyDescent="0.3">
      <c r="D9" s="81" t="s">
        <v>130</v>
      </c>
      <c r="E9" s="82">
        <v>52</v>
      </c>
      <c r="F9" s="82">
        <v>5</v>
      </c>
    </row>
    <row r="10" spans="4:6" ht="15.75" thickBot="1" x14ac:dyDescent="0.3">
      <c r="D10" s="81" t="s">
        <v>120</v>
      </c>
      <c r="E10" s="82">
        <v>250</v>
      </c>
      <c r="F10" s="82">
        <v>20</v>
      </c>
    </row>
  </sheetData>
  <customSheetViews>
    <customSheetView guid="{394CA11D-8E14-43D7-B0A6-119D480FECAC}" state="hidden">
      <selection activeCell="F8" sqref="F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20" zoomScaleNormal="120" workbookViewId="0">
      <selection activeCell="I16" sqref="I16"/>
    </sheetView>
  </sheetViews>
  <sheetFormatPr defaultRowHeight="15" x14ac:dyDescent="0.25"/>
  <sheetData>
    <row r="1" spans="1:9" x14ac:dyDescent="0.25">
      <c r="A1" t="s">
        <v>263</v>
      </c>
    </row>
    <row r="3" spans="1:9" ht="15.75" thickBot="1" x14ac:dyDescent="0.3"/>
    <row r="4" spans="1:9" x14ac:dyDescent="0.25">
      <c r="C4" s="206"/>
      <c r="D4" s="207"/>
      <c r="E4" s="207"/>
      <c r="F4" s="207"/>
      <c r="G4" s="207"/>
      <c r="H4" s="207"/>
      <c r="I4" s="208"/>
    </row>
    <row r="5" spans="1:9" ht="23.25" x14ac:dyDescent="0.35">
      <c r="C5" s="209"/>
      <c r="D5" s="210"/>
      <c r="E5" s="210"/>
      <c r="F5" s="210"/>
      <c r="G5" s="210"/>
      <c r="H5" s="210"/>
      <c r="I5" s="211"/>
    </row>
    <row r="6" spans="1:9" ht="54.75" customHeight="1" x14ac:dyDescent="0.25">
      <c r="C6" s="212"/>
      <c r="D6" s="213" t="s">
        <v>568</v>
      </c>
      <c r="E6" s="264" t="s">
        <v>201</v>
      </c>
      <c r="F6" s="265" t="s">
        <v>264</v>
      </c>
      <c r="G6" s="266" t="s">
        <v>200</v>
      </c>
      <c r="H6" s="267" t="s">
        <v>199</v>
      </c>
      <c r="I6" s="214"/>
    </row>
    <row r="7" spans="1:9" ht="54.75" customHeight="1" x14ac:dyDescent="0.25">
      <c r="C7" s="215" t="s">
        <v>229</v>
      </c>
      <c r="D7" s="213" t="s">
        <v>569</v>
      </c>
      <c r="E7" s="264" t="s">
        <v>201</v>
      </c>
      <c r="F7" s="264" t="s">
        <v>126</v>
      </c>
      <c r="G7" s="265" t="s">
        <v>264</v>
      </c>
      <c r="H7" s="266" t="s">
        <v>200</v>
      </c>
      <c r="I7" s="214"/>
    </row>
    <row r="8" spans="1:9" ht="54.75" customHeight="1" x14ac:dyDescent="0.25">
      <c r="C8" s="212"/>
      <c r="D8" s="213" t="s">
        <v>570</v>
      </c>
      <c r="E8" s="264" t="s">
        <v>201</v>
      </c>
      <c r="F8" s="264" t="s">
        <v>126</v>
      </c>
      <c r="G8" s="264" t="s">
        <v>126</v>
      </c>
      <c r="H8" s="265" t="s">
        <v>571</v>
      </c>
      <c r="I8" s="214"/>
    </row>
    <row r="9" spans="1:9" x14ac:dyDescent="0.25">
      <c r="C9" s="212"/>
      <c r="D9" s="216"/>
      <c r="E9" s="217" t="s">
        <v>201</v>
      </c>
      <c r="F9" s="217" t="s">
        <v>264</v>
      </c>
      <c r="G9" s="217" t="s">
        <v>200</v>
      </c>
      <c r="H9" s="217" t="s">
        <v>473</v>
      </c>
      <c r="I9" s="214"/>
    </row>
    <row r="10" spans="1:9" ht="23.25" x14ac:dyDescent="0.35">
      <c r="C10" s="209"/>
      <c r="D10" s="218"/>
      <c r="E10" s="218"/>
      <c r="F10" s="218"/>
      <c r="G10" s="218"/>
      <c r="H10" s="218"/>
      <c r="I10" s="211"/>
    </row>
    <row r="11" spans="1:9" ht="15.75" thickBot="1" x14ac:dyDescent="0.3">
      <c r="C11" s="219"/>
      <c r="D11" s="220"/>
      <c r="E11" s="220"/>
      <c r="F11" s="402" t="s">
        <v>572</v>
      </c>
      <c r="G11" s="402"/>
      <c r="H11" s="220"/>
      <c r="I11" s="221"/>
    </row>
  </sheetData>
  <customSheetViews>
    <customSheetView guid="{394CA11D-8E14-43D7-B0A6-119D480FECAC}" scale="76">
      <selection activeCell="I8" sqref="I8:Q16"/>
      <pageMargins left="0.7" right="0.7" top="0.75" bottom="0.75" header="0.3" footer="0.3"/>
      <pageSetup orientation="portrait" horizontalDpi="1200" verticalDpi="1200" r:id="rId1"/>
    </customSheetView>
  </customSheetViews>
  <mergeCells count="1">
    <mergeCell ref="F11:G11"/>
  </mergeCells>
  <pageMargins left="0.7" right="0.7" top="0.75" bottom="0.75" header="0.3" footer="0.3"/>
  <pageSetup orientation="portrait"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topLeftCell="A6" zoomScale="130" zoomScaleNormal="130" workbookViewId="0">
      <selection activeCell="C14" sqref="C14:H1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411"/>
      <c r="C2" s="413" t="s">
        <v>135</v>
      </c>
      <c r="D2" s="414"/>
      <c r="E2" s="431"/>
      <c r="F2" s="416" t="s">
        <v>136</v>
      </c>
      <c r="G2" s="417"/>
      <c r="H2" s="418"/>
    </row>
    <row r="3" spans="2:8" ht="23.25" thickBot="1" x14ac:dyDescent="0.3">
      <c r="B3" s="412"/>
      <c r="C3" s="16" t="s">
        <v>137</v>
      </c>
      <c r="D3" s="16" t="s">
        <v>138</v>
      </c>
      <c r="E3" s="431"/>
      <c r="F3" s="421" t="s">
        <v>139</v>
      </c>
      <c r="G3" s="18" t="s">
        <v>140</v>
      </c>
      <c r="H3" s="421" t="s">
        <v>142</v>
      </c>
    </row>
    <row r="4" spans="2:8" ht="33.75" x14ac:dyDescent="0.25">
      <c r="B4" s="20" t="s">
        <v>135</v>
      </c>
      <c r="C4" s="432" t="s">
        <v>144</v>
      </c>
      <c r="D4" s="22" t="s">
        <v>145</v>
      </c>
      <c r="E4" s="415"/>
      <c r="F4" s="422"/>
      <c r="G4" s="18" t="s">
        <v>141</v>
      </c>
      <c r="H4" s="422"/>
    </row>
    <row r="5" spans="2:8" ht="15.75" thickBot="1" x14ac:dyDescent="0.3">
      <c r="B5" s="21" t="s">
        <v>143</v>
      </c>
      <c r="C5" s="433"/>
      <c r="D5" s="23" t="s">
        <v>146</v>
      </c>
      <c r="E5" s="415"/>
      <c r="F5" s="423"/>
      <c r="G5" s="19"/>
      <c r="H5" s="423"/>
    </row>
    <row r="6" spans="2:8" ht="15.75" thickBot="1" x14ac:dyDescent="0.3">
      <c r="B6" s="403" t="s">
        <v>147</v>
      </c>
      <c r="C6" s="24" t="s">
        <v>148</v>
      </c>
      <c r="D6" s="25" t="s">
        <v>148</v>
      </c>
      <c r="E6" s="26"/>
      <c r="F6" s="24" t="s">
        <v>149</v>
      </c>
      <c r="G6" s="24" t="s">
        <v>150</v>
      </c>
      <c r="H6" s="24" t="s">
        <v>151</v>
      </c>
    </row>
    <row r="7" spans="2:8" ht="15.75" thickBot="1" x14ac:dyDescent="0.3">
      <c r="B7" s="404"/>
      <c r="C7" s="24" t="s">
        <v>152</v>
      </c>
      <c r="D7" s="25" t="s">
        <v>152</v>
      </c>
      <c r="E7" s="26"/>
      <c r="F7" s="24" t="s">
        <v>153</v>
      </c>
      <c r="G7" s="24" t="s">
        <v>154</v>
      </c>
      <c r="H7" s="24" t="s">
        <v>155</v>
      </c>
    </row>
    <row r="8" spans="2:8" ht="23.25" customHeight="1" thickBot="1" x14ac:dyDescent="0.3">
      <c r="B8" s="404"/>
      <c r="C8" s="24" t="s">
        <v>156</v>
      </c>
      <c r="D8" s="25" t="s">
        <v>156</v>
      </c>
      <c r="E8" s="26"/>
      <c r="F8" s="24" t="s">
        <v>157</v>
      </c>
      <c r="G8" s="23" t="s">
        <v>158</v>
      </c>
      <c r="H8" s="24" t="s">
        <v>159</v>
      </c>
    </row>
    <row r="9" spans="2:8" ht="15.75" thickBot="1" x14ac:dyDescent="0.3">
      <c r="B9" s="405"/>
      <c r="C9" s="24" t="s">
        <v>160</v>
      </c>
      <c r="D9" s="25" t="s">
        <v>160</v>
      </c>
      <c r="E9" s="26"/>
      <c r="F9" s="24" t="s">
        <v>161</v>
      </c>
      <c r="G9" s="48" t="s">
        <v>162</v>
      </c>
      <c r="H9" s="24" t="s">
        <v>163</v>
      </c>
    </row>
    <row r="10" spans="2:8" ht="15.75" thickBot="1" x14ac:dyDescent="0.3">
      <c r="B10" s="429"/>
      <c r="C10" s="429"/>
      <c r="D10" s="429"/>
      <c r="E10" s="429"/>
      <c r="F10" s="429"/>
      <c r="G10" s="429"/>
      <c r="H10" s="429"/>
    </row>
    <row r="11" spans="2:8" ht="15.75" thickBot="1" x14ac:dyDescent="0.3">
      <c r="B11" s="411"/>
      <c r="C11" s="413" t="s">
        <v>135</v>
      </c>
      <c r="D11" s="414"/>
      <c r="E11" s="430"/>
      <c r="F11" s="416" t="s">
        <v>164</v>
      </c>
      <c r="G11" s="417"/>
      <c r="H11" s="417"/>
    </row>
    <row r="12" spans="2:8" ht="23.25" thickBot="1" x14ac:dyDescent="0.3">
      <c r="B12" s="412"/>
      <c r="C12" s="16" t="s">
        <v>137</v>
      </c>
      <c r="D12" s="17" t="s">
        <v>138</v>
      </c>
      <c r="E12" s="431"/>
      <c r="F12" s="28" t="s">
        <v>165</v>
      </c>
      <c r="G12" s="28" t="s">
        <v>166</v>
      </c>
      <c r="H12" s="28" t="s">
        <v>167</v>
      </c>
    </row>
    <row r="13" spans="2:8" ht="68.25" thickBot="1" x14ac:dyDescent="0.3">
      <c r="B13" s="403" t="s">
        <v>147</v>
      </c>
      <c r="C13" s="24" t="s">
        <v>148</v>
      </c>
      <c r="D13" s="25" t="s">
        <v>148</v>
      </c>
      <c r="E13" s="26"/>
      <c r="F13" s="29" t="s">
        <v>168</v>
      </c>
      <c r="G13" s="23" t="s">
        <v>169</v>
      </c>
      <c r="H13" s="23" t="s">
        <v>170</v>
      </c>
    </row>
    <row r="14" spans="2:8" ht="57" thickBot="1" x14ac:dyDescent="0.3">
      <c r="B14" s="404"/>
      <c r="C14" s="24" t="s">
        <v>152</v>
      </c>
      <c r="D14" s="25" t="s">
        <v>152</v>
      </c>
      <c r="E14" s="26"/>
      <c r="F14" s="29" t="s">
        <v>171</v>
      </c>
      <c r="G14" s="23" t="s">
        <v>172</v>
      </c>
      <c r="H14" s="23" t="s">
        <v>173</v>
      </c>
    </row>
    <row r="15" spans="2:8" ht="57" thickBot="1" x14ac:dyDescent="0.3">
      <c r="B15" s="404"/>
      <c r="C15" s="24" t="s">
        <v>156</v>
      </c>
      <c r="D15" s="25" t="s">
        <v>156</v>
      </c>
      <c r="E15" s="26"/>
      <c r="F15" s="29" t="s">
        <v>174</v>
      </c>
      <c r="G15" s="23" t="s">
        <v>175</v>
      </c>
      <c r="H15" s="23" t="s">
        <v>176</v>
      </c>
    </row>
    <row r="16" spans="2:8" ht="34.5" thickBot="1" x14ac:dyDescent="0.3">
      <c r="B16" s="428"/>
      <c r="C16" s="30" t="s">
        <v>160</v>
      </c>
      <c r="D16" s="31" t="s">
        <v>160</v>
      </c>
      <c r="E16" s="32"/>
      <c r="F16" s="33" t="s">
        <v>177</v>
      </c>
      <c r="G16" s="34" t="s">
        <v>178</v>
      </c>
      <c r="H16" s="29" t="s">
        <v>179</v>
      </c>
    </row>
    <row r="17" spans="2:8" ht="15.75" thickBot="1" x14ac:dyDescent="0.3">
      <c r="B17" s="39"/>
      <c r="C17" s="39"/>
      <c r="D17" s="39"/>
      <c r="E17" s="39"/>
      <c r="F17" s="39"/>
      <c r="G17" s="39"/>
      <c r="H17" s="39"/>
    </row>
    <row r="18" spans="2:8" ht="15.75" thickBot="1" x14ac:dyDescent="0.3">
      <c r="B18" s="408" t="s">
        <v>180</v>
      </c>
      <c r="C18" s="409"/>
      <c r="D18" s="409"/>
      <c r="E18" s="409"/>
      <c r="F18" s="409"/>
      <c r="G18" s="409"/>
      <c r="H18" s="410"/>
    </row>
    <row r="19" spans="2:8" ht="15.75" thickBot="1" x14ac:dyDescent="0.3">
      <c r="B19" s="15"/>
      <c r="C19" s="27"/>
      <c r="D19" s="27"/>
      <c r="E19" s="15"/>
      <c r="F19" s="15"/>
      <c r="G19" s="15"/>
      <c r="H19" s="15"/>
    </row>
    <row r="20" spans="2:8" ht="15.75" thickBot="1" x14ac:dyDescent="0.3">
      <c r="B20" s="411"/>
      <c r="C20" s="413" t="s">
        <v>135</v>
      </c>
      <c r="D20" s="414"/>
      <c r="E20" s="415"/>
      <c r="F20" s="416" t="s">
        <v>136</v>
      </c>
      <c r="G20" s="417"/>
      <c r="H20" s="418"/>
    </row>
    <row r="21" spans="2:8" ht="15.75" thickBot="1" x14ac:dyDescent="0.3">
      <c r="B21" s="412"/>
      <c r="C21" s="419" t="s">
        <v>181</v>
      </c>
      <c r="D21" s="420"/>
      <c r="E21" s="415"/>
      <c r="F21" s="421" t="s">
        <v>139</v>
      </c>
      <c r="G21" s="18" t="s">
        <v>140</v>
      </c>
      <c r="H21" s="421" t="s">
        <v>142</v>
      </c>
    </row>
    <row r="22" spans="2:8" ht="22.5" customHeight="1" x14ac:dyDescent="0.25">
      <c r="B22" s="35" t="s">
        <v>135</v>
      </c>
      <c r="C22" s="424" t="s">
        <v>182</v>
      </c>
      <c r="D22" s="425"/>
      <c r="E22" s="415"/>
      <c r="F22" s="422"/>
      <c r="G22" s="18" t="s">
        <v>141</v>
      </c>
      <c r="H22" s="422"/>
    </row>
    <row r="23" spans="2:8" ht="22.5" customHeight="1" thickBot="1" x14ac:dyDescent="0.3">
      <c r="B23" s="36" t="s">
        <v>143</v>
      </c>
      <c r="C23" s="426" t="s">
        <v>183</v>
      </c>
      <c r="D23" s="427"/>
      <c r="E23" s="415"/>
      <c r="F23" s="423"/>
      <c r="G23" s="19"/>
      <c r="H23" s="423"/>
    </row>
    <row r="24" spans="2:8" ht="15.75" thickBot="1" x14ac:dyDescent="0.3">
      <c r="B24" s="403" t="s">
        <v>147</v>
      </c>
      <c r="C24" s="406" t="s">
        <v>148</v>
      </c>
      <c r="D24" s="407"/>
      <c r="E24" s="37"/>
      <c r="F24" s="24" t="s">
        <v>184</v>
      </c>
      <c r="G24" s="24" t="s">
        <v>185</v>
      </c>
      <c r="H24" s="24" t="s">
        <v>186</v>
      </c>
    </row>
    <row r="25" spans="2:8" ht="15.75" thickBot="1" x14ac:dyDescent="0.3">
      <c r="B25" s="404"/>
      <c r="C25" s="406" t="s">
        <v>152</v>
      </c>
      <c r="D25" s="407"/>
      <c r="E25" s="37"/>
      <c r="F25" s="24" t="s">
        <v>187</v>
      </c>
      <c r="G25" s="24" t="s">
        <v>188</v>
      </c>
      <c r="H25" s="24" t="s">
        <v>189</v>
      </c>
    </row>
    <row r="26" spans="2:8" ht="15.75" thickBot="1" x14ac:dyDescent="0.3">
      <c r="B26" s="404"/>
      <c r="C26" s="406" t="s">
        <v>156</v>
      </c>
      <c r="D26" s="407"/>
      <c r="E26" s="37"/>
      <c r="F26" s="24" t="s">
        <v>190</v>
      </c>
      <c r="G26" s="23" t="s">
        <v>191</v>
      </c>
      <c r="H26" s="24" t="s">
        <v>192</v>
      </c>
    </row>
    <row r="27" spans="2:8" ht="15.75" thickBot="1" x14ac:dyDescent="0.3">
      <c r="B27" s="405"/>
      <c r="C27" s="406" t="s">
        <v>160</v>
      </c>
      <c r="D27" s="407"/>
      <c r="E27" s="37"/>
      <c r="F27" s="24" t="s">
        <v>193</v>
      </c>
      <c r="G27" s="24" t="s">
        <v>194</v>
      </c>
      <c r="H27" s="24" t="s">
        <v>195</v>
      </c>
    </row>
    <row r="28" spans="2:8" x14ac:dyDescent="0.25">
      <c r="B28" s="38"/>
    </row>
  </sheetData>
  <customSheetViews>
    <customSheetView guid="{394CA11D-8E14-43D7-B0A6-119D480FECAC}" scale="130" fitToPage="1" topLeftCell="A6">
      <selection activeCell="C14" sqref="C14:H14"/>
      <pageMargins left="0.7" right="0.7" top="0.75" bottom="0.75" header="0.3" footer="0.3"/>
      <pageSetup scale="98" orientation="portrait" r:id="rId1"/>
    </customSheetView>
  </customSheetViews>
  <mergeCells count="31">
    <mergeCell ref="B2:B3"/>
    <mergeCell ref="C2:D2"/>
    <mergeCell ref="E2:E3"/>
    <mergeCell ref="F2:H2"/>
    <mergeCell ref="F3:F5"/>
    <mergeCell ref="H3:H5"/>
    <mergeCell ref="C4:C5"/>
    <mergeCell ref="E4:E5"/>
    <mergeCell ref="B13:B16"/>
    <mergeCell ref="B6:B9"/>
    <mergeCell ref="B10:H10"/>
    <mergeCell ref="B11:B12"/>
    <mergeCell ref="C11:D11"/>
    <mergeCell ref="E11:E12"/>
    <mergeCell ref="F11:H11"/>
    <mergeCell ref="B18:H18"/>
    <mergeCell ref="B20:B21"/>
    <mergeCell ref="C20:D20"/>
    <mergeCell ref="E20:E21"/>
    <mergeCell ref="F20:H20"/>
    <mergeCell ref="C21:D21"/>
    <mergeCell ref="F21:F23"/>
    <mergeCell ref="H21:H23"/>
    <mergeCell ref="C22:D22"/>
    <mergeCell ref="C23:D23"/>
    <mergeCell ref="E22:E23"/>
    <mergeCell ref="B24:B27"/>
    <mergeCell ref="C24:D24"/>
    <mergeCell ref="C25:D25"/>
    <mergeCell ref="C26:D26"/>
    <mergeCell ref="C27:D27"/>
  </mergeCells>
  <pageMargins left="0.7" right="0.7" top="0.75" bottom="0.75" header="0.3" footer="0.3"/>
  <pageSetup scale="98"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D7" sqref="D7"/>
    </sheetView>
  </sheetViews>
  <sheetFormatPr defaultRowHeight="15" x14ac:dyDescent="0.25"/>
  <cols>
    <col min="2" max="2" width="13.42578125" customWidth="1"/>
    <col min="3" max="6" width="11.42578125" customWidth="1"/>
  </cols>
  <sheetData>
    <row r="2" spans="2:6" x14ac:dyDescent="0.25">
      <c r="C2" s="325" t="s">
        <v>251</v>
      </c>
      <c r="D2" s="325"/>
    </row>
    <row r="4" spans="2:6" ht="37.5" customHeight="1" thickBot="1" x14ac:dyDescent="0.3">
      <c r="B4" s="434"/>
      <c r="C4" s="435"/>
      <c r="D4" s="438" t="s">
        <v>249</v>
      </c>
      <c r="E4" s="439"/>
      <c r="F4" s="440"/>
    </row>
    <row r="5" spans="2:6" ht="21.75" customHeight="1" thickTop="1" thickBot="1" x14ac:dyDescent="0.3">
      <c r="B5" s="436"/>
      <c r="C5" s="437"/>
      <c r="D5" s="64" t="s">
        <v>121</v>
      </c>
      <c r="E5" s="65" t="s">
        <v>127</v>
      </c>
      <c r="F5" s="66" t="s">
        <v>128</v>
      </c>
    </row>
    <row r="6" spans="2:6" ht="21.75" customHeight="1" thickTop="1" thickBot="1" x14ac:dyDescent="0.3">
      <c r="B6" s="441" t="s">
        <v>250</v>
      </c>
      <c r="C6" s="65" t="s">
        <v>121</v>
      </c>
      <c r="D6" s="49" t="s">
        <v>121</v>
      </c>
      <c r="E6" s="49" t="s">
        <v>127</v>
      </c>
      <c r="F6" s="52" t="s">
        <v>128</v>
      </c>
    </row>
    <row r="7" spans="2:6" ht="21.75" customHeight="1" thickBot="1" x14ac:dyDescent="0.3">
      <c r="B7" s="442"/>
      <c r="C7" s="67" t="s">
        <v>127</v>
      </c>
      <c r="D7" s="50" t="s">
        <v>127</v>
      </c>
      <c r="E7" s="50" t="s">
        <v>127</v>
      </c>
      <c r="F7" s="53" t="s">
        <v>128</v>
      </c>
    </row>
    <row r="8" spans="2:6" ht="21.75" customHeight="1" x14ac:dyDescent="0.25">
      <c r="B8" s="443"/>
      <c r="C8" s="68" t="s">
        <v>128</v>
      </c>
      <c r="D8" s="51" t="s">
        <v>128</v>
      </c>
      <c r="E8" s="51" t="s">
        <v>128</v>
      </c>
      <c r="F8" s="54" t="s">
        <v>128</v>
      </c>
    </row>
  </sheetData>
  <customSheetViews>
    <customSheetView guid="{394CA11D-8E14-43D7-B0A6-119D480FECAC}" state="hidden">
      <selection activeCell="D7" sqref="D7"/>
      <pageMargins left="0.7" right="0.7" top="0.75" bottom="0.75" header="0.3" footer="0.3"/>
      <pageSetup orientation="portrait" r:id="rId1"/>
    </customSheetView>
  </customSheetViews>
  <mergeCells count="4">
    <mergeCell ref="B4:C5"/>
    <mergeCell ref="D4:F4"/>
    <mergeCell ref="B6:B8"/>
    <mergeCell ref="C2:D2"/>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IF2021</vt:lpstr>
      <vt:lpstr>Aggregate</vt:lpstr>
      <vt:lpstr>Result2020-21</vt:lpstr>
      <vt:lpstr>IT-Infrastructure (w Notes)</vt:lpstr>
      <vt:lpstr>IF2020</vt:lpstr>
      <vt:lpstr>Lists for Data Validation</vt:lpstr>
      <vt:lpstr>Testing Frequency</vt:lpstr>
      <vt:lpstr>Residual Risk Rating</vt:lpstr>
      <vt:lpstr>Impact &amp; Likelihood Matrix</vt:lpstr>
      <vt:lpstr>Control Rating</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2021-04-16T21:32:11Z</cp:lastPrinted>
  <dcterms:created xsi:type="dcterms:W3CDTF">2019-10-02T22:02:23Z</dcterms:created>
  <dcterms:modified xsi:type="dcterms:W3CDTF">2021-11-01T14:33:06Z</dcterms:modified>
</cp:coreProperties>
</file>