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1\2022 aRCSA\IT Operations Service Desk\01 Matrix\"/>
    </mc:Choice>
  </mc:AlternateContent>
  <bookViews>
    <workbookView xWindow="0" yWindow="0" windowWidth="17835" windowHeight="7470" tabRatio="795" activeTab="1"/>
  </bookViews>
  <sheets>
    <sheet name="SD2022" sheetId="15" r:id="rId1"/>
    <sheet name="Aggregate" sheetId="16" r:id="rId2"/>
    <sheet name="Service Desk Policy _Procedure" sheetId="14" r:id="rId3"/>
    <sheet name="Inherent Risk Rating" sheetId="3" state="hidden" r:id="rId4"/>
    <sheet name="Lists for Data Validation" sheetId="9" state="hidden" r:id="rId5"/>
    <sheet name="Testing Frequency" sheetId="4" state="hidden" r:id="rId6"/>
    <sheet name="Residual Risk Rating" sheetId="5" state="hidden" r:id="rId7"/>
    <sheet name="Formula" sheetId="6" state="hidden" r:id="rId8"/>
    <sheet name="Impact &amp; Likelihood Matrix" sheetId="7" state="hidden" r:id="rId9"/>
    <sheet name="Control Rating" sheetId="8" state="hidden" r:id="rId10"/>
  </sheets>
  <definedNames>
    <definedName name="_xlnm._FilterDatabase" localSheetId="0" hidden="1">'SD2022'!$A$1:$AH$4</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Aggregate!$C$14:$Q$29</definedName>
    <definedName name="_xlnm.Print_Area" localSheetId="4">'Lists for Data Validation'!$A$1:$A$96</definedName>
    <definedName name="_xlnm.Print_Titles" localSheetId="0">'SD2022'!$1:$1</definedName>
    <definedName name="_xlnm.Print_Titles" localSheetId="2">'Service Desk Policy _Procedure'!$1:$1</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1" i="16" l="1"/>
  <c r="J31" i="16"/>
  <c r="I31" i="16"/>
  <c r="H31" i="16"/>
  <c r="G31" i="16"/>
  <c r="F31" i="16"/>
  <c r="E31" i="16"/>
  <c r="M31" i="16" s="1"/>
  <c r="D31" i="16"/>
  <c r="C31" i="16"/>
  <c r="B31" i="16"/>
  <c r="A31" i="16"/>
  <c r="K30" i="16"/>
  <c r="J30" i="16"/>
  <c r="I30" i="16"/>
  <c r="H30" i="16"/>
  <c r="G30" i="16"/>
  <c r="F30" i="16"/>
  <c r="E30" i="16"/>
  <c r="M30" i="16" s="1"/>
  <c r="D30" i="16"/>
  <c r="C30" i="16"/>
  <c r="B30" i="16"/>
  <c r="A30" i="16"/>
  <c r="N30" i="16" l="1"/>
  <c r="O30" i="16" s="1"/>
  <c r="P30" i="16" s="1"/>
  <c r="N31" i="16"/>
  <c r="O31" i="16" s="1"/>
  <c r="P31" i="16" s="1"/>
  <c r="K29" i="16"/>
  <c r="J29" i="16"/>
  <c r="I29" i="16"/>
  <c r="H29" i="16"/>
  <c r="G29" i="16"/>
  <c r="F29" i="16"/>
  <c r="E29" i="16"/>
  <c r="D29" i="16"/>
  <c r="C29" i="16"/>
  <c r="B29" i="16"/>
  <c r="A29" i="16"/>
  <c r="K28" i="16"/>
  <c r="J28" i="16"/>
  <c r="I28" i="16"/>
  <c r="H28" i="16"/>
  <c r="G28" i="16"/>
  <c r="F28" i="16"/>
  <c r="E28" i="16"/>
  <c r="D28" i="16"/>
  <c r="C28" i="16"/>
  <c r="B28" i="16"/>
  <c r="A28" i="16"/>
  <c r="K27" i="16"/>
  <c r="J27" i="16"/>
  <c r="I27" i="16"/>
  <c r="H27" i="16"/>
  <c r="G27" i="16"/>
  <c r="F27" i="16"/>
  <c r="E27" i="16"/>
  <c r="D27" i="16"/>
  <c r="C27" i="16"/>
  <c r="B27" i="16"/>
  <c r="A27" i="16"/>
  <c r="K26" i="16"/>
  <c r="J26" i="16"/>
  <c r="I26" i="16"/>
  <c r="H26" i="16"/>
  <c r="G26" i="16"/>
  <c r="F26" i="16"/>
  <c r="E26" i="16"/>
  <c r="D26" i="16"/>
  <c r="C26" i="16"/>
  <c r="B26" i="16"/>
  <c r="A26" i="16"/>
  <c r="K25" i="16"/>
  <c r="J25" i="16"/>
  <c r="I25" i="16"/>
  <c r="H25" i="16"/>
  <c r="G25" i="16"/>
  <c r="F25" i="16"/>
  <c r="E25" i="16"/>
  <c r="D25" i="16"/>
  <c r="C25" i="16"/>
  <c r="B25" i="16"/>
  <c r="A25" i="16"/>
  <c r="K24" i="16"/>
  <c r="J24" i="16"/>
  <c r="I24" i="16"/>
  <c r="H24" i="16"/>
  <c r="G24" i="16"/>
  <c r="F24" i="16"/>
  <c r="E24" i="16"/>
  <c r="D24" i="16"/>
  <c r="C24" i="16"/>
  <c r="B24" i="16"/>
  <c r="A24" i="16"/>
  <c r="K23" i="16"/>
  <c r="J23" i="16"/>
  <c r="I23" i="16"/>
  <c r="H23" i="16"/>
  <c r="G23" i="16"/>
  <c r="F23" i="16"/>
  <c r="E23" i="16"/>
  <c r="D23" i="16"/>
  <c r="C23" i="16"/>
  <c r="B23" i="16"/>
  <c r="A23" i="16"/>
  <c r="K22" i="16"/>
  <c r="J22" i="16"/>
  <c r="I22" i="16"/>
  <c r="H22" i="16"/>
  <c r="G22" i="16"/>
  <c r="F22" i="16"/>
  <c r="E22" i="16"/>
  <c r="D22" i="16"/>
  <c r="C22" i="16"/>
  <c r="B22" i="16"/>
  <c r="A22" i="16"/>
  <c r="K21" i="16"/>
  <c r="J21" i="16"/>
  <c r="I21" i="16"/>
  <c r="H21" i="16"/>
  <c r="G21" i="16"/>
  <c r="F21" i="16"/>
  <c r="E21" i="16"/>
  <c r="D21" i="16"/>
  <c r="C21" i="16"/>
  <c r="B21" i="16"/>
  <c r="A21" i="16"/>
  <c r="K20" i="16"/>
  <c r="J20" i="16"/>
  <c r="I20" i="16"/>
  <c r="H20" i="16"/>
  <c r="G20" i="16"/>
  <c r="F20" i="16"/>
  <c r="E20" i="16"/>
  <c r="D20" i="16"/>
  <c r="C20" i="16"/>
  <c r="B20" i="16"/>
  <c r="A20" i="16"/>
  <c r="K19" i="16"/>
  <c r="J19" i="16"/>
  <c r="I19" i="16"/>
  <c r="H19" i="16"/>
  <c r="G19" i="16"/>
  <c r="F19" i="16"/>
  <c r="E19" i="16"/>
  <c r="D19" i="16"/>
  <c r="C19" i="16"/>
  <c r="B19" i="16"/>
  <c r="A19" i="16"/>
  <c r="K18" i="16"/>
  <c r="J18" i="16"/>
  <c r="I18" i="16"/>
  <c r="H18" i="16"/>
  <c r="G18" i="16"/>
  <c r="F18" i="16"/>
  <c r="E18" i="16"/>
  <c r="D18" i="16"/>
  <c r="C18" i="16"/>
  <c r="B18" i="16"/>
  <c r="A18" i="16"/>
  <c r="K17" i="16"/>
  <c r="J17" i="16"/>
  <c r="I17" i="16"/>
  <c r="H17" i="16"/>
  <c r="G17" i="16"/>
  <c r="F17" i="16"/>
  <c r="E17" i="16"/>
  <c r="D17" i="16"/>
  <c r="C17" i="16"/>
  <c r="B17" i="16"/>
  <c r="A17" i="16"/>
  <c r="D16" i="16"/>
  <c r="B16" i="16"/>
  <c r="M29" i="16" l="1"/>
  <c r="M28" i="16"/>
  <c r="M27" i="16"/>
  <c r="M26" i="16"/>
  <c r="M25" i="16"/>
  <c r="M24" i="16"/>
  <c r="M23" i="16"/>
  <c r="N23" i="16" s="1"/>
  <c r="O23" i="16" s="1"/>
  <c r="M22" i="16"/>
  <c r="I4" i="16"/>
  <c r="M21" i="16"/>
  <c r="M20" i="16"/>
  <c r="M19" i="16"/>
  <c r="N19" i="16" s="1"/>
  <c r="O19" i="16" s="1"/>
  <c r="M18" i="16"/>
  <c r="N18" i="16" s="1"/>
  <c r="O18" i="16" s="1"/>
  <c r="P18" i="16" s="1"/>
  <c r="M17" i="16"/>
  <c r="K16" i="16"/>
  <c r="J16" i="16"/>
  <c r="F4" i="16" s="1"/>
  <c r="I16" i="16"/>
  <c r="H16" i="16"/>
  <c r="G16" i="16"/>
  <c r="F16" i="16"/>
  <c r="E16" i="16"/>
  <c r="M16" i="16" s="1"/>
  <c r="C16" i="16"/>
  <c r="A16" i="16"/>
  <c r="F5" i="16"/>
  <c r="E5" i="16" l="1"/>
  <c r="N16" i="16"/>
  <c r="O16" i="16" s="1"/>
  <c r="P16" i="16" s="1"/>
  <c r="F3" i="16"/>
  <c r="E6" i="16"/>
  <c r="N17" i="16"/>
  <c r="O17" i="16" s="1"/>
  <c r="P17" i="16" s="1"/>
  <c r="N29" i="16"/>
  <c r="O29" i="16" s="1"/>
  <c r="P29" i="16" s="1"/>
  <c r="I3" i="16"/>
  <c r="F6" i="16"/>
  <c r="N20" i="16"/>
  <c r="O20" i="16" s="1"/>
  <c r="P20" i="16" s="1"/>
  <c r="N24" i="16"/>
  <c r="O24" i="16" s="1"/>
  <c r="P24" i="16" s="1"/>
  <c r="I5" i="16"/>
  <c r="E4" i="16"/>
  <c r="N26" i="16"/>
  <c r="O26" i="16" s="1"/>
  <c r="P26" i="16" s="1"/>
  <c r="N22" i="16"/>
  <c r="O22" i="16" s="1"/>
  <c r="P22" i="16" s="1"/>
  <c r="N25" i="16"/>
  <c r="O25" i="16" s="1"/>
  <c r="P25" i="16" s="1"/>
  <c r="E3" i="16"/>
  <c r="N28" i="16"/>
  <c r="O28" i="16" s="1"/>
  <c r="P28" i="16" s="1"/>
  <c r="N27" i="16"/>
  <c r="O27" i="16" s="1"/>
  <c r="P27" i="16" s="1"/>
  <c r="P23" i="16"/>
  <c r="P19" i="16"/>
  <c r="N21" i="16"/>
  <c r="O21" i="16" s="1"/>
  <c r="P21" i="16" s="1"/>
  <c r="E7" i="16" l="1"/>
  <c r="F10" i="16" a="1"/>
  <c r="F10" i="16" s="1"/>
  <c r="I7" i="16"/>
  <c r="E10" i="16" a="1"/>
  <c r="E10" i="16" s="1"/>
  <c r="I10" i="16" a="1"/>
  <c r="I10" i="16" s="1"/>
  <c r="F7" i="16"/>
  <c r="E9" i="16"/>
  <c r="I9" i="16"/>
  <c r="F9" i="16"/>
</calcChain>
</file>

<file path=xl/sharedStrings.xml><?xml version="1.0" encoding="utf-8"?>
<sst xmlns="http://schemas.openxmlformats.org/spreadsheetml/2006/main" count="769" uniqueCount="454">
  <si>
    <t>RCSA #</t>
  </si>
  <si>
    <t>Key Process</t>
  </si>
  <si>
    <t>Key Steps in the Process</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</si>
  <si>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</si>
  <si>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</si>
  <si>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</si>
  <si>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</si>
  <si>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</si>
  <si>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</si>
  <si>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</si>
  <si>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</si>
  <si>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</si>
  <si>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</si>
  <si>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</si>
  <si>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</si>
  <si>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</si>
  <si>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</si>
  <si>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</si>
  <si>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</si>
  <si>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</si>
  <si>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</si>
  <si>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</si>
  <si>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</si>
  <si>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</si>
  <si>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</si>
  <si>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Remediation Plan</t>
  </si>
  <si>
    <t xml:space="preserve">Owner </t>
  </si>
  <si>
    <t>Due Date</t>
  </si>
  <si>
    <t>Application Involved</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</si>
  <si>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</si>
  <si>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</si>
  <si>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</si>
  <si>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</si>
  <si>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</si>
  <si>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</si>
  <si>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</si>
  <si>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</si>
  <si>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</si>
  <si>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</si>
  <si>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</si>
  <si>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</si>
  <si>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</si>
  <si>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</si>
  <si>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What is the sample size for control testing?</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</si>
  <si>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</si>
  <si>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</si>
  <si>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</si>
  <si>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</si>
  <si>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</si>
  <si>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</si>
  <si>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Detective</t>
  </si>
  <si>
    <t>Automated</t>
  </si>
  <si>
    <t>Adequate</t>
  </si>
  <si>
    <t>Strong</t>
  </si>
  <si>
    <t>Daily</t>
  </si>
  <si>
    <t>Annually</t>
  </si>
  <si>
    <t>Stable</t>
  </si>
  <si>
    <t>Manual</t>
  </si>
  <si>
    <t>Weak</t>
  </si>
  <si>
    <t>Increasing</t>
  </si>
  <si>
    <t>Preventative</t>
  </si>
  <si>
    <t>Monthly</t>
  </si>
  <si>
    <t>Low</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</si>
  <si>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</si>
  <si>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</si>
  <si>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</si>
  <si>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Control Frequency</t>
  </si>
  <si>
    <t>Assumed Population size</t>
  </si>
  <si>
    <t>Minimum Sample Size</t>
  </si>
  <si>
    <t>Annual</t>
  </si>
  <si>
    <t>Quarterly</t>
  </si>
  <si>
    <t>Weekly</t>
  </si>
  <si>
    <t>Residual Risk</t>
  </si>
  <si>
    <t xml:space="preserve">Weak </t>
  </si>
  <si>
    <t xml:space="preserve">Low </t>
  </si>
  <si>
    <t>Moderate</t>
  </si>
  <si>
    <t xml:space="preserve">High </t>
  </si>
  <si>
    <t xml:space="preserve">Very High </t>
  </si>
  <si>
    <t xml:space="preserve">Control </t>
  </si>
  <si>
    <t xml:space="preserve">Adequate </t>
  </si>
  <si>
    <t xml:space="preserve">Strong </t>
  </si>
  <si>
    <t xml:space="preserve">Moderate </t>
  </si>
  <si>
    <t>Very High</t>
  </si>
  <si>
    <t xml:space="preserve">Inherent Risk </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</si>
  <si>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</si>
  <si>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</si>
  <si>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</si>
  <si>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</si>
  <si>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</si>
  <si>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</si>
  <si>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</si>
  <si>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</si>
  <si>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</si>
  <si>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</si>
  <si>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</si>
  <si>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</si>
  <si>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</si>
  <si>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</si>
  <si>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</si>
  <si>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</si>
  <si>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</si>
  <si>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</si>
  <si>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</si>
  <si>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</si>
  <si>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</si>
  <si>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</si>
  <si>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</si>
  <si>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</si>
  <si>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</si>
  <si>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</si>
  <si>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</si>
  <si>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</si>
  <si>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</si>
  <si>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</si>
  <si>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</si>
  <si>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</si>
  <si>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</si>
  <si>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</si>
  <si>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</si>
  <si>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</si>
  <si>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</si>
  <si>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</si>
  <si>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</si>
  <si>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</si>
  <si>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</si>
  <si>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</si>
  <si>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</si>
  <si>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</si>
  <si>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</si>
  <si>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</si>
  <si>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</si>
  <si>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</si>
  <si>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</si>
  <si>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</si>
  <si>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</si>
  <si>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</si>
  <si>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</si>
  <si>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</si>
  <si>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</si>
  <si>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</si>
  <si>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</si>
  <si>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</si>
  <si>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</si>
  <si>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</si>
  <si>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</si>
  <si>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Control Rating </t>
  </si>
  <si>
    <t>Operating Effectiveness</t>
  </si>
  <si>
    <t>Design Effectiveness</t>
  </si>
  <si>
    <t>Risk Taxonomy</t>
  </si>
  <si>
    <t>Type of Control (Preventive or Detective)</t>
  </si>
  <si>
    <t>Key</t>
  </si>
  <si>
    <t>1.1.0 - Credit Risk - Counterparty</t>
  </si>
  <si>
    <t>High</t>
  </si>
  <si>
    <t>Decreasing</t>
  </si>
  <si>
    <t>Non Key</t>
  </si>
  <si>
    <t>1.2.0 - Credit Risk - Concentration</t>
  </si>
  <si>
    <t>1.3.0 - Credit Risk - Settlement</t>
  </si>
  <si>
    <t>1.4.0 - Credit Risk - Collateral / Credit Mitigation</t>
  </si>
  <si>
    <t>Transactional</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</si>
  <si>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</si>
  <si>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</si>
  <si>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</si>
  <si>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</si>
  <si>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</si>
  <si>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</si>
  <si>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</si>
  <si>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</si>
  <si>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</si>
  <si>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</si>
  <si>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</si>
  <si>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</si>
  <si>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</si>
  <si>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</si>
  <si>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</si>
  <si>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</si>
  <si>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</si>
  <si>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</si>
  <si>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</si>
  <si>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</si>
  <si>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</si>
  <si>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</si>
  <si>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</si>
  <si>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</si>
  <si>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</si>
  <si>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</si>
  <si>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</si>
  <si>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</si>
  <si>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</si>
  <si>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</si>
  <si>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</si>
  <si>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</si>
  <si>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</si>
  <si>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</si>
  <si>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t xml:space="preserve">Key/Non Key </t>
  </si>
  <si>
    <t>Possible/Adverse</t>
  </si>
  <si>
    <t>Probable/Baseline</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</si>
  <si>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</si>
  <si>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</si>
  <si>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</si>
  <si>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</si>
  <si>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</si>
  <si>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</si>
  <si>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</si>
  <si>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</si>
  <si>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</si>
  <si>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</si>
  <si>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</si>
  <si>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</si>
  <si>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</si>
  <si>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</si>
  <si>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</si>
  <si>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</si>
  <si>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</si>
  <si>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</si>
  <si>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</si>
  <si>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</si>
  <si>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</si>
  <si>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</si>
  <si>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</si>
  <si>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</si>
  <si>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</si>
  <si>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</si>
  <si>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</si>
  <si>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</si>
  <si>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</si>
  <si>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</si>
  <si>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</si>
  <si>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</si>
  <si>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</si>
  <si>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</si>
  <si>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</si>
  <si>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</si>
  <si>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</si>
  <si>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</si>
  <si>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</si>
  <si>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</si>
  <si>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</si>
  <si>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</si>
  <si>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</si>
  <si>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</si>
  <si>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</si>
  <si>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</si>
  <si>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</si>
  <si>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</si>
  <si>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</si>
  <si>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</si>
  <si>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</si>
  <si>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</si>
  <si>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</si>
  <si>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</si>
  <si>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</si>
  <si>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</si>
  <si>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</si>
  <si>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</si>
  <si>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</si>
  <si>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</si>
  <si>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</si>
  <si>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</si>
  <si>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</si>
  <si>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</si>
  <si>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</si>
  <si>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</si>
  <si>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</si>
  <si>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</si>
  <si>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</si>
  <si>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</si>
  <si>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</si>
  <si>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</si>
  <si>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</si>
  <si>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</si>
  <si>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</si>
  <si>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</si>
  <si>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Mandatory?</t>
  </si>
  <si>
    <t>Yes</t>
  </si>
  <si>
    <t>No</t>
  </si>
  <si>
    <t>Control Title</t>
  </si>
  <si>
    <t>[A]</t>
  </si>
  <si>
    <t>[A] Policy
 [B] Procedures</t>
  </si>
  <si>
    <t>Page /Section</t>
  </si>
  <si>
    <t>MetricStream Control Id #</t>
  </si>
  <si>
    <t>#</t>
  </si>
  <si>
    <t>[B]</t>
  </si>
  <si>
    <t>Chapter III, Page 7, Section 3 "Key Components of Policy"</t>
  </si>
  <si>
    <t>Chapter III, Page 6, Section 3 "Key Components of Policy"</t>
  </si>
  <si>
    <t>Chapter III, Page 5, Section 3 "Key Components of Policy"</t>
  </si>
  <si>
    <t>Service Desk Control ID</t>
  </si>
  <si>
    <r>
      <rPr>
        <b/>
        <sz val="11"/>
        <color theme="1"/>
        <rFont val="Calibri"/>
        <family val="2"/>
        <scheme val="minor"/>
      </rPr>
      <t xml:space="preserve">Service Desk:
</t>
    </r>
    <r>
      <rPr>
        <sz val="11"/>
        <color theme="1"/>
        <rFont val="Calibri"/>
        <family val="2"/>
        <scheme val="minor"/>
      </rPr>
      <t xml:space="preserve">The top priorities of the Service Desk are to ensure a consistent response to problem resolution, service requests, status reporting and notification of changes related to the technology environment.
</t>
    </r>
  </si>
  <si>
    <r>
      <rPr>
        <b/>
        <sz val="11"/>
        <color theme="1"/>
        <rFont val="Calibri"/>
        <family val="2"/>
        <scheme val="minor"/>
      </rPr>
      <t xml:space="preserve">Service Desk Responsibilities:
</t>
    </r>
    <r>
      <rPr>
        <sz val="11"/>
        <color theme="1"/>
        <rFont val="Calibri"/>
        <family val="2"/>
        <scheme val="minor"/>
      </rPr>
      <t>The Service Desk is expected to provide problem resolution according to the complexity and experience dealing with the specific issue.</t>
    </r>
  </si>
  <si>
    <r>
      <rPr>
        <b/>
        <sz val="11"/>
        <color theme="1"/>
        <rFont val="Calibri"/>
        <family val="2"/>
        <scheme val="minor"/>
      </rPr>
      <t>3.</t>
    </r>
    <r>
      <rPr>
        <sz val="11"/>
        <color theme="1"/>
        <rFont val="Calibri"/>
        <family val="2"/>
        <scheme val="minor"/>
      </rPr>
      <t xml:space="preserve"> The Service Desk is expected to record and track incoming problems and requests. </t>
    </r>
  </si>
  <si>
    <r>
      <rPr>
        <b/>
        <sz val="11"/>
        <color theme="1"/>
        <rFont val="Calibri"/>
        <family val="2"/>
        <scheme val="minor"/>
      </rPr>
      <t>3.</t>
    </r>
    <r>
      <rPr>
        <sz val="11"/>
        <color theme="1"/>
        <rFont val="Calibri"/>
        <family val="2"/>
        <scheme val="minor"/>
      </rPr>
      <t xml:space="preserve"> Documentation in the incident management system should include but is not limited to such data as user name and telephone number, problem description, affected system (platform, application, or other), prioritization code, current status toward resolution, the party responsible for resolution, root cause (when identified), target resolution time/date, user status updates, as well as any other pertinent information.</t>
    </r>
  </si>
  <si>
    <r>
      <rPr>
        <b/>
        <sz val="11"/>
        <color theme="1"/>
        <rFont val="Calibri"/>
        <family val="2"/>
        <scheme val="minor"/>
      </rPr>
      <t>3</t>
    </r>
    <r>
      <rPr>
        <sz val="11"/>
        <color theme="1"/>
        <rFont val="Calibri"/>
        <family val="2"/>
        <scheme val="minor"/>
      </rPr>
      <t>. The Service Desk must identify and authenticate requestors before providing support or sharing sensitive information.</t>
    </r>
  </si>
  <si>
    <r>
      <rPr>
        <b/>
        <sz val="11"/>
        <color theme="1"/>
        <rFont val="Calibri"/>
        <family val="2"/>
        <scheme val="minor"/>
      </rPr>
      <t xml:space="preserve">3. </t>
    </r>
    <r>
      <rPr>
        <sz val="11"/>
        <color theme="1"/>
        <rFont val="Calibri"/>
        <family val="2"/>
        <scheme val="minor"/>
      </rPr>
      <t>The Service Desk evaluates and prioritizes issues to ensure the most critical problems receive prompt attention. A few key factors the Service Desk considers when establishing priority include the number of users or customers affected, revenue losses, expenses incurred, reputation of the bank and/or the number of SLAs affected, impacted or breached.</t>
    </r>
  </si>
  <si>
    <t>Control Statement - AFH Service Desk and Problem Resolution Policy (Dec '2021)
                                              AFH Service Desk and Problem Resolution Procedure (February 2022)</t>
  </si>
  <si>
    <t>Chapter III, Page 7, Section 3 "Key Components of Procedures"</t>
  </si>
  <si>
    <t>Chapter III, Page 5, Section 3 "Key Components of Procedures"</t>
  </si>
  <si>
    <r>
      <rPr>
        <b/>
        <sz val="11"/>
        <color theme="1"/>
        <rFont val="Calibri"/>
        <family val="2"/>
        <scheme val="minor"/>
      </rPr>
      <t xml:space="preserve">3. </t>
    </r>
    <r>
      <rPr>
        <sz val="11"/>
        <color theme="1"/>
        <rFont val="Calibri"/>
        <family val="2"/>
        <scheme val="minor"/>
      </rPr>
      <t>The Service Desk must validate the user’s identity before assisting and will never ask users for their password</t>
    </r>
  </si>
  <si>
    <r>
      <rPr>
        <b/>
        <sz val="11"/>
        <color theme="1"/>
        <rFont val="Calibri"/>
        <family val="2"/>
        <scheme val="minor"/>
      </rPr>
      <t xml:space="preserve">3. Incident Management Guidelines:
</t>
    </r>
    <r>
      <rPr>
        <sz val="11"/>
        <color theme="1"/>
        <rFont val="Calibri"/>
        <family val="2"/>
        <scheme val="minor"/>
      </rPr>
      <t xml:space="preserve">The Service Desk must record and track all incoming problems using ServiceNow ITSM (ticketing system). Documentation should include the following:
1) User’s name
2) Problem description
3) Affected platform, application, etc.
4) Prioritization code
5) Support team responsible for resolution
6) Root cause (if known)
7) Comment field for recording other pertinent information.
</t>
    </r>
  </si>
  <si>
    <t>Chapter III, Page 6, Section 3 "Key Components of Procedures"</t>
  </si>
  <si>
    <r>
      <rPr>
        <b/>
        <sz val="11"/>
        <color theme="1"/>
        <rFont val="Calibri"/>
        <family val="2"/>
        <scheme val="minor"/>
      </rPr>
      <t>3. Service Desk Support Overview:</t>
    </r>
    <r>
      <rPr>
        <sz val="11"/>
        <color theme="1"/>
        <rFont val="Calibri"/>
        <family val="2"/>
        <scheme val="minor"/>
      </rPr>
      <t xml:space="preserve">
One of the top priorities of the Service Desk is to ensure a consistent response to problem resolution, service requests, status reporting and notification of changes related to the technology environment.</t>
    </r>
  </si>
  <si>
    <r>
      <rPr>
        <b/>
        <sz val="11"/>
        <color theme="1"/>
        <rFont val="Calibri"/>
        <family val="2"/>
        <scheme val="minor"/>
      </rPr>
      <t xml:space="preserve">3. Service Desk Responsibilities:
</t>
    </r>
    <r>
      <rPr>
        <sz val="11"/>
        <color theme="1"/>
        <rFont val="Calibri"/>
        <family val="2"/>
        <scheme val="minor"/>
      </rPr>
      <t>Tickets must be updated with all troubleshooting steps taken and/or any relevant information.</t>
    </r>
  </si>
  <si>
    <r>
      <rPr>
        <b/>
        <sz val="11"/>
        <color theme="1"/>
        <rFont val="Calibri"/>
        <family val="2"/>
        <scheme val="minor"/>
      </rPr>
      <t>3. Service Desk Responsibilities:</t>
    </r>
    <r>
      <rPr>
        <sz val="11"/>
        <color theme="1"/>
        <rFont val="Calibri"/>
        <family val="2"/>
        <scheme val="minor"/>
      </rPr>
      <t xml:space="preserve">
Service Desk Management is committed to adequately training the team in platforms, applications, systems, etc. implemented within the firm</t>
    </r>
  </si>
  <si>
    <t>Chapter III, Page 8, Section 3 "Key Components of Procedures"</t>
  </si>
  <si>
    <r>
      <t xml:space="preserve">3. Vendor Responsibilities:
</t>
    </r>
    <r>
      <rPr>
        <sz val="11"/>
        <color theme="1"/>
        <rFont val="Calibri"/>
        <family val="2"/>
        <scheme val="minor"/>
      </rPr>
      <t>Acknowledge a service request escalated by the Service Desk and provide the Service Desk status and updates based on SLA intervals.
Provide the Service Desk with technical information and problem-solving procedure(s) as needed and/or requested. If continuous problems persistent, AFH may request additional training, FAQs, and/or documentation be developed or updated to reflect the types of issues encountered.</t>
    </r>
  </si>
  <si>
    <r>
      <t xml:space="preserve">3. User Responsibilities:
</t>
    </r>
    <r>
      <rPr>
        <sz val="11"/>
        <color theme="1"/>
        <rFont val="Calibri"/>
        <family val="2"/>
        <scheme val="minor"/>
      </rPr>
      <t>The Service Desk provides technical support to multiple locations, departments, and individuals. Internal users/customers should understand AFH technology resources must be appropriately allocated for proper problem resolutions.</t>
    </r>
  </si>
  <si>
    <r>
      <rPr>
        <b/>
        <sz val="11"/>
        <color theme="1"/>
        <rFont val="Calibri"/>
        <family val="2"/>
        <scheme val="minor"/>
      </rPr>
      <t>3. Problem Management:</t>
    </r>
    <r>
      <rPr>
        <sz val="11"/>
        <color theme="1"/>
        <rFont val="Calibri"/>
        <family val="2"/>
        <scheme val="minor"/>
      </rPr>
      <t xml:space="preserve">
Appropriate personnel from IT Operations and Information Security (when appropriate) will work together to resolve the issue and restore service as quickly as possible. The problem management plan includes the following:
• Problem identification and severity level based on impact to users
• Determining root cause
• Documentation and tracking of problem, including troubleshooting steps, root cause and resolution
• Reporting
• Communication via email or text message to affected users
• Contact information for IT Operations and all other relevant support teams
• Who should be notified (e.g., all users or only affected lines of business) and the circumstances under which they should be notified.
</t>
    </r>
  </si>
  <si>
    <t>Process ID (2021)</t>
  </si>
  <si>
    <t>Risk ID (2021)</t>
  </si>
  <si>
    <t>Control Objective</t>
  </si>
  <si>
    <t>Control Activity</t>
  </si>
  <si>
    <t>Control Test #</t>
  </si>
  <si>
    <t>Recommendations</t>
  </si>
  <si>
    <t>Confirmations</t>
  </si>
  <si>
    <t>Proposed Enhancements</t>
  </si>
  <si>
    <t>Select the risk category based on the bank wide risk taxonomy</t>
  </si>
  <si>
    <t>What is the impact of this risk? 
Select from:  
Very High,
High,
Moderate, 
Low</t>
  </si>
  <si>
    <t xml:space="preserve">What is the probability of the risk occurring?
Select from: Possible/Adverse, Probable/Baseline
</t>
  </si>
  <si>
    <t xml:space="preserve">Describe the control objective in detail.
The objective of the control in addressing the corresponding risk.  </t>
  </si>
  <si>
    <t xml:space="preserve">How often does the control occur?                       Select from:            
Daily,
Weekly,
Monthly,
Quarterly,
Annually, Transactional </t>
  </si>
  <si>
    <t xml:space="preserve">How often is this control(s) being tested?
Select from:
Daily,
Weekly,
Monthly,
Quarterly,
Annually
</t>
  </si>
  <si>
    <t>What is the level of risk after controls?
Select from:
Very High
High
Moderate
Low</t>
  </si>
  <si>
    <t>Is the residual risk level increasing, decreasing or stable?</t>
  </si>
  <si>
    <t>Finding ID Number</t>
  </si>
  <si>
    <t>Reference the application involved (for key risks only)</t>
  </si>
  <si>
    <t>Risk Rating</t>
  </si>
  <si>
    <t>Count Inherent Risk</t>
  </si>
  <si>
    <t>Count Residual Risk</t>
  </si>
  <si>
    <t>Count Control Rating</t>
  </si>
  <si>
    <t>Aggregate</t>
  </si>
  <si>
    <t>Final Assessment</t>
  </si>
  <si>
    <t>Residual Rating Verification</t>
  </si>
  <si>
    <t>LOOKUP Table</t>
  </si>
  <si>
    <t>Risk Description</t>
  </si>
  <si>
    <t>Inherent Risk</t>
  </si>
  <si>
    <t>Test Results</t>
  </si>
  <si>
    <t>Residual Rating</t>
  </si>
  <si>
    <t>Risk Trending</t>
  </si>
  <si>
    <t>Combination &lt;Control-Inherent Risk&gt;</t>
  </si>
  <si>
    <t>Residual Rating
(Calculated)</t>
  </si>
  <si>
    <t>Matching 
("L" vs. "R")?</t>
  </si>
  <si>
    <t>Weak-Low</t>
  </si>
  <si>
    <t>Weak-Moderate</t>
  </si>
  <si>
    <t>Weak-High</t>
  </si>
  <si>
    <t>Weak-Very High</t>
  </si>
  <si>
    <t>Adequate-Low</t>
  </si>
  <si>
    <t>Adequate-Moderate</t>
  </si>
  <si>
    <t>Adequate-High</t>
  </si>
  <si>
    <t>Adequate-Very High</t>
  </si>
  <si>
    <t>Strong-Low</t>
  </si>
  <si>
    <t>Strong-Moderate</t>
  </si>
  <si>
    <t>Strong-High</t>
  </si>
  <si>
    <t>Strong-Very High</t>
  </si>
  <si>
    <t>IT-OPS-SD-R1</t>
  </si>
  <si>
    <t>IT-OPS-SD-C01</t>
  </si>
  <si>
    <t>Chapter III, Page 7, Section 4 "4. Escalation Procedures"</t>
  </si>
  <si>
    <r>
      <rPr>
        <b/>
        <sz val="11"/>
        <color theme="1"/>
        <rFont val="Calibri"/>
        <family val="2"/>
        <scheme val="minor"/>
      </rPr>
      <t>Service Desk and Problem Resolution Policy</t>
    </r>
    <r>
      <rPr>
        <sz val="11"/>
        <color theme="1"/>
        <rFont val="Calibri"/>
        <family val="2"/>
        <scheme val="minor"/>
      </rPr>
      <t xml:space="preserve">
The Policy Owner will monitor this Policy. Any non-compliance with this Policy will be escalated to the Designated Management Committee for resolution.</t>
    </r>
  </si>
  <si>
    <t>Chapter I, Page 4, I. "POLICY PURPOSE STATEMENT AND SCOPE"</t>
  </si>
  <si>
    <r>
      <rPr>
        <b/>
        <sz val="11"/>
        <color theme="1"/>
        <rFont val="Calibri"/>
        <family val="2"/>
        <scheme val="minor"/>
      </rPr>
      <t xml:space="preserve"> Service Desk and Problem Resolution Policy</t>
    </r>
    <r>
      <rPr>
        <sz val="11"/>
        <color theme="1"/>
        <rFont val="Calibri"/>
        <family val="2"/>
        <scheme val="minor"/>
      </rPr>
      <t xml:space="preserve">
The Service Desk and Problem Resolution Policy (the “Policy”) applies to the development, implementation, management, monitoring of service delivery management at Apple Financial Holdings, Inc. (“AFH”), inclusive of Apple Bank for Savings and its subsidiaries (collectively, “ABS,” “Apple,” or the “Bank”), to the extent applicable to such entity, in accordance with applicable state and federal statutes, rules and regulations</t>
    </r>
  </si>
  <si>
    <r>
      <rPr>
        <b/>
        <sz val="11"/>
        <color theme="1"/>
        <rFont val="Calibri"/>
        <family val="2"/>
        <scheme val="minor"/>
      </rPr>
      <t xml:space="preserve"> Service Desk and Problem Resolution Policy</t>
    </r>
    <r>
      <rPr>
        <sz val="11"/>
        <color theme="1"/>
        <rFont val="Calibri"/>
        <family val="2"/>
        <scheme val="minor"/>
      </rPr>
      <t xml:space="preserve">
All ABS employees and third party resources engaged by the Bank must comply with the terms of this Policy to the degree applicable to them.</t>
    </r>
  </si>
  <si>
    <t xml:space="preserve"> Service Desk and Problem Resolution Policy</t>
  </si>
  <si>
    <t>Service Desk Priorities</t>
  </si>
  <si>
    <t>Service Desk Training</t>
  </si>
  <si>
    <t>IT-OPS-SD-C02</t>
  </si>
  <si>
    <t>IT-OPS-SD-C03</t>
  </si>
  <si>
    <t>Problem resolution</t>
  </si>
  <si>
    <t xml:space="preserve">Governance of Service Desk and Problem Resolution </t>
  </si>
  <si>
    <r>
      <rPr>
        <b/>
        <sz val="10"/>
        <color theme="1"/>
        <rFont val="Calibri"/>
        <family val="2"/>
        <scheme val="minor"/>
      </rPr>
      <t>Service Desk and Problem Resolution Policy</t>
    </r>
    <r>
      <rPr>
        <sz val="10"/>
        <color theme="1"/>
        <rFont val="Calibri"/>
        <family val="2"/>
        <scheme val="minor"/>
      </rPr>
      <t xml:space="preserve">
The Service Desk and Problem Resolution Policy (the “Policy”) applies to the development, implementation, management, monitoring of service delivery management, in accordance with applicable state and federal statutes, rules and regulations.
The Policy Owner monitors this Policy. Any non-compliance with this Policy is escalated to the Designated Management Committee for resolution.</t>
    </r>
  </si>
  <si>
    <t>IT-OPS-SD-R2</t>
  </si>
  <si>
    <r>
      <rPr>
        <b/>
        <sz val="10"/>
        <color theme="1"/>
        <rFont val="Calibri"/>
        <family val="2"/>
        <scheme val="minor"/>
      </rPr>
      <t xml:space="preserve">Tracking and reporting the status and trends
</t>
    </r>
    <r>
      <rPr>
        <sz val="10"/>
        <color theme="1"/>
        <rFont val="Calibri"/>
        <family val="2"/>
        <scheme val="minor"/>
      </rPr>
      <t xml:space="preserve">
The incident status and trends are tracked and reported. 
The request fulfillment status and trends are tracked and reported.
The reporting process, including the reporting frequency, reporting format and reporting structure is defined.</t>
    </r>
  </si>
  <si>
    <r>
      <rPr>
        <b/>
        <sz val="10"/>
        <color theme="1"/>
        <rFont val="Calibri"/>
        <family val="2"/>
        <scheme val="minor"/>
      </rPr>
      <t>Inadequate tracking and reporting of status and trends</t>
    </r>
    <r>
      <rPr>
        <sz val="10"/>
        <color theme="1"/>
        <rFont val="Calibri"/>
        <family val="2"/>
        <scheme val="minor"/>
      </rPr>
      <t xml:space="preserve">
The Bank may not provide sufficiently effective governance to its service desk and problem resolution, because the process to track and report the trends and the status of the service desk and the problem resolution activities is not adequately defined and managed. This may result in broad and negative impact to the Bank.</t>
    </r>
  </si>
  <si>
    <r>
      <rPr>
        <b/>
        <sz val="10"/>
        <color theme="1"/>
        <rFont val="Calibri"/>
        <family val="2"/>
        <scheme val="minor"/>
      </rPr>
      <t>Inadequate analysis of the status and trends</t>
    </r>
    <r>
      <rPr>
        <sz val="10"/>
        <color theme="1"/>
        <rFont val="Calibri"/>
        <family val="2"/>
        <scheme val="minor"/>
      </rPr>
      <t xml:space="preserve">
The Bank may not be able to improve its service desk and  problem resolution process, because the process to analyze the trends and the status of the service desk and the problem resolution activities is not adequately defined and managed. This may result in broad and negative impact to the Bank.</t>
    </r>
  </si>
  <si>
    <t>IT-OPS-SD-R3</t>
  </si>
  <si>
    <t>IT-OPS-SD-P1</t>
  </si>
  <si>
    <r>
      <rPr>
        <b/>
        <sz val="10"/>
        <color theme="1"/>
        <rFont val="Calibri"/>
        <family val="2"/>
        <scheme val="minor"/>
      </rPr>
      <t>Undefined classification and prioritization schemes of incident and service request</t>
    </r>
    <r>
      <rPr>
        <sz val="10"/>
        <color theme="1"/>
        <rFont val="Calibri"/>
        <family val="2"/>
        <scheme val="minor"/>
      </rPr>
      <t xml:space="preserve">
The approach to incident and service request may not be consistent because the classification and prioritization schemes are not defined for the incident and service requests. This may result in inefficient service desk and problem resolution at the Bank.</t>
    </r>
  </si>
  <si>
    <t>IT-OPS-SD-C04</t>
  </si>
  <si>
    <t>Incident and service request management</t>
  </si>
  <si>
    <r>
      <rPr>
        <b/>
        <sz val="10"/>
        <color theme="1"/>
        <rFont val="Calibri"/>
        <family val="2"/>
        <scheme val="minor"/>
      </rPr>
      <t xml:space="preserve">Inadequate recording, classification and prioritization of requests and incidents
</t>
    </r>
    <r>
      <rPr>
        <sz val="10"/>
        <color theme="1"/>
        <rFont val="Calibri"/>
        <family val="2"/>
        <scheme val="minor"/>
      </rPr>
      <t xml:space="preserve">
IT requests and incidents may not be appropriately handled, because the process to record, classify and prioritize requests and incidents is not adequate. This may result in broad and negative impact to the Bank.</t>
    </r>
  </si>
  <si>
    <t>IT-OPS-SD-C05</t>
  </si>
  <si>
    <t>Recording, classification and prioritization of requests and incidents</t>
  </si>
  <si>
    <t>Tracking and reporting the status and trends</t>
  </si>
  <si>
    <r>
      <rPr>
        <b/>
        <sz val="10"/>
        <color theme="1"/>
        <rFont val="Calibri"/>
        <family val="2"/>
        <scheme val="minor"/>
      </rPr>
      <t>Recording, classification and prioritization of requests and incidents</t>
    </r>
    <r>
      <rPr>
        <sz val="10"/>
        <color theme="1"/>
        <rFont val="Calibri"/>
        <family val="2"/>
        <scheme val="minor"/>
      </rPr>
      <t xml:space="preserve">
All the service requests and incidents are recorded with the relevant information, including: user name and telephone number, problem description, affected system (platform, application, or other), prioritization code, current status toward resolution, the party responsible for resolution, root cause (when identified), target resolution time/date, user status updates, as well as any other pertinent information.
The service requests and incidents are classified by type and category.
The service requests and incidents are prioritized based on the prioritization scheme.</t>
    </r>
  </si>
  <si>
    <t>IT-OPS-SD-C06</t>
  </si>
  <si>
    <t>IT-OPS-SD-R4</t>
  </si>
  <si>
    <t>IT-OPS-SD-R5</t>
  </si>
  <si>
    <t>IT-OPS-SD-R6</t>
  </si>
  <si>
    <t>IT-OPS-SD-R7</t>
  </si>
  <si>
    <t>IT-OPS-SD-R8</t>
  </si>
  <si>
    <t>IT-OPS-SD-R9</t>
  </si>
  <si>
    <t>IT-OPS-SD-R10</t>
  </si>
  <si>
    <t>IT-OPS-SD-R11</t>
  </si>
  <si>
    <t>IT-OPS-SD-R12</t>
  </si>
  <si>
    <t>IT-OPS-SD-R13</t>
  </si>
  <si>
    <t>IT-OPS-SD-R14</t>
  </si>
  <si>
    <t>IT-OPS-SD-C07</t>
  </si>
  <si>
    <t>IT-OPS-SD-C08</t>
  </si>
  <si>
    <t>IT-OPS-SD-C09</t>
  </si>
  <si>
    <t>IT-OPS-SD-C10</t>
  </si>
  <si>
    <t>IT-OPS-SD-C11</t>
  </si>
  <si>
    <t>IT-OPS-SD-C12</t>
  </si>
  <si>
    <t>IT-OPS-SD-C13</t>
  </si>
  <si>
    <t>IT-OPS-SD-C14</t>
  </si>
  <si>
    <r>
      <rPr>
        <b/>
        <sz val="10"/>
        <color theme="1"/>
        <rFont val="Calibri"/>
        <family val="2"/>
        <scheme val="minor"/>
      </rPr>
      <t>Inadequate verification, approval and fulfillment of service requests</t>
    </r>
    <r>
      <rPr>
        <sz val="10"/>
        <color theme="1"/>
        <rFont val="Calibri"/>
        <family val="2"/>
        <scheme val="minor"/>
      </rPr>
      <t xml:space="preserve">
IT service requests may cause severe breaches to the Bank, because the requests are not adequately verified, approved of fulfilled. This may result in broad and negative impact to the Bank.</t>
    </r>
  </si>
  <si>
    <r>
      <rPr>
        <b/>
        <sz val="10"/>
        <color theme="1"/>
        <rFont val="Calibri"/>
        <family val="2"/>
        <scheme val="minor"/>
      </rPr>
      <t>Recording, classification and prioritization of requests and incidents</t>
    </r>
    <r>
      <rPr>
        <sz val="10"/>
        <color theme="1"/>
        <rFont val="Calibri"/>
        <family val="2"/>
        <scheme val="minor"/>
      </rPr>
      <t xml:space="preserve">
The process to record, classify and prioritize requests and incidents is defined and effectively implemented.</t>
    </r>
  </si>
  <si>
    <r>
      <rPr>
        <b/>
        <sz val="10"/>
        <color theme="1"/>
        <rFont val="Calibri"/>
        <family val="2"/>
        <scheme val="minor"/>
      </rPr>
      <t xml:space="preserve">Service Desk and Problem Resolution Policy
</t>
    </r>
    <r>
      <rPr>
        <sz val="10"/>
        <color theme="1"/>
        <rFont val="Calibri"/>
        <family val="2"/>
        <scheme val="minor"/>
      </rPr>
      <t xml:space="preserve">
The Service Desk and Problem Resolution Policy is developed and effectively implemented.</t>
    </r>
  </si>
  <si>
    <r>
      <rPr>
        <b/>
        <sz val="10"/>
        <color theme="1"/>
        <rFont val="Calibri"/>
        <family val="2"/>
        <scheme val="minor"/>
      </rPr>
      <t xml:space="preserve">Tracking and reporting the status and trends
</t>
    </r>
    <r>
      <rPr>
        <sz val="10"/>
        <color theme="1"/>
        <rFont val="Calibri"/>
        <family val="2"/>
        <scheme val="minor"/>
      </rPr>
      <t xml:space="preserve">
The process to report the Service Desk and Problem Resolution status and trends is developed and effectively implemented.</t>
    </r>
  </si>
  <si>
    <r>
      <rPr>
        <b/>
        <sz val="10"/>
        <color theme="1"/>
        <rFont val="Calibri"/>
        <family val="2"/>
        <scheme val="minor"/>
      </rPr>
      <t>Analysis of the status and trends</t>
    </r>
    <r>
      <rPr>
        <sz val="10"/>
        <color theme="1"/>
        <rFont val="Calibri"/>
        <family val="2"/>
        <scheme val="minor"/>
      </rPr>
      <t xml:space="preserve">
The process to analyze the Service Desk and Problem Resolution status and trends is developed and effectively implemented.</t>
    </r>
  </si>
  <si>
    <r>
      <rPr>
        <b/>
        <sz val="10"/>
        <color theme="1"/>
        <rFont val="Calibri"/>
        <family val="2"/>
        <scheme val="minor"/>
      </rPr>
      <t>Classification and prioritization schemes of incident and service request</t>
    </r>
    <r>
      <rPr>
        <sz val="10"/>
        <color theme="1"/>
        <rFont val="Calibri"/>
        <family val="2"/>
        <scheme val="minor"/>
      </rPr>
      <t xml:space="preserve">
The classification and prioritization schemes of incident and service request are defined and effectively implemented.</t>
    </r>
  </si>
  <si>
    <r>
      <rPr>
        <b/>
        <sz val="10"/>
        <color theme="1"/>
        <rFont val="Calibri"/>
        <family val="2"/>
        <scheme val="minor"/>
      </rPr>
      <t>Verification, approval and fulfillment of service requests</t>
    </r>
    <r>
      <rPr>
        <sz val="10"/>
        <color theme="1"/>
        <rFont val="Calibri"/>
        <family val="2"/>
        <scheme val="minor"/>
      </rPr>
      <t xml:space="preserve">
The process to verify, approve and fulfill service requests is defined and effectively implemented.</t>
    </r>
  </si>
  <si>
    <r>
      <rPr>
        <b/>
        <sz val="10"/>
        <color theme="1"/>
        <rFont val="Calibri"/>
        <family val="2"/>
        <scheme val="minor"/>
      </rPr>
      <t>Inadequate investigation, diagnosis and escalation of incidents</t>
    </r>
    <r>
      <rPr>
        <sz val="10"/>
        <color theme="1"/>
        <rFont val="Calibri"/>
        <family val="2"/>
        <scheme val="minor"/>
      </rPr>
      <t xml:space="preserve">
IT incidents may cause severe breaches to the Bank, because the incidents are not adequately investigated, diagnosed and escalated. This may result in broad and negative impact to the Bank.</t>
    </r>
  </si>
  <si>
    <r>
      <rPr>
        <b/>
        <sz val="10"/>
        <color theme="1"/>
        <rFont val="Calibri"/>
        <family val="2"/>
        <scheme val="minor"/>
      </rPr>
      <t>Investigation, diagnosis and escalation of incidents</t>
    </r>
    <r>
      <rPr>
        <sz val="10"/>
        <color theme="1"/>
        <rFont val="Calibri"/>
        <family val="2"/>
        <scheme val="minor"/>
      </rPr>
      <t xml:space="preserve">
The process to investigate, diagnose and escalate incidents is defined and effectively implemented.</t>
    </r>
  </si>
  <si>
    <r>
      <rPr>
        <b/>
        <sz val="10"/>
        <color theme="1"/>
        <rFont val="Calibri"/>
        <family val="2"/>
        <scheme val="minor"/>
      </rPr>
      <t>Verification, approval and fulfillment of service requests</t>
    </r>
    <r>
      <rPr>
        <sz val="10"/>
        <color theme="1"/>
        <rFont val="Calibri"/>
        <family val="2"/>
        <scheme val="minor"/>
      </rPr>
      <t xml:space="preserve">
The process to verify the entitlement of service requests is defined and effectively implemented.
The process to verify the approval of service requests is defined and effectively implemented. The approval may be financial and/or functional.  Approvals may be predefined for 'standard' requests.
The process to fulfill the service requests is defined and effectively implemented. Fulfillment process may include self-help or automated procedures for frequently requested services.</t>
    </r>
  </si>
  <si>
    <r>
      <rPr>
        <b/>
        <sz val="10"/>
        <color theme="1"/>
        <rFont val="Calibri"/>
        <family val="2"/>
        <scheme val="minor"/>
      </rPr>
      <t>Inadequate resolution and recovery from incidents</t>
    </r>
    <r>
      <rPr>
        <sz val="10"/>
        <color theme="1"/>
        <rFont val="Calibri"/>
        <family val="2"/>
        <scheme val="minor"/>
      </rPr>
      <t xml:space="preserve">
IT incidents may cause severe breaches to the Bank, because the incidents are not adequately resolved and recovered. This may result in broad and negative impact to the Bank.</t>
    </r>
  </si>
  <si>
    <r>
      <rPr>
        <b/>
        <sz val="10"/>
        <color theme="1"/>
        <rFont val="Calibri"/>
        <family val="2"/>
        <scheme val="minor"/>
      </rPr>
      <t>Resolution and recovery from incidents</t>
    </r>
    <r>
      <rPr>
        <sz val="10"/>
        <color theme="1"/>
        <rFont val="Calibri"/>
        <family val="2"/>
        <scheme val="minor"/>
      </rPr>
      <t xml:space="preserve">
The process to resolve and recover from incidents is defined and effectively implemented.</t>
    </r>
  </si>
  <si>
    <r>
      <rPr>
        <b/>
        <sz val="10"/>
        <color theme="1"/>
        <rFont val="Calibri"/>
        <family val="2"/>
        <scheme val="minor"/>
      </rPr>
      <t>Resolution and recovery from incidents</t>
    </r>
    <r>
      <rPr>
        <sz val="10"/>
        <color theme="1"/>
        <rFont val="Calibri"/>
        <family val="2"/>
        <scheme val="minor"/>
      </rPr>
      <t xml:space="preserve">
A RACI is  documented for the resolution and recovery from incidents. This includes the roles and responsibilities of the Service Desk during the process.
The incident resolution including temporary workarounds is documented. Temporary workarounds are tracked and reported until a permanent solution is found (or not found and the related risk accepted).
The recovery actions are recorded with the appropriate information, including if applicable the sign-off from business. 
The incident resolution is assessed for potential use as a future knowledge source.</t>
    </r>
  </si>
  <si>
    <r>
      <rPr>
        <b/>
        <sz val="10"/>
        <color theme="1"/>
        <rFont val="Calibri"/>
        <family val="2"/>
        <scheme val="minor"/>
      </rPr>
      <t>Inadequate closure of service requests and incidents</t>
    </r>
    <r>
      <rPr>
        <sz val="10"/>
        <color theme="1"/>
        <rFont val="Calibri"/>
        <family val="2"/>
        <scheme val="minor"/>
      </rPr>
      <t xml:space="preserve">
IT service requests and incidents may have unexpected consequences to the Bank, because the service requests and incidents are not adequately closed. This may result in broad and negative impact to the Bank.</t>
    </r>
  </si>
  <si>
    <r>
      <rPr>
        <b/>
        <sz val="10"/>
        <color theme="1"/>
        <rFont val="Calibri"/>
        <family val="2"/>
        <scheme val="minor"/>
      </rPr>
      <t>Closure of service requests and incidents</t>
    </r>
    <r>
      <rPr>
        <sz val="10"/>
        <color theme="1"/>
        <rFont val="Calibri"/>
        <family val="2"/>
        <scheme val="minor"/>
      </rPr>
      <t xml:space="preserve">
The process to close a service request and/or incident is defined and effectively implemented.</t>
    </r>
  </si>
  <si>
    <r>
      <rPr>
        <b/>
        <sz val="10"/>
        <color theme="1"/>
        <rFont val="Calibri"/>
        <family val="2"/>
        <scheme val="minor"/>
      </rPr>
      <t>Closure of service requests and incidents</t>
    </r>
    <r>
      <rPr>
        <sz val="10"/>
        <color theme="1"/>
        <rFont val="Calibri"/>
        <family val="2"/>
        <scheme val="minor"/>
      </rPr>
      <t xml:space="preserve">
The service request is closed with the evidence that the request has been successfully fulfilled.
The incident is closed with the evidence that the incident has been satisfactorily resolved.</t>
    </r>
  </si>
  <si>
    <r>
      <rPr>
        <b/>
        <sz val="10"/>
        <color theme="1"/>
        <rFont val="Calibri"/>
        <family val="2"/>
        <scheme val="minor"/>
      </rPr>
      <t>Inadequate resolution and closure of problems</t>
    </r>
    <r>
      <rPr>
        <sz val="10"/>
        <color theme="1"/>
        <rFont val="Calibri"/>
        <family val="2"/>
        <scheme val="minor"/>
      </rPr>
      <t xml:space="preserve">
IT problems may cause severe breaches to the Bank, because the problems are not adequately resolved and closed. This may result in broad and negative impact to the Bank.</t>
    </r>
  </si>
  <si>
    <t>IT-OPS-SD-R15</t>
  </si>
  <si>
    <t>IT-OPS-SD-R16</t>
  </si>
  <si>
    <t>IT-OPS-SD-C15</t>
  </si>
  <si>
    <t>IT-OPS-SD-C16</t>
  </si>
  <si>
    <r>
      <rPr>
        <b/>
        <sz val="10"/>
        <color theme="1"/>
        <rFont val="Calibri"/>
        <family val="2"/>
        <scheme val="minor"/>
      </rPr>
      <t>Inadequate awareness of Service Desk and problem resolution</t>
    </r>
    <r>
      <rPr>
        <sz val="10"/>
        <color theme="1"/>
        <rFont val="Calibri"/>
        <family val="2"/>
        <scheme val="minor"/>
      </rPr>
      <t xml:space="preserve">
The Bank may fail to timely and adequately respond to an unexpected business disruption, because the training for the  awareness of Service Desk and problem resolution is not adequate. This may result in broad and negative impact to the Bank.</t>
    </r>
  </si>
  <si>
    <r>
      <rPr>
        <b/>
        <sz val="10"/>
        <color theme="1"/>
        <rFont val="Calibri"/>
        <family val="2"/>
        <scheme val="minor"/>
      </rPr>
      <t xml:space="preserve">Awareness of Service Desk and problem resolution
</t>
    </r>
    <r>
      <rPr>
        <sz val="10"/>
        <color theme="1"/>
        <rFont val="Calibri"/>
        <family val="2"/>
        <scheme val="minor"/>
      </rPr>
      <t xml:space="preserve">
The awareness training includes: (a) Service Desk service offerings and protocols; and (b) Problem Resolution procedures and Bank's staff roles and responsibilities
The Service Desk Manager issues awareness training for targeted populations to be completed annually. </t>
    </r>
  </si>
  <si>
    <r>
      <rPr>
        <b/>
        <sz val="10"/>
        <color theme="1"/>
        <rFont val="Calibri"/>
        <family val="2"/>
        <scheme val="minor"/>
      </rPr>
      <t>Awareness of Service Desk and problem resolution</t>
    </r>
    <r>
      <rPr>
        <sz val="10"/>
        <color theme="1"/>
        <rFont val="Calibri"/>
        <family val="2"/>
        <scheme val="minor"/>
      </rPr>
      <t xml:space="preserve">
The training program is developed and implemented for all Bank's staff to develop awareness on the Bank's Service Desk and Problem Resolution procedures .</t>
    </r>
  </si>
  <si>
    <r>
      <rPr>
        <b/>
        <sz val="10"/>
        <color theme="1"/>
        <rFont val="Calibri"/>
        <family val="2"/>
        <scheme val="minor"/>
      </rPr>
      <t>Training of Service Desk professionals</t>
    </r>
    <r>
      <rPr>
        <sz val="10"/>
        <color theme="1"/>
        <rFont val="Calibri"/>
        <family val="2"/>
        <scheme val="minor"/>
      </rPr>
      <t xml:space="preserve">
Service Desk professionals are trained on service desk and problem resolution</t>
    </r>
  </si>
  <si>
    <r>
      <rPr>
        <b/>
        <sz val="10"/>
        <color theme="1"/>
        <rFont val="Calibri"/>
        <family val="2"/>
        <scheme val="minor"/>
      </rPr>
      <t>Classification and prioritization schemes of incident and service request</t>
    </r>
    <r>
      <rPr>
        <sz val="10"/>
        <color theme="1"/>
        <rFont val="Calibri"/>
        <family val="2"/>
        <scheme val="minor"/>
      </rPr>
      <t xml:space="preserve">
The classification and prioritization schemes of incident and service request are defined and effectively implemented.
The criteria for registering an incident as a problem is defined and effectively implemented.
The approaches to handle known errors are defined and effectively implemented.
The approaches to handle "standard" requests and "self-help" requests are defined and effectively implemented.
The rules and procedures to escalate "major" and security incident s are defined and effectively implemented.
A knowledge source for incident and request is established.</t>
    </r>
  </si>
  <si>
    <r>
      <rPr>
        <b/>
        <sz val="10"/>
        <color theme="1"/>
        <rFont val="Calibri"/>
        <family val="2"/>
        <scheme val="minor"/>
      </rPr>
      <t xml:space="preserve">Inadequate  Service Desk and Problem Resolution Policy
</t>
    </r>
    <r>
      <rPr>
        <sz val="10"/>
        <color theme="1"/>
        <rFont val="Calibri"/>
        <family val="2"/>
        <scheme val="minor"/>
      </rPr>
      <t xml:space="preserve">
The Bank may fail to timely and adequately respond to an incident resulting into an unexpected business disruption, because the policy is inadequate in providing guidance, consistency, accountability, efficiency, and clarity on how the Service Desk operates and how problems should be resolved. This may result in broad and negative impact to the Bank.</t>
    </r>
  </si>
  <si>
    <r>
      <rPr>
        <b/>
        <sz val="10"/>
        <color theme="1"/>
        <rFont val="Calibri"/>
        <family val="2"/>
        <scheme val="minor"/>
      </rPr>
      <t>Inadequate identification and classification of problems</t>
    </r>
    <r>
      <rPr>
        <sz val="10"/>
        <color theme="1"/>
        <rFont val="Calibri"/>
        <family val="2"/>
        <scheme val="minor"/>
      </rPr>
      <t xml:space="preserve">
The Bank may fail to timely and adequately respond to a problem resulting into an unexpected business disruption, because the problem is not adequately identified and classified. This may result in broad and negative impact to the Bank.</t>
    </r>
  </si>
  <si>
    <r>
      <t xml:space="preserve">Identification and classification of problems
</t>
    </r>
    <r>
      <rPr>
        <sz val="10"/>
        <color theme="1"/>
        <rFont val="Calibri"/>
        <family val="2"/>
        <scheme val="minor"/>
      </rPr>
      <t>The process to identify and classify problems is defined and effectively implemented.</t>
    </r>
  </si>
  <si>
    <r>
      <rPr>
        <b/>
        <sz val="10"/>
        <color theme="1"/>
        <rFont val="Calibri"/>
        <family val="2"/>
        <scheme val="minor"/>
      </rPr>
      <t>Investigation and diagnosis of problems</t>
    </r>
    <r>
      <rPr>
        <sz val="10"/>
        <color theme="1"/>
        <rFont val="Calibri"/>
        <family val="2"/>
        <scheme val="minor"/>
      </rPr>
      <t xml:space="preserve">
The process to investigate and diagnose problems is defined and effectively implemented.</t>
    </r>
  </si>
  <si>
    <r>
      <rPr>
        <b/>
        <sz val="10"/>
        <color theme="1"/>
        <rFont val="Calibri"/>
        <family val="2"/>
        <scheme val="minor"/>
      </rPr>
      <t>Investigation and diagnosis of problems</t>
    </r>
    <r>
      <rPr>
        <sz val="10"/>
        <color theme="1"/>
        <rFont val="Calibri"/>
        <family val="2"/>
        <scheme val="minor"/>
      </rPr>
      <t xml:space="preserve">
The problems are investigated by comparing incident data with the database of known errors (including the errors that are reported from the external sources).
The progress of the problem investigation and diagnosis is reported.
The continuing impact of unsolved problems is reported.
The impact on change and configuration management, if any, is tracked on Service Now.
The status of the problem-handling process is monitored. </t>
    </r>
  </si>
  <si>
    <r>
      <rPr>
        <b/>
        <sz val="10"/>
        <color theme="1"/>
        <rFont val="Calibri"/>
        <family val="2"/>
        <scheme val="minor"/>
      </rPr>
      <t>Documentation of known errors</t>
    </r>
    <r>
      <rPr>
        <sz val="10"/>
        <color theme="1"/>
        <rFont val="Calibri"/>
        <family val="2"/>
        <scheme val="minor"/>
      </rPr>
      <t xml:space="preserve">
Known errors are adequately documented</t>
    </r>
  </si>
  <si>
    <r>
      <rPr>
        <b/>
        <sz val="10"/>
        <color theme="1"/>
        <rFont val="Calibri"/>
        <family val="2"/>
        <scheme val="minor"/>
      </rPr>
      <t>Resolution and closure of problems</t>
    </r>
    <r>
      <rPr>
        <sz val="10"/>
        <color theme="1"/>
        <rFont val="Calibri"/>
        <family val="2"/>
        <scheme val="minor"/>
      </rPr>
      <t xml:space="preserve">
The process to resolve and close problems is defined and effectively implemented.</t>
    </r>
  </si>
  <si>
    <r>
      <rPr>
        <b/>
        <sz val="10"/>
        <color theme="1"/>
        <rFont val="Calibri"/>
        <family val="2"/>
        <scheme val="minor"/>
      </rPr>
      <t>Inadequate training of Service Desk professionals</t>
    </r>
    <r>
      <rPr>
        <sz val="10"/>
        <color theme="1"/>
        <rFont val="Calibri"/>
        <family val="2"/>
        <scheme val="minor"/>
      </rPr>
      <t xml:space="preserve">
The process of handling service requests and resolving problems may not be efficient and effective, because the Service Desk professionals are not adequately trained.  This may result in inefficiencies in the Bank's operations</t>
    </r>
  </si>
  <si>
    <r>
      <rPr>
        <b/>
        <sz val="10"/>
        <color theme="1"/>
        <rFont val="Calibri"/>
        <family val="2"/>
        <scheme val="minor"/>
      </rPr>
      <t>Inadequate problem management</t>
    </r>
    <r>
      <rPr>
        <sz val="10"/>
        <color theme="1"/>
        <rFont val="Calibri"/>
        <family val="2"/>
        <scheme val="minor"/>
      </rPr>
      <t xml:space="preserve">
The Bank may fail to timely and adequately respond to an unexpected business disruption, because the process of managing problems is not adequate. This may result in broad and negative impact to the Bank.</t>
    </r>
  </si>
  <si>
    <r>
      <rPr>
        <b/>
        <sz val="10"/>
        <color theme="1"/>
        <rFont val="Calibri"/>
        <family val="2"/>
        <scheme val="minor"/>
      </rPr>
      <t>Proactive problem management</t>
    </r>
    <r>
      <rPr>
        <sz val="10"/>
        <color theme="1"/>
        <rFont val="Calibri"/>
        <family val="2"/>
        <scheme val="minor"/>
      </rPr>
      <t xml:space="preserve">
Problems are managed efficiently and proactively.</t>
    </r>
  </si>
  <si>
    <r>
      <rPr>
        <b/>
        <sz val="10"/>
        <color theme="1"/>
        <rFont val="Calibri"/>
        <family val="2"/>
        <scheme val="minor"/>
      </rPr>
      <t>Proactive problem management</t>
    </r>
    <r>
      <rPr>
        <sz val="10"/>
        <color theme="1"/>
        <rFont val="Calibri"/>
        <family val="2"/>
        <scheme val="minor"/>
      </rPr>
      <t xml:space="preserve">
The problem related to IT changes and incidents is communicated regularly to the key stakeholders.  
The communication takes the form of reports and periodic meetings with the stakeholders.
The trends of new problems, resolved and unresolved problems are tracked and reported regularly. 
</t>
    </r>
  </si>
  <si>
    <t>IT-OPS-SD-C02/C03/C04/C05/C06/C07/C08/C09/C10/C11/C12/C13</t>
  </si>
  <si>
    <t>IT-OPS-SD-C10/C11/C12/C13</t>
  </si>
  <si>
    <r>
      <rPr>
        <b/>
        <sz val="10"/>
        <color theme="1"/>
        <rFont val="Calibri"/>
        <family val="2"/>
        <scheme val="minor"/>
      </rPr>
      <t>Training of Service Desk professionals</t>
    </r>
    <r>
      <rPr>
        <sz val="10"/>
        <color theme="1"/>
        <rFont val="Calibri"/>
        <family val="2"/>
        <scheme val="minor"/>
      </rPr>
      <t xml:space="preserve">
The Service Desk Manager is responsible for keeping up to date a training program on Service Desk and Problem Resolution
The Service Desk Manager reports at least annually on the progress of the training program on Service Desk and Problem Resolution
The Service Desk Manager coordinates with other specialist functions (e.g. BC/DR, network, cybersecurity, HR, vendors) for the necessary and appropriate training of the Service Desk professionals </t>
    </r>
  </si>
  <si>
    <r>
      <t xml:space="preserve">Identification and classification of problems
</t>
    </r>
    <r>
      <rPr>
        <sz val="10"/>
        <color theme="1"/>
        <rFont val="Calibri"/>
        <family val="2"/>
        <scheme val="minor"/>
      </rPr>
      <t>The problems are identified through the correlation of incident reports, error logs and other resources.
The problems are classified and prioritized according to the problem classification and prioritization scheme.
The problem classification scheme defines the specialist/support functions (e.g. BC/DR, network, cybersecurity, HR, vendors) to assist with problem identification, root cause analysis and solution determination.
The problem prioritization scheme define the priority levels that are based on factors such as business impact and urgency.
The problems once identified are reported to the Service Desk, who keeps customers and IT management informed.
The problems are registered in a single problem management register.</t>
    </r>
  </si>
  <si>
    <t>Identification and classification of problems</t>
  </si>
  <si>
    <t>Awareness of Service Desk and problem resolution</t>
  </si>
  <si>
    <t>Identification and classification of problems
Investigation and diagnosis of problems
Documentation of known errors
Resolution and closure of problems</t>
  </si>
  <si>
    <t>Tracking and reporting the status and trends
Analysis of the status and trends
Classification and prioritization schemes of incident and service request
Recording, classification and prioritization of requests and incidents
Verification, approval and fulfillment of service requests
Investigation, diagnosis and escalation of incidents
Resolution and recovery from incidents
Closure of service requests and incidents
Identification and classification of problems
Investigation and diagnosis of problems
Documentation of known errors
Resolution and closure of problems</t>
  </si>
  <si>
    <t>IT-OPS-SD-C03/C04/C05/C06/C07/C08/C09/C10/C11/C12/C13</t>
  </si>
  <si>
    <t>Classification and prioritization schemes of incident and service request</t>
  </si>
  <si>
    <t>Proactive problem management</t>
  </si>
  <si>
    <r>
      <rPr>
        <b/>
        <sz val="10"/>
        <color theme="1"/>
        <rFont val="Calibri"/>
        <family val="2"/>
        <scheme val="minor"/>
      </rPr>
      <t xml:space="preserve">Inadequate investigation and diagnosis of problems
</t>
    </r>
    <r>
      <rPr>
        <sz val="10"/>
        <color theme="1"/>
        <rFont val="Calibri"/>
        <family val="2"/>
        <scheme val="minor"/>
      </rPr>
      <t xml:space="preserve">
The Bank may fail to timely and adequately respond to a problem resulting into an unexpected business disruption, because the problem is not adequately investigated and diagnosed. This may result in broad and negative impact to the Bank.</t>
    </r>
  </si>
  <si>
    <r>
      <rPr>
        <b/>
        <sz val="10"/>
        <color theme="1"/>
        <rFont val="Calibri"/>
        <family val="2"/>
        <scheme val="minor"/>
      </rPr>
      <t>Undocumented known errors</t>
    </r>
    <r>
      <rPr>
        <sz val="10"/>
        <color theme="1"/>
        <rFont val="Calibri"/>
        <family val="2"/>
        <scheme val="minor"/>
      </rPr>
      <t xml:space="preserve">
The Bank may undergo unnecessary business disruption, because the problem is not adequately investigated and diagnosed. This may result in broad and negative impact to the Bank.</t>
    </r>
  </si>
  <si>
    <r>
      <rPr>
        <b/>
        <sz val="10"/>
        <color theme="1"/>
        <rFont val="Calibri"/>
        <family val="2"/>
        <scheme val="minor"/>
      </rPr>
      <t>Documentation of known errors</t>
    </r>
    <r>
      <rPr>
        <sz val="10"/>
        <color theme="1"/>
        <rFont val="Calibri"/>
        <family val="2"/>
        <scheme val="minor"/>
      </rPr>
      <t xml:space="preserve">
Known errors are recorded as soon as the root causes of the problems are identified.
Appropriate work around and potential solutions are identified and documented, if applicable.
Known errors are identified, evaluated and prioritized for resolution based on cost-benefit analysis, business impact and urgency.</t>
    </r>
  </si>
  <si>
    <r>
      <rPr>
        <b/>
        <sz val="10"/>
        <color theme="1"/>
        <rFont val="Calibri"/>
        <family val="2"/>
        <scheme val="minor"/>
      </rPr>
      <t>Resolution and closure of problems</t>
    </r>
    <r>
      <rPr>
        <sz val="10"/>
        <color theme="1"/>
        <rFont val="Calibri"/>
        <family val="2"/>
        <scheme val="minor"/>
      </rPr>
      <t xml:space="preserve">
The problem is recorded as "closed" if either there is evidence that the problem is successfully resolved or there is an approved alternative method to handle the problem.
The Service Desk is informed of the schedule of the problem closure, including the schedule to fix the problem, the possible workaround or the projected time to resolve the problem.
The Service Desk informs the users and customers on the consequences of the approach that is chosen to address the problem.
If unresolved, the impact of the problems is monitored.
The knowledge learned during the problem resolution lifecycle is documented and shared.</t>
    </r>
  </si>
  <si>
    <r>
      <rPr>
        <b/>
        <sz val="10"/>
        <color theme="1"/>
        <rFont val="Calibri"/>
        <family val="2"/>
        <scheme val="minor"/>
      </rPr>
      <t>Analysis of the status and trends</t>
    </r>
    <r>
      <rPr>
        <sz val="10"/>
        <color theme="1"/>
        <rFont val="Calibri"/>
        <family val="2"/>
        <scheme val="minor"/>
      </rPr>
      <t xml:space="preserve">
The incidents and service request are analyzed by category and type to establish the trends and identify patterns of recurring issues, SLA breaches or inefficiencies.
The information of the analysis serves as input to the continual improvement planning of the Service Desk and Problem Resolution</t>
    </r>
  </si>
  <si>
    <r>
      <rPr>
        <b/>
        <sz val="10"/>
        <color theme="1"/>
        <rFont val="Calibri"/>
        <family val="2"/>
        <scheme val="minor"/>
      </rPr>
      <t>Investigation, diagnosis and escalation of incidents</t>
    </r>
    <r>
      <rPr>
        <sz val="10"/>
        <color theme="1"/>
        <rFont val="Calibri"/>
        <family val="2"/>
        <scheme val="minor"/>
      </rPr>
      <t xml:space="preserve">
The process is defined and effectively implemented to identify and describe the relevant symptoms to establish the most probable causes.
The relevant resources (e.g., knowledge, known errors and problems) is in place to help identify possible incident resolutions, including temporary workarounds and/or permanent solutions.
The criteria to classify the incident as a problem are defined.
The process to record the new problem is defined and effectively implemented.  This process includes the escalation to specialist functions and the management of the new problems.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</si>
</sst>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color theme="4" tint="-0.249977111117893"/>
      <name val="Calibri"/>
      <family val="2"/>
      <scheme val="minor"/>
    </font>
    <font>
      <sz val="10"/>
      <color theme="1"/>
      <name val="Calibri"/>
      <family val="2"/>
      <scheme val="minor"/>
    </font>
    <font>
      <i/>
      <sz val="10"/>
      <color theme="1"/>
      <name val="Calibri"/>
      <family val="2"/>
      <scheme val="minor"/>
    </font>
    <font>
      <sz val="10"/>
      <name val="Times New Roman"/>
      <family val="1"/>
    </font>
    <font>
      <b/>
      <sz val="11"/>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sz val="8"/>
      <color rgb="FF000000"/>
      <name val="Calibri"/>
      <family val="2"/>
      <scheme val="minor"/>
    </font>
    <font>
      <b/>
      <sz val="8"/>
      <color rgb="FF000000"/>
      <name val="Calibri"/>
      <family val="2"/>
      <scheme val="minor"/>
    </font>
    <font>
      <b/>
      <sz val="11"/>
      <color rgb="FFFFFFFF"/>
      <name val="Calibri"/>
      <family val="2"/>
    </font>
    <font>
      <sz val="11"/>
      <color theme="1"/>
      <name val="Calibri"/>
      <family val="2"/>
    </font>
    <font>
      <b/>
      <sz val="10"/>
      <color theme="4"/>
      <name val="Calibri"/>
      <family val="2"/>
      <scheme val="minor"/>
    </font>
    <font>
      <b/>
      <sz val="11"/>
      <color theme="0"/>
      <name val="Calibri"/>
      <family val="2"/>
      <scheme val="minor"/>
    </font>
    <font>
      <b/>
      <sz val="11"/>
      <color rgb="FFFF0000"/>
      <name val="Calibri"/>
      <family val="2"/>
      <scheme val="minor"/>
    </font>
    <font>
      <b/>
      <sz val="11"/>
      <color theme="9" tint="-0.249977111117893"/>
      <name val="Calibri"/>
      <family val="2"/>
      <scheme val="minor"/>
    </font>
    <font>
      <b/>
      <sz val="10"/>
      <color theme="1"/>
      <name val="Calibri"/>
      <family val="2"/>
      <scheme val="minor"/>
    </font>
  </fonts>
  <fills count="27">
    <fill>
      <patternFill patternType="none"/>
    </fill>
    <fill>
      <patternFill patternType="gray125"/>
    </fill>
    <fill>
      <patternFill patternType="solid">
        <fgColor theme="7" tint="0.79998168889431442"/>
        <bgColor indexed="64"/>
      </patternFill>
    </fill>
    <fill>
      <patternFill patternType="solid">
        <fgColor rgb="FFE7E6E6"/>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theme="4" tint="0.59999389629810485"/>
        <bgColor indexed="64"/>
      </patternFill>
    </fill>
    <fill>
      <patternFill patternType="solid">
        <fgColor rgb="FFEAEFF7"/>
        <bgColor indexed="64"/>
      </patternFill>
    </fill>
    <fill>
      <patternFill patternType="solid">
        <fgColor rgb="FFD2DEEF"/>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2D050"/>
        <bgColor indexed="64"/>
      </patternFill>
    </fill>
  </fills>
  <borders count="8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235">
    <xf numFmtId="0" fontId="0" fillId="0" borderId="0" xfId="0"/>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0" xfId="0" applyFont="1" applyBorder="1" applyAlignment="1">
      <alignment vertical="top" wrapText="1"/>
    </xf>
    <xf numFmtId="0" fontId="5" fillId="0" borderId="0" xfId="0" applyFont="1"/>
    <xf numFmtId="0" fontId="5" fillId="3" borderId="3" xfId="0" applyFont="1" applyFill="1" applyBorder="1" applyAlignment="1">
      <alignment horizontal="justify" vertical="center" wrapText="1"/>
    </xf>
    <xf numFmtId="0" fontId="5" fillId="3" borderId="4" xfId="0" applyFont="1" applyFill="1" applyBorder="1" applyAlignment="1">
      <alignment horizontal="justify" vertical="center" wrapText="1"/>
    </xf>
    <xf numFmtId="0" fontId="0" fillId="0" borderId="5" xfId="0" applyBorder="1" applyAlignment="1">
      <alignment horizontal="justify" vertical="center" wrapText="1"/>
    </xf>
    <xf numFmtId="0" fontId="0" fillId="0" borderId="6" xfId="0" applyBorder="1" applyAlignment="1">
      <alignment horizontal="justify" vertical="center" wrapText="1"/>
    </xf>
    <xf numFmtId="0" fontId="6" fillId="0" borderId="7" xfId="0" applyFont="1" applyBorder="1" applyAlignment="1">
      <alignment horizontal="left" wrapText="1" readingOrder="1"/>
    </xf>
    <xf numFmtId="0" fontId="6" fillId="0" borderId="8" xfId="0" applyFont="1" applyBorder="1" applyAlignment="1">
      <alignment horizontal="left" wrapText="1" readingOrder="1"/>
    </xf>
    <xf numFmtId="0" fontId="6" fillId="0" borderId="9" xfId="0" applyFont="1" applyBorder="1" applyAlignment="1">
      <alignment horizontal="left" wrapText="1" readingOrder="1"/>
    </xf>
    <xf numFmtId="0" fontId="6" fillId="0" borderId="10" xfId="0" applyFont="1" applyBorder="1" applyAlignment="1">
      <alignment horizontal="left" wrapText="1" readingOrder="1"/>
    </xf>
    <xf numFmtId="0" fontId="7" fillId="0" borderId="11" xfId="0" applyFont="1" applyBorder="1" applyAlignment="1">
      <alignment wrapText="1"/>
    </xf>
    <xf numFmtId="0" fontId="6" fillId="0" borderId="12" xfId="0" applyFont="1" applyBorder="1" applyAlignment="1">
      <alignment horizontal="left" wrapText="1" readingOrder="1"/>
    </xf>
    <xf numFmtId="0" fontId="6" fillId="0" borderId="13" xfId="0" applyFont="1" applyBorder="1" applyAlignment="1">
      <alignment horizontal="left" wrapText="1" readingOrder="1"/>
    </xf>
    <xf numFmtId="0" fontId="8" fillId="4" borderId="14" xfId="0" applyFont="1" applyFill="1" applyBorder="1" applyAlignment="1">
      <alignment horizontal="center" vertical="center" textRotation="90" wrapText="1" readingOrder="1"/>
    </xf>
    <xf numFmtId="0" fontId="8" fillId="5" borderId="14" xfId="0" applyFont="1" applyFill="1" applyBorder="1" applyAlignment="1">
      <alignment horizontal="center" wrapText="1" readingOrder="1"/>
    </xf>
    <xf numFmtId="0" fontId="8" fillId="6" borderId="14" xfId="0" applyFont="1" applyFill="1" applyBorder="1" applyAlignment="1">
      <alignment horizontal="center" wrapText="1" readingOrder="1"/>
    </xf>
    <xf numFmtId="0" fontId="8" fillId="7" borderId="14" xfId="0" applyFont="1" applyFill="1" applyBorder="1" applyAlignment="1">
      <alignment horizontal="center" wrapText="1" readingOrder="1"/>
    </xf>
    <xf numFmtId="0" fontId="8" fillId="8" borderId="14" xfId="0" applyFont="1" applyFill="1" applyBorder="1" applyAlignment="1">
      <alignment horizontal="center" wrapText="1" readingOrder="1"/>
    </xf>
    <xf numFmtId="0" fontId="6" fillId="0" borderId="15" xfId="0" applyFont="1" applyBorder="1" applyAlignment="1">
      <alignment horizontal="left" wrapText="1" readingOrder="1"/>
    </xf>
    <xf numFmtId="0" fontId="9" fillId="0" borderId="13" xfId="0" applyFont="1" applyBorder="1" applyAlignment="1">
      <alignment horizontal="center" vertical="center" textRotation="90" wrapText="1" readingOrder="1"/>
    </xf>
    <xf numFmtId="0" fontId="6" fillId="4" borderId="14" xfId="0" applyFont="1" applyFill="1" applyBorder="1" applyAlignment="1">
      <alignment horizontal="center" wrapText="1" readingOrder="1"/>
    </xf>
    <xf numFmtId="0" fontId="8" fillId="4" borderId="14" xfId="0" applyFont="1" applyFill="1" applyBorder="1" applyAlignment="1">
      <alignment horizontal="center" wrapText="1" readingOrder="1"/>
    </xf>
    <xf numFmtId="0" fontId="7" fillId="0" borderId="16" xfId="0" applyFont="1" applyBorder="1" applyAlignment="1">
      <alignment wrapText="1"/>
    </xf>
    <xf numFmtId="0" fontId="6" fillId="0" borderId="17" xfId="0" applyFont="1" applyBorder="1" applyAlignment="1">
      <alignment horizontal="left" wrapText="1" readingOrder="1"/>
    </xf>
    <xf numFmtId="0" fontId="6" fillId="0" borderId="18" xfId="0" applyFont="1" applyBorder="1" applyAlignment="1">
      <alignment horizontal="left" wrapText="1" readingOrder="1"/>
    </xf>
    <xf numFmtId="0" fontId="6" fillId="0" borderId="19" xfId="0" applyFont="1" applyBorder="1" applyAlignment="1">
      <alignment horizontal="left" wrapText="1" readingOrder="1"/>
    </xf>
    <xf numFmtId="0" fontId="10" fillId="10" borderId="25" xfId="0" applyFont="1" applyFill="1" applyBorder="1" applyAlignment="1">
      <alignment horizontal="center" vertical="center" wrapText="1"/>
    </xf>
    <xf numFmtId="0" fontId="10" fillId="12" borderId="23" xfId="0" applyFont="1" applyFill="1" applyBorder="1" applyAlignment="1">
      <alignment horizontal="center" vertical="center" wrapText="1"/>
    </xf>
    <xf numFmtId="0" fontId="11" fillId="9" borderId="26" xfId="0" applyFont="1" applyFill="1" applyBorder="1" applyAlignment="1">
      <alignment horizontal="center" vertical="center" wrapText="1"/>
    </xf>
    <xf numFmtId="0" fontId="10" fillId="0" borderId="23" xfId="0" applyFont="1" applyBorder="1" applyAlignment="1">
      <alignment horizontal="center" vertical="center" wrapText="1"/>
    </xf>
    <xf numFmtId="0" fontId="11" fillId="9" borderId="28" xfId="0" applyFont="1" applyFill="1" applyBorder="1" applyAlignment="1">
      <alignment horizontal="center" vertical="center" wrapText="1"/>
    </xf>
    <xf numFmtId="0" fontId="10" fillId="0" borderId="29" xfId="0" applyFont="1" applyBorder="1" applyAlignment="1">
      <alignment horizontal="center" vertical="center" wrapText="1"/>
    </xf>
    <xf numFmtId="0" fontId="0" fillId="12" borderId="29" xfId="0" applyFill="1" applyBorder="1" applyAlignment="1">
      <alignment vertical="center" wrapText="1"/>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0" fillId="11" borderId="27" xfId="0" applyFont="1" applyFill="1" applyBorder="1" applyAlignment="1">
      <alignment vertical="center"/>
    </xf>
    <xf numFmtId="0" fontId="10" fillId="10" borderId="30" xfId="0" applyFont="1" applyFill="1" applyBorder="1" applyAlignment="1">
      <alignment horizontal="center" vertical="center" wrapText="1"/>
    </xf>
    <xf numFmtId="0" fontId="10" fillId="12" borderId="29" xfId="0" applyFont="1" applyFill="1" applyBorder="1" applyAlignment="1">
      <alignment horizontal="center" vertical="center" wrapText="1"/>
    </xf>
    <xf numFmtId="0" fontId="10" fillId="0" borderId="32" xfId="0" applyFont="1" applyBorder="1" applyAlignment="1">
      <alignment horizontal="center" vertical="center" wrapText="1"/>
    </xf>
    <xf numFmtId="0" fontId="10" fillId="0" borderId="32" xfId="0" applyFont="1" applyBorder="1" applyAlignment="1">
      <alignment horizontal="center" vertical="center"/>
    </xf>
    <xf numFmtId="0" fontId="10" fillId="0" borderId="34" xfId="0" applyFont="1" applyBorder="1" applyAlignment="1">
      <alignment horizontal="center" vertical="center"/>
    </xf>
    <xf numFmtId="0" fontId="10" fillId="11" borderId="33" xfId="0" applyFont="1" applyFill="1" applyBorder="1" applyAlignment="1">
      <alignment vertical="center"/>
    </xf>
    <xf numFmtId="0" fontId="10" fillId="0" borderId="34" xfId="0" applyFont="1" applyBorder="1" applyAlignment="1">
      <alignment horizontal="center" vertical="center" wrapText="1"/>
    </xf>
    <xf numFmtId="0" fontId="10" fillId="0" borderId="33" xfId="0" applyFont="1" applyBorder="1" applyAlignment="1">
      <alignment horizontal="center" vertical="center" wrapText="1"/>
    </xf>
    <xf numFmtId="0" fontId="10" fillId="11" borderId="35" xfId="0" applyFont="1" applyFill="1" applyBorder="1" applyAlignment="1">
      <alignment horizontal="center" vertical="center"/>
    </xf>
    <xf numFmtId="0" fontId="10" fillId="11" borderId="0" xfId="0" applyFont="1" applyFill="1" applyAlignment="1">
      <alignment horizontal="center" vertical="center"/>
    </xf>
    <xf numFmtId="0" fontId="10" fillId="11" borderId="30" xfId="0" applyFont="1" applyFill="1" applyBorder="1" applyAlignment="1">
      <alignment horizontal="center" vertical="center"/>
    </xf>
    <xf numFmtId="0" fontId="10" fillId="9" borderId="26" xfId="0" applyFont="1" applyFill="1" applyBorder="1" applyAlignment="1">
      <alignment horizontal="center" vertical="center" wrapText="1"/>
    </xf>
    <xf numFmtId="0" fontId="10" fillId="9" borderId="28" xfId="0" applyFont="1" applyFill="1" applyBorder="1" applyAlignment="1">
      <alignment horizontal="center" vertical="center" wrapText="1"/>
    </xf>
    <xf numFmtId="0" fontId="10" fillId="11" borderId="23" xfId="0" applyFont="1" applyFill="1" applyBorder="1" applyAlignment="1">
      <alignment vertical="center"/>
    </xf>
    <xf numFmtId="0" fontId="0" fillId="0" borderId="0" xfId="0" applyAlignment="1">
      <alignment vertical="center"/>
    </xf>
    <xf numFmtId="0" fontId="9" fillId="14" borderId="44" xfId="0" applyFont="1" applyFill="1" applyBorder="1" applyAlignment="1">
      <alignment horizontal="left" vertical="center" wrapText="1" readingOrder="1"/>
    </xf>
    <xf numFmtId="0" fontId="9" fillId="14" borderId="45" xfId="0" applyFont="1" applyFill="1" applyBorder="1" applyAlignment="1">
      <alignment horizontal="left" vertical="center" wrapText="1" readingOrder="1"/>
    </xf>
    <xf numFmtId="0" fontId="9" fillId="14" borderId="46" xfId="0" applyFont="1" applyFill="1" applyBorder="1" applyAlignment="1">
      <alignment horizontal="left" vertical="center" wrapText="1" readingOrder="1"/>
    </xf>
    <xf numFmtId="0" fontId="6" fillId="15" borderId="48" xfId="0" applyFont="1" applyFill="1" applyBorder="1" applyAlignment="1">
      <alignment horizontal="left" vertical="center" wrapText="1" readingOrder="1"/>
    </xf>
    <xf numFmtId="0" fontId="6" fillId="15" borderId="49" xfId="0" applyFont="1" applyFill="1" applyBorder="1" applyAlignment="1">
      <alignment horizontal="left" vertical="center" wrapText="1" readingOrder="1"/>
    </xf>
    <xf numFmtId="0" fontId="9" fillId="14" borderId="48" xfId="0" applyFont="1" applyFill="1" applyBorder="1" applyAlignment="1">
      <alignment horizontal="left" vertical="center" wrapText="1" readingOrder="1"/>
    </xf>
    <xf numFmtId="0" fontId="6" fillId="16" borderId="48" xfId="0" applyFont="1" applyFill="1" applyBorder="1" applyAlignment="1">
      <alignment horizontal="left" vertical="center" wrapText="1" readingOrder="1"/>
    </xf>
    <xf numFmtId="0" fontId="6" fillId="16" borderId="49" xfId="0" applyFont="1" applyFill="1" applyBorder="1" applyAlignment="1">
      <alignment horizontal="left" vertical="center" wrapText="1" readingOrder="1"/>
    </xf>
    <xf numFmtId="0" fontId="9" fillId="14" borderId="52" xfId="0" applyFont="1" applyFill="1" applyBorder="1" applyAlignment="1">
      <alignment horizontal="left" vertical="center" wrapText="1" readingOrder="1"/>
    </xf>
    <xf numFmtId="0" fontId="6" fillId="15" borderId="52" xfId="0" applyFont="1" applyFill="1" applyBorder="1" applyAlignment="1">
      <alignment horizontal="left" vertical="center" wrapText="1" readingOrder="1"/>
    </xf>
    <xf numFmtId="0" fontId="6" fillId="15" borderId="53" xfId="0" applyFont="1" applyFill="1" applyBorder="1" applyAlignment="1">
      <alignment horizontal="left" vertical="center" wrapText="1" readingOrder="1"/>
    </xf>
    <xf numFmtId="0" fontId="1" fillId="0" borderId="54" xfId="0" applyFont="1" applyFill="1" applyBorder="1" applyAlignment="1">
      <alignment vertical="top"/>
    </xf>
    <xf numFmtId="0" fontId="1" fillId="0" borderId="3" xfId="0" applyFont="1" applyFill="1" applyBorder="1" applyAlignment="1">
      <alignment vertical="top" wrapText="1"/>
    </xf>
    <xf numFmtId="0" fontId="1" fillId="0" borderId="55" xfId="0" applyFont="1" applyFill="1" applyBorder="1" applyAlignment="1">
      <alignment vertical="top" wrapText="1"/>
    </xf>
    <xf numFmtId="0" fontId="1" fillId="0" borderId="56" xfId="0" applyFont="1" applyFill="1" applyBorder="1" applyAlignment="1">
      <alignment vertical="top" wrapText="1"/>
    </xf>
    <xf numFmtId="0" fontId="14" fillId="0" borderId="55" xfId="0" applyFont="1" applyBorder="1" applyAlignment="1">
      <alignment vertical="top"/>
    </xf>
    <xf numFmtId="0" fontId="14" fillId="0" borderId="3"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57" xfId="0" applyFont="1" applyBorder="1" applyAlignment="1">
      <alignment vertical="top"/>
    </xf>
    <xf numFmtId="0" fontId="2" fillId="0" borderId="58" xfId="0" applyFont="1" applyBorder="1" applyAlignment="1">
      <alignment vertical="top"/>
    </xf>
    <xf numFmtId="0" fontId="2" fillId="0" borderId="54" xfId="0" applyFont="1" applyBorder="1" applyAlignment="1">
      <alignment vertical="top" wrapText="1"/>
    </xf>
    <xf numFmtId="0" fontId="2" fillId="0" borderId="56" xfId="0" applyFont="1" applyBorder="1" applyAlignment="1">
      <alignment vertical="top"/>
    </xf>
    <xf numFmtId="0" fontId="2" fillId="0" borderId="0" xfId="0" applyFont="1" applyBorder="1" applyAlignment="1">
      <alignment vertical="top"/>
    </xf>
    <xf numFmtId="0" fontId="2" fillId="0" borderId="59" xfId="0" applyFont="1" applyBorder="1" applyAlignment="1">
      <alignment vertical="top"/>
    </xf>
    <xf numFmtId="0" fontId="2" fillId="0" borderId="60" xfId="0" applyFont="1" applyBorder="1" applyAlignment="1">
      <alignment vertical="top"/>
    </xf>
    <xf numFmtId="0" fontId="0" fillId="0" borderId="1" xfId="0" applyBorder="1" applyAlignment="1">
      <alignment horizontal="left" vertical="center"/>
    </xf>
    <xf numFmtId="0" fontId="2" fillId="0" borderId="61" xfId="0" applyFont="1" applyBorder="1" applyAlignment="1">
      <alignment vertical="top"/>
    </xf>
    <xf numFmtId="0" fontId="2" fillId="0" borderId="62" xfId="0" applyFont="1" applyBorder="1" applyAlignment="1">
      <alignment vertical="top" wrapText="1"/>
    </xf>
    <xf numFmtId="0" fontId="2" fillId="0" borderId="60" xfId="0" applyFont="1" applyBorder="1" applyAlignment="1">
      <alignment vertical="top" wrapText="1"/>
    </xf>
    <xf numFmtId="0" fontId="2" fillId="0" borderId="62" xfId="0" applyFont="1" applyBorder="1" applyAlignment="1">
      <alignment vertical="top"/>
    </xf>
    <xf numFmtId="0" fontId="2" fillId="0" borderId="5" xfId="0" applyFont="1" applyBorder="1" applyAlignment="1">
      <alignment vertical="top"/>
    </xf>
    <xf numFmtId="0" fontId="2" fillId="0" borderId="63" xfId="0" applyFont="1" applyBorder="1" applyAlignment="1">
      <alignment vertical="top"/>
    </xf>
    <xf numFmtId="0" fontId="2" fillId="0" borderId="6" xfId="0" applyFont="1" applyBorder="1" applyAlignment="1">
      <alignment vertical="top"/>
    </xf>
    <xf numFmtId="0" fontId="0" fillId="0" borderId="1" xfId="0" applyFont="1" applyBorder="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15" fillId="17" borderId="64" xfId="0" applyFont="1" applyFill="1" applyBorder="1" applyAlignment="1">
      <alignment horizontal="center" vertical="center" wrapText="1"/>
    </xf>
    <xf numFmtId="0" fontId="15" fillId="17" borderId="65" xfId="0" applyFont="1" applyFill="1" applyBorder="1" applyAlignment="1">
      <alignment horizontal="center" vertical="center" wrapText="1"/>
    </xf>
    <xf numFmtId="0" fontId="15" fillId="17" borderId="66" xfId="0" applyFont="1" applyFill="1" applyBorder="1" applyAlignment="1">
      <alignment horizontal="center" vertical="center" wrapText="1"/>
    </xf>
    <xf numFmtId="0" fontId="0" fillId="18" borderId="0" xfId="0" applyFill="1" applyAlignment="1">
      <alignment horizontal="center" vertical="center"/>
    </xf>
    <xf numFmtId="0" fontId="0" fillId="18" borderId="0" xfId="0" applyFill="1"/>
    <xf numFmtId="0" fontId="0" fillId="18" borderId="0" xfId="0" applyFill="1" applyAlignment="1">
      <alignment horizontal="center" vertical="center" wrapText="1"/>
    </xf>
    <xf numFmtId="0" fontId="0" fillId="18" borderId="0" xfId="0" applyFill="1" applyBorder="1" applyAlignment="1">
      <alignment horizontal="center" vertical="center" wrapText="1"/>
    </xf>
    <xf numFmtId="0" fontId="5" fillId="18" borderId="0" xfId="0" applyFont="1" applyFill="1" applyBorder="1" applyAlignment="1">
      <alignment horizontal="left" vertical="top" wrapText="1"/>
    </xf>
    <xf numFmtId="0" fontId="0" fillId="18" borderId="0" xfId="0" applyFill="1" applyBorder="1" applyAlignment="1">
      <alignment horizontal="left" vertical="top" wrapText="1"/>
    </xf>
    <xf numFmtId="0" fontId="1" fillId="19" borderId="1" xfId="0" applyFont="1" applyFill="1" applyBorder="1" applyAlignment="1">
      <alignment vertical="top" wrapText="1"/>
    </xf>
    <xf numFmtId="0" fontId="1" fillId="19" borderId="1" xfId="0" applyFont="1" applyFill="1" applyBorder="1" applyAlignment="1">
      <alignment horizontal="center" vertical="top" wrapText="1"/>
    </xf>
    <xf numFmtId="0" fontId="1" fillId="19" borderId="2" xfId="0" applyFont="1" applyFill="1" applyBorder="1" applyAlignment="1">
      <alignment horizontal="center" vertical="top" wrapText="1"/>
    </xf>
    <xf numFmtId="0" fontId="1" fillId="0" borderId="0" xfId="0" applyFont="1" applyFill="1" applyBorder="1" applyAlignment="1">
      <alignment vertical="top" wrapText="1"/>
    </xf>
    <xf numFmtId="0" fontId="2" fillId="14" borderId="1" xfId="0" applyFont="1" applyFill="1" applyBorder="1" applyAlignment="1">
      <alignment vertical="top" wrapText="1"/>
    </xf>
    <xf numFmtId="0" fontId="3" fillId="0" borderId="1" xfId="0" applyFont="1" applyFill="1" applyBorder="1" applyAlignment="1">
      <alignment vertical="top" wrapText="1"/>
    </xf>
    <xf numFmtId="0" fontId="2" fillId="0" borderId="0" xfId="0" applyFont="1" applyFill="1" applyBorder="1" applyAlignment="1">
      <alignment vertical="top" wrapText="1"/>
    </xf>
    <xf numFmtId="0" fontId="5" fillId="14" borderId="55" xfId="0" applyFont="1" applyFill="1" applyBorder="1" applyAlignment="1">
      <alignment horizontal="center" vertical="center"/>
    </xf>
    <xf numFmtId="0" fontId="5" fillId="14" borderId="67"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5" fillId="14" borderId="55" xfId="0" applyFont="1" applyFill="1" applyBorder="1" applyAlignment="1">
      <alignment horizontal="center" vertical="center" wrapText="1"/>
    </xf>
    <xf numFmtId="0" fontId="2" fillId="0" borderId="54" xfId="0" applyFont="1" applyBorder="1" applyAlignment="1">
      <alignment horizontal="center" vertical="top" wrapText="1"/>
    </xf>
    <xf numFmtId="0" fontId="0" fillId="0" borderId="0" xfId="0" applyFont="1" applyFill="1" applyBorder="1"/>
    <xf numFmtId="0" fontId="0" fillId="0" borderId="61" xfId="0" applyFont="1" applyFill="1" applyBorder="1"/>
    <xf numFmtId="0" fontId="2" fillId="0" borderId="54" xfId="0" applyFont="1" applyBorder="1" applyAlignment="1">
      <alignment horizontal="center" vertical="center"/>
    </xf>
    <xf numFmtId="0" fontId="0" fillId="0" borderId="57" xfId="0" applyBorder="1"/>
    <xf numFmtId="0" fontId="2" fillId="0" borderId="60" xfId="0" applyFont="1" applyBorder="1" applyAlignment="1">
      <alignment horizontal="center" vertical="top" wrapText="1"/>
    </xf>
    <xf numFmtId="0" fontId="2" fillId="0" borderId="60" xfId="0" applyFont="1" applyBorder="1" applyAlignment="1">
      <alignment horizontal="center" vertical="center"/>
    </xf>
    <xf numFmtId="0" fontId="0" fillId="0" borderId="61" xfId="0" applyBorder="1"/>
    <xf numFmtId="0" fontId="2" fillId="0" borderId="63" xfId="0" applyFont="1" applyBorder="1" applyAlignment="1">
      <alignment horizontal="center" vertical="top"/>
    </xf>
    <xf numFmtId="0" fontId="0" fillId="0" borderId="62" xfId="0" applyFont="1" applyFill="1" applyBorder="1"/>
    <xf numFmtId="0" fontId="0" fillId="0" borderId="6" xfId="0" applyFont="1" applyFill="1" applyBorder="1"/>
    <xf numFmtId="0" fontId="0" fillId="0" borderId="63" xfId="0" applyBorder="1"/>
    <xf numFmtId="0" fontId="0" fillId="0" borderId="6" xfId="0" applyBorder="1"/>
    <xf numFmtId="0" fontId="0" fillId="0" borderId="0" xfId="0" applyBorder="1"/>
    <xf numFmtId="0" fontId="16" fillId="0" borderId="0" xfId="0" applyFont="1" applyAlignment="1">
      <alignment horizontal="center" vertical="center"/>
    </xf>
    <xf numFmtId="0" fontId="5" fillId="20" borderId="0" xfId="0" applyFont="1" applyFill="1" applyAlignment="1">
      <alignment horizontal="center" vertical="center"/>
    </xf>
    <xf numFmtId="0" fontId="16" fillId="0" borderId="0" xfId="0" applyFont="1" applyAlignment="1">
      <alignment horizontal="center"/>
    </xf>
    <xf numFmtId="0" fontId="0" fillId="21" borderId="0" xfId="0" applyFill="1" applyAlignment="1">
      <alignment horizontal="center"/>
    </xf>
    <xf numFmtId="0" fontId="17" fillId="0" borderId="0" xfId="0" applyFont="1" applyAlignment="1">
      <alignment horizontal="center"/>
    </xf>
    <xf numFmtId="0" fontId="5" fillId="22" borderId="68" xfId="0" applyFont="1" applyFill="1" applyBorder="1" applyAlignment="1">
      <alignment horizontal="center" vertical="center" wrapText="1"/>
    </xf>
    <xf numFmtId="0" fontId="5" fillId="22" borderId="69" xfId="0" applyFont="1" applyFill="1" applyBorder="1" applyAlignment="1">
      <alignment horizontal="center" vertical="center" wrapText="1"/>
    </xf>
    <xf numFmtId="0" fontId="5" fillId="22" borderId="54" xfId="0" applyFont="1" applyFill="1" applyBorder="1" applyAlignment="1">
      <alignment horizontal="center" vertical="center" wrapText="1"/>
    </xf>
    <xf numFmtId="0" fontId="5" fillId="22" borderId="58" xfId="0" applyFont="1" applyFill="1" applyBorder="1" applyAlignment="1">
      <alignment horizontal="center" vertical="center" wrapText="1"/>
    </xf>
    <xf numFmtId="0" fontId="5" fillId="22" borderId="56" xfId="0" applyFont="1" applyFill="1" applyBorder="1" applyAlignment="1">
      <alignment horizontal="center" vertical="center" wrapText="1"/>
    </xf>
    <xf numFmtId="0" fontId="5" fillId="24" borderId="0" xfId="0" applyFont="1" applyFill="1" applyAlignment="1">
      <alignment horizontal="center" vertical="center" wrapText="1"/>
    </xf>
    <xf numFmtId="0" fontId="5" fillId="25" borderId="0" xfId="0" applyFont="1" applyFill="1" applyAlignment="1">
      <alignment horizontal="center" vertical="center" wrapText="1"/>
    </xf>
    <xf numFmtId="0" fontId="5" fillId="0" borderId="0" xfId="0" applyFont="1" applyAlignment="1">
      <alignment horizontal="center" vertical="center" wrapText="1"/>
    </xf>
    <xf numFmtId="0" fontId="5" fillId="26" borderId="54" xfId="0" applyFont="1" applyFill="1" applyBorder="1" applyAlignment="1">
      <alignment horizontal="center" vertical="center" wrapText="1"/>
    </xf>
    <xf numFmtId="0" fontId="0" fillId="26" borderId="57" xfId="0" applyFill="1" applyBorder="1"/>
    <xf numFmtId="0" fontId="0" fillId="0" borderId="70" xfId="0" applyBorder="1" applyAlignment="1">
      <alignment horizontal="left" vertical="top" wrapText="1"/>
    </xf>
    <xf numFmtId="0" fontId="0" fillId="0" borderId="71" xfId="0" applyBorder="1" applyAlignment="1">
      <alignment horizontal="left" vertical="top" wrapText="1"/>
    </xf>
    <xf numFmtId="0" fontId="0" fillId="0" borderId="70" xfId="0"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Fill="1" applyBorder="1" applyAlignment="1">
      <alignment horizontal="center" vertical="center"/>
    </xf>
    <xf numFmtId="0" fontId="0" fillId="0" borderId="0" xfId="0" applyAlignment="1">
      <alignment horizontal="center" vertical="top" wrapText="1"/>
    </xf>
    <xf numFmtId="0" fontId="0" fillId="0" borderId="0" xfId="0" applyAlignment="1">
      <alignment horizontal="center"/>
    </xf>
    <xf numFmtId="0" fontId="0" fillId="26" borderId="60" xfId="0" applyFill="1" applyBorder="1" applyAlignment="1">
      <alignment vertical="top"/>
    </xf>
    <xf numFmtId="0" fontId="0" fillId="26" borderId="61" xfId="0" applyFill="1" applyBorder="1" applyAlignment="1">
      <alignment vertical="top"/>
    </xf>
    <xf numFmtId="0" fontId="0" fillId="0" borderId="0" xfId="0" applyAlignment="1">
      <alignment vertical="top" wrapText="1"/>
    </xf>
    <xf numFmtId="0" fontId="0" fillId="0" borderId="75" xfId="0" applyBorder="1" applyAlignment="1">
      <alignment horizontal="left" vertical="top" wrapText="1"/>
    </xf>
    <xf numFmtId="0" fontId="0" fillId="0" borderId="76" xfId="0" applyBorder="1" applyAlignment="1">
      <alignment horizontal="left" vertical="top" wrapText="1"/>
    </xf>
    <xf numFmtId="0" fontId="0" fillId="0" borderId="7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7" xfId="0" applyFill="1" applyBorder="1" applyAlignment="1">
      <alignment horizontal="center" vertical="center"/>
    </xf>
    <xf numFmtId="0" fontId="0" fillId="0" borderId="78" xfId="0" applyBorder="1" applyAlignment="1">
      <alignment vertical="top" wrapText="1"/>
    </xf>
    <xf numFmtId="0" fontId="0" fillId="26" borderId="63" xfId="0" applyFill="1" applyBorder="1" applyAlignment="1">
      <alignment vertical="top"/>
    </xf>
    <xf numFmtId="0" fontId="0" fillId="26" borderId="6" xfId="0" applyFill="1" applyBorder="1" applyAlignment="1">
      <alignment vertical="top"/>
    </xf>
    <xf numFmtId="0" fontId="2" fillId="0" borderId="61" xfId="0" applyFont="1" applyBorder="1" applyAlignment="1">
      <alignment vertical="top" wrapText="1"/>
    </xf>
    <xf numFmtId="0" fontId="0" fillId="0" borderId="0"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76" xfId="0" applyBorder="1" applyAlignment="1">
      <alignment vertical="top" wrapText="1"/>
    </xf>
    <xf numFmtId="0" fontId="0" fillId="0" borderId="71" xfId="0" applyBorder="1" applyAlignment="1">
      <alignment vertical="top" wrapText="1"/>
    </xf>
    <xf numFmtId="0" fontId="18" fillId="0" borderId="1" xfId="0" applyFont="1" applyBorder="1" applyAlignment="1">
      <alignment vertical="top" wrapText="1"/>
    </xf>
    <xf numFmtId="0" fontId="0" fillId="0" borderId="82" xfId="0" applyBorder="1" applyAlignment="1">
      <alignment horizontal="left" vertical="top" wrapText="1"/>
    </xf>
    <xf numFmtId="0" fontId="0" fillId="0" borderId="83" xfId="0" applyBorder="1" applyAlignment="1">
      <alignment vertical="top" wrapText="1"/>
    </xf>
    <xf numFmtId="0" fontId="0" fillId="0" borderId="84" xfId="0" applyBorder="1" applyAlignment="1">
      <alignment horizontal="left" vertical="top" wrapText="1"/>
    </xf>
    <xf numFmtId="0" fontId="0" fillId="0" borderId="82" xfId="0" applyBorder="1" applyAlignment="1">
      <alignment horizontal="center" vertical="center"/>
    </xf>
    <xf numFmtId="0" fontId="0" fillId="0" borderId="85" xfId="0" applyBorder="1" applyAlignment="1">
      <alignment horizontal="center" vertical="center"/>
    </xf>
    <xf numFmtId="0" fontId="0" fillId="0" borderId="86" xfId="0" applyBorder="1" applyAlignment="1">
      <alignment horizontal="center" vertical="center"/>
    </xf>
    <xf numFmtId="0" fontId="0" fillId="0" borderId="87" xfId="0" applyFill="1" applyBorder="1" applyAlignment="1">
      <alignment horizontal="center" vertical="center"/>
    </xf>
    <xf numFmtId="0" fontId="0" fillId="21" borderId="0" xfId="0" applyFill="1" applyAlignment="1">
      <alignment horizontal="center" vertical="center" wrapText="1"/>
    </xf>
    <xf numFmtId="0" fontId="2" fillId="0" borderId="79" xfId="0" applyFont="1" applyBorder="1" applyAlignment="1">
      <alignment horizontal="center" vertical="top" wrapText="1"/>
    </xf>
    <xf numFmtId="0" fontId="2" fillId="0" borderId="80" xfId="0" applyFont="1" applyBorder="1" applyAlignment="1">
      <alignment horizontal="center" vertical="top" wrapText="1"/>
    </xf>
    <xf numFmtId="0" fontId="2" fillId="0" borderId="81" xfId="0" applyFont="1" applyBorder="1" applyAlignment="1">
      <alignment horizontal="center" vertical="top" wrapText="1"/>
    </xf>
    <xf numFmtId="0" fontId="2" fillId="0" borderId="79" xfId="0" applyFont="1" applyFill="1" applyBorder="1" applyAlignment="1">
      <alignment horizontal="center" vertical="top" wrapText="1"/>
    </xf>
    <xf numFmtId="0" fontId="2" fillId="0" borderId="80" xfId="0" applyFont="1" applyFill="1" applyBorder="1" applyAlignment="1">
      <alignment horizontal="center" vertical="top" wrapText="1"/>
    </xf>
    <xf numFmtId="0" fontId="2" fillId="0" borderId="81" xfId="0" applyFont="1" applyFill="1" applyBorder="1" applyAlignment="1">
      <alignment horizontal="center" vertical="top" wrapText="1"/>
    </xf>
    <xf numFmtId="0" fontId="5" fillId="22" borderId="62" xfId="0" applyFont="1" applyFill="1" applyBorder="1" applyAlignment="1">
      <alignment horizontal="center"/>
    </xf>
    <xf numFmtId="0" fontId="15" fillId="23" borderId="0" xfId="0" applyFont="1" applyFill="1" applyAlignment="1">
      <alignment horizontal="center"/>
    </xf>
    <xf numFmtId="0" fontId="9" fillId="0" borderId="18" xfId="0" applyFont="1" applyBorder="1" applyAlignment="1">
      <alignment horizontal="left" wrapText="1" readingOrder="1"/>
    </xf>
    <xf numFmtId="0" fontId="10" fillId="9" borderId="20" xfId="0" applyFont="1" applyFill="1" applyBorder="1" applyAlignment="1">
      <alignment horizontal="center" vertical="center"/>
    </xf>
    <xf numFmtId="0" fontId="10" fillId="9" borderId="25" xfId="0" applyFont="1" applyFill="1" applyBorder="1" applyAlignment="1">
      <alignment horizontal="center" vertical="center"/>
    </xf>
    <xf numFmtId="0" fontId="11" fillId="10" borderId="21" xfId="0" applyFont="1" applyFill="1" applyBorder="1" applyAlignment="1">
      <alignment horizontal="center" vertical="center"/>
    </xf>
    <xf numFmtId="0" fontId="11" fillId="10" borderId="22" xfId="0" applyFont="1" applyFill="1" applyBorder="1" applyAlignment="1">
      <alignment horizontal="center" vertical="center"/>
    </xf>
    <xf numFmtId="0" fontId="10" fillId="11" borderId="23" xfId="0" applyFont="1" applyFill="1" applyBorder="1" applyAlignment="1">
      <alignment horizontal="center" vertical="center"/>
    </xf>
    <xf numFmtId="0" fontId="11" fillId="12" borderId="21" xfId="0" applyFont="1" applyFill="1" applyBorder="1" applyAlignment="1">
      <alignment horizontal="center" vertical="center"/>
    </xf>
    <xf numFmtId="0" fontId="11" fillId="12" borderId="24" xfId="0" applyFont="1" applyFill="1" applyBorder="1" applyAlignment="1">
      <alignment horizontal="center" vertical="center"/>
    </xf>
    <xf numFmtId="0" fontId="11" fillId="12" borderId="22" xfId="0" applyFont="1" applyFill="1" applyBorder="1" applyAlignment="1">
      <alignment horizontal="center" vertical="center"/>
    </xf>
    <xf numFmtId="0" fontId="10" fillId="12" borderId="20" xfId="0" applyFont="1" applyFill="1" applyBorder="1" applyAlignment="1">
      <alignment horizontal="center" vertical="center"/>
    </xf>
    <xf numFmtId="0" fontId="10" fillId="12" borderId="27" xfId="0" applyFont="1" applyFill="1" applyBorder="1" applyAlignment="1">
      <alignment horizontal="center" vertical="center"/>
    </xf>
    <xf numFmtId="0" fontId="10" fillId="12" borderId="25" xfId="0" applyFont="1" applyFill="1" applyBorder="1" applyAlignment="1">
      <alignment horizontal="center" vertical="center"/>
    </xf>
    <xf numFmtId="0" fontId="10" fillId="0" borderId="20" xfId="0" applyFont="1" applyBorder="1" applyAlignment="1">
      <alignment horizontal="center" vertical="center" wrapText="1"/>
    </xf>
    <xf numFmtId="0" fontId="10" fillId="0" borderId="25" xfId="0" applyFont="1" applyBorder="1" applyAlignment="1">
      <alignment horizontal="center" vertical="center" wrapText="1"/>
    </xf>
    <xf numFmtId="0" fontId="10" fillId="11" borderId="27" xfId="0" applyFont="1" applyFill="1" applyBorder="1" applyAlignment="1">
      <alignment horizontal="center" vertical="center"/>
    </xf>
    <xf numFmtId="0" fontId="11" fillId="13" borderId="20" xfId="0" applyFont="1" applyFill="1" applyBorder="1" applyAlignment="1">
      <alignment horizontal="center" vertical="center"/>
    </xf>
    <xf numFmtId="0" fontId="11" fillId="13" borderId="27" xfId="0" applyFont="1" applyFill="1" applyBorder="1" applyAlignment="1">
      <alignment horizontal="center" vertical="center"/>
    </xf>
    <xf numFmtId="0" fontId="11" fillId="13" borderId="25" xfId="0" applyFont="1" applyFill="1" applyBorder="1" applyAlignment="1">
      <alignment horizontal="center" vertical="center"/>
    </xf>
    <xf numFmtId="0" fontId="10" fillId="11" borderId="30" xfId="0" applyFont="1" applyFill="1" applyBorder="1" applyAlignment="1">
      <alignment horizontal="center" vertical="center"/>
    </xf>
    <xf numFmtId="0" fontId="10" fillId="11" borderId="31" xfId="0" applyFont="1" applyFill="1" applyBorder="1" applyAlignment="1">
      <alignment horizontal="center" vertical="center"/>
    </xf>
    <xf numFmtId="0" fontId="11" fillId="13" borderId="33" xfId="0" applyFont="1" applyFill="1" applyBorder="1" applyAlignment="1">
      <alignment horizontal="center" vertical="center"/>
    </xf>
    <xf numFmtId="0" fontId="11" fillId="9" borderId="21" xfId="0" applyFont="1" applyFill="1" applyBorder="1" applyAlignment="1">
      <alignment horizontal="center" vertical="center"/>
    </xf>
    <xf numFmtId="0" fontId="11" fillId="9" borderId="24" xfId="0" applyFont="1" applyFill="1" applyBorder="1" applyAlignment="1">
      <alignment horizontal="center" vertical="center"/>
    </xf>
    <xf numFmtId="0" fontId="11" fillId="9" borderId="22" xfId="0" applyFont="1" applyFill="1" applyBorder="1" applyAlignment="1">
      <alignment horizontal="center" vertical="center"/>
    </xf>
    <xf numFmtId="0" fontId="10" fillId="10" borderId="21"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0" borderId="36"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5" fillId="0" borderId="0" xfId="0" applyFont="1" applyAlignment="1">
      <alignment horizontal="center"/>
    </xf>
    <xf numFmtId="0" fontId="12" fillId="14" borderId="37" xfId="0" applyFont="1" applyFill="1" applyBorder="1" applyAlignment="1">
      <alignment horizontal="left" vertical="center" wrapText="1" readingOrder="1"/>
    </xf>
    <xf numFmtId="0" fontId="12" fillId="14" borderId="38" xfId="0" applyFont="1" applyFill="1" applyBorder="1" applyAlignment="1">
      <alignment horizontal="left" vertical="center" wrapText="1" readingOrder="1"/>
    </xf>
    <xf numFmtId="0" fontId="12" fillId="14" borderId="42" xfId="0" applyFont="1" applyFill="1" applyBorder="1" applyAlignment="1">
      <alignment horizontal="left" vertical="center" wrapText="1" readingOrder="1"/>
    </xf>
    <xf numFmtId="0" fontId="12" fillId="14" borderId="43" xfId="0" applyFont="1" applyFill="1" applyBorder="1" applyAlignment="1">
      <alignment horizontal="left" vertical="center" wrapText="1" readingOrder="1"/>
    </xf>
    <xf numFmtId="0" fontId="13" fillId="14" borderId="39" xfId="0" applyFont="1" applyFill="1" applyBorder="1" applyAlignment="1">
      <alignment horizontal="center" vertical="center" wrapText="1" readingOrder="1"/>
    </xf>
    <xf numFmtId="0" fontId="13" fillId="14" borderId="40" xfId="0" applyFont="1" applyFill="1" applyBorder="1" applyAlignment="1">
      <alignment horizontal="center" vertical="center" wrapText="1" readingOrder="1"/>
    </xf>
    <xf numFmtId="0" fontId="13" fillId="14" borderId="41" xfId="0" applyFont="1" applyFill="1" applyBorder="1" applyAlignment="1">
      <alignment horizontal="center" vertical="center" wrapText="1" readingOrder="1"/>
    </xf>
    <xf numFmtId="0" fontId="13" fillId="14" borderId="47" xfId="0" applyFont="1" applyFill="1" applyBorder="1" applyAlignment="1">
      <alignment horizontal="center" vertical="center" wrapText="1" readingOrder="1"/>
    </xf>
    <xf numFmtId="0" fontId="13" fillId="14" borderId="50" xfId="0" applyFont="1" applyFill="1" applyBorder="1" applyAlignment="1">
      <alignment horizontal="center" vertical="center" wrapText="1" readingOrder="1"/>
    </xf>
    <xf numFmtId="0" fontId="13" fillId="14" borderId="51" xfId="0" applyFont="1" applyFill="1" applyBorder="1" applyAlignment="1">
      <alignment horizontal="center" vertical="center" wrapText="1" readingOrder="1"/>
    </xf>
    <xf numFmtId="0" fontId="8" fillId="5" borderId="14" xfId="0" applyFont="1" applyFill="1" applyBorder="1" applyAlignment="1">
      <alignment horizontal="center" vertical="center" wrapText="1" readingOrder="1"/>
    </xf>
    <xf numFmtId="0" fontId="8" fillId="6" borderId="14" xfId="0" applyFont="1" applyFill="1" applyBorder="1" applyAlignment="1">
      <alignment horizontal="center" vertical="center" wrapText="1" readingOrder="1"/>
    </xf>
    <xf numFmtId="0" fontId="8" fillId="7" borderId="14" xfId="0" applyFont="1" applyFill="1" applyBorder="1" applyAlignment="1">
      <alignment horizontal="center" vertical="center" wrapText="1" readingOrder="1"/>
    </xf>
    <xf numFmtId="0" fontId="8" fillId="8" borderId="14" xfId="0" applyFont="1" applyFill="1" applyBorder="1" applyAlignment="1">
      <alignment horizontal="center" vertical="center" wrapText="1" readingOrder="1"/>
    </xf>
  </cellXfs>
  <cellStyles count="2">
    <cellStyle name="Normal" xfId="0" builtinId="0"/>
    <cellStyle name="Normal 2" xfId="1"/>
  </cellStyles>
  <dxfs count="73">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150C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H19"/>
  <sheetViews>
    <sheetView zoomScale="90" zoomScaleNormal="90" workbookViewId="0">
      <pane ySplit="3" topLeftCell="A4" activePane="bottomLeft" state="frozen"/>
      <selection activeCell="E28" sqref="E28"/>
      <selection pane="bottomLeft" activeCell="L4" sqref="L4"/>
    </sheetView>
  </sheetViews>
  <sheetFormatPr defaultColWidth="9.140625" defaultRowHeight="12.75" x14ac:dyDescent="0.25"/>
  <cols>
    <col min="1" max="1" width="9.28515625" style="3" customWidth="1"/>
    <col min="2" max="2" width="17.42578125" style="3" customWidth="1"/>
    <col min="3" max="3" width="26.7109375" style="3" customWidth="1"/>
    <col min="4" max="4" width="8.140625" style="3" customWidth="1"/>
    <col min="5" max="5" width="56.28515625" style="3" customWidth="1"/>
    <col min="6" max="6" width="8.5703125" style="3" customWidth="1"/>
    <col min="7" max="7" width="14.42578125" style="3" customWidth="1"/>
    <col min="8" max="8" width="11.140625" style="3" customWidth="1"/>
    <col min="9" max="9" width="14.42578125" style="3" customWidth="1"/>
    <col min="10" max="10" width="13" style="3" customWidth="1"/>
    <col min="11" max="11" width="39.28515625" style="3" customWidth="1"/>
    <col min="12" max="12" width="98" style="3" customWidth="1"/>
    <col min="13" max="13" width="8" style="3" customWidth="1"/>
    <col min="14" max="14" width="9.42578125" style="3" customWidth="1"/>
    <col min="15" max="15" width="13.7109375" style="3" customWidth="1"/>
    <col min="16" max="16" width="11" style="3" customWidth="1"/>
    <col min="17" max="17" width="12.42578125" style="3" customWidth="1"/>
    <col min="18" max="18" width="13.42578125" style="3" customWidth="1"/>
    <col min="19" max="19" width="12.28515625" style="3" customWidth="1"/>
    <col min="20" max="20" width="9.5703125" style="3" customWidth="1"/>
    <col min="21" max="21" width="9" style="3" customWidth="1"/>
    <col min="22" max="22" width="7.85546875" style="3" customWidth="1"/>
    <col min="23" max="23" width="9.7109375" style="3" customWidth="1"/>
    <col min="24" max="24" width="11.42578125" style="3" customWidth="1"/>
    <col min="25" max="25" width="8.140625" style="3" customWidth="1"/>
    <col min="26" max="26" width="93.42578125" style="3" customWidth="1"/>
    <col min="27" max="27" width="11.5703125" style="3" customWidth="1"/>
    <col min="28" max="28" width="83.42578125" style="3" customWidth="1"/>
    <col min="29" max="29" width="47.42578125" style="3" customWidth="1"/>
    <col min="30" max="30" width="11.5703125" style="3" customWidth="1"/>
    <col min="31" max="31" width="12.42578125" style="3" customWidth="1"/>
    <col min="32" max="32" width="12.140625" style="3" customWidth="1"/>
    <col min="33" max="33" width="51.140625" style="3" customWidth="1"/>
    <col min="34" max="34" width="109.42578125" style="3" customWidth="1"/>
    <col min="35" max="16384" width="9.140625" style="6"/>
  </cols>
  <sheetData>
    <row r="1" spans="1:34" s="108" customFormat="1" ht="50.25" customHeight="1" x14ac:dyDescent="0.25">
      <c r="A1" s="105" t="s">
        <v>0</v>
      </c>
      <c r="B1" s="106" t="s">
        <v>1</v>
      </c>
      <c r="C1" s="106" t="s">
        <v>2</v>
      </c>
      <c r="D1" s="106" t="s">
        <v>305</v>
      </c>
      <c r="E1" s="106" t="s">
        <v>3</v>
      </c>
      <c r="F1" s="106" t="s">
        <v>306</v>
      </c>
      <c r="G1" s="106" t="s">
        <v>5</v>
      </c>
      <c r="H1" s="106" t="s">
        <v>6</v>
      </c>
      <c r="I1" s="106" t="s">
        <v>7</v>
      </c>
      <c r="J1" s="106" t="s">
        <v>8</v>
      </c>
      <c r="K1" s="106" t="s">
        <v>307</v>
      </c>
      <c r="L1" s="106" t="s">
        <v>308</v>
      </c>
      <c r="M1" s="106" t="s">
        <v>10</v>
      </c>
      <c r="N1" s="106" t="s">
        <v>309</v>
      </c>
      <c r="O1" s="106" t="s">
        <v>12</v>
      </c>
      <c r="P1" s="106" t="s">
        <v>13</v>
      </c>
      <c r="Q1" s="106" t="s">
        <v>14</v>
      </c>
      <c r="R1" s="106" t="s">
        <v>15</v>
      </c>
      <c r="S1" s="106" t="s">
        <v>16</v>
      </c>
      <c r="T1" s="106" t="s">
        <v>17</v>
      </c>
      <c r="U1" s="106" t="s">
        <v>18</v>
      </c>
      <c r="V1" s="106" t="s">
        <v>19</v>
      </c>
      <c r="W1" s="106" t="s">
        <v>20</v>
      </c>
      <c r="X1" s="106" t="s">
        <v>21</v>
      </c>
      <c r="Y1" s="106" t="s">
        <v>22</v>
      </c>
      <c r="Z1" s="106" t="s">
        <v>23</v>
      </c>
      <c r="AA1" s="106" t="s">
        <v>24</v>
      </c>
      <c r="AB1" s="106" t="s">
        <v>310</v>
      </c>
      <c r="AC1" s="106" t="s">
        <v>25</v>
      </c>
      <c r="AD1" s="106" t="s">
        <v>26</v>
      </c>
      <c r="AE1" s="107" t="s">
        <v>27</v>
      </c>
      <c r="AF1" s="106" t="s">
        <v>28</v>
      </c>
      <c r="AG1" s="105" t="s">
        <v>311</v>
      </c>
      <c r="AH1" s="105" t="s">
        <v>312</v>
      </c>
    </row>
    <row r="2" spans="1:34" ht="63.75" customHeight="1" x14ac:dyDescent="0.25">
      <c r="A2" s="1" t="s">
        <v>29</v>
      </c>
      <c r="B2" s="1" t="s">
        <v>30</v>
      </c>
      <c r="C2" s="1" t="s">
        <v>31</v>
      </c>
      <c r="D2" s="1" t="s">
        <v>32</v>
      </c>
      <c r="E2" s="1" t="s">
        <v>33</v>
      </c>
      <c r="F2" s="1" t="s">
        <v>34</v>
      </c>
      <c r="G2" s="1" t="s">
        <v>313</v>
      </c>
      <c r="H2" s="1" t="s">
        <v>314</v>
      </c>
      <c r="I2" s="1" t="s">
        <v>315</v>
      </c>
      <c r="J2" s="1" t="s">
        <v>35</v>
      </c>
      <c r="K2" s="1" t="s">
        <v>316</v>
      </c>
      <c r="L2" s="1" t="s">
        <v>36</v>
      </c>
      <c r="M2" s="1"/>
      <c r="N2" s="1" t="s">
        <v>37</v>
      </c>
      <c r="O2" s="1" t="s">
        <v>38</v>
      </c>
      <c r="P2" s="1" t="s">
        <v>39</v>
      </c>
      <c r="Q2" s="1" t="s">
        <v>40</v>
      </c>
      <c r="R2" s="1" t="s">
        <v>41</v>
      </c>
      <c r="S2" s="1" t="s">
        <v>42</v>
      </c>
      <c r="T2" s="1" t="s">
        <v>317</v>
      </c>
      <c r="U2" s="1" t="s">
        <v>318</v>
      </c>
      <c r="V2" s="1" t="s">
        <v>43</v>
      </c>
      <c r="W2" s="1" t="s">
        <v>319</v>
      </c>
      <c r="X2" s="1" t="s">
        <v>320</v>
      </c>
      <c r="Y2" s="1" t="s">
        <v>44</v>
      </c>
      <c r="Z2" s="1" t="s">
        <v>45</v>
      </c>
      <c r="AA2" s="1" t="s">
        <v>321</v>
      </c>
      <c r="AB2" s="1" t="s">
        <v>46</v>
      </c>
      <c r="AC2" s="1" t="s">
        <v>47</v>
      </c>
      <c r="AD2" s="1" t="s">
        <v>48</v>
      </c>
      <c r="AE2" s="1" t="s">
        <v>49</v>
      </c>
      <c r="AF2" s="1" t="s">
        <v>322</v>
      </c>
      <c r="AG2" s="1"/>
      <c r="AH2" s="1"/>
    </row>
    <row r="3" spans="1:34" ht="7.5" customHeight="1" x14ac:dyDescent="0.25">
      <c r="A3" s="109"/>
      <c r="B3" s="109"/>
      <c r="C3" s="109"/>
      <c r="D3" s="109"/>
      <c r="E3" s="109"/>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09"/>
    </row>
    <row r="4" spans="1:34" s="111" customFormat="1" ht="151.5" customHeight="1" x14ac:dyDescent="0.25">
      <c r="A4" s="110"/>
      <c r="B4" s="180" t="s">
        <v>364</v>
      </c>
      <c r="C4" s="183"/>
      <c r="D4" s="183" t="s">
        <v>371</v>
      </c>
      <c r="E4" s="4" t="s">
        <v>426</v>
      </c>
      <c r="F4" s="5" t="s">
        <v>351</v>
      </c>
      <c r="G4" s="4" t="s">
        <v>245</v>
      </c>
      <c r="H4" s="4" t="s">
        <v>75</v>
      </c>
      <c r="I4" s="5" t="s">
        <v>195</v>
      </c>
      <c r="J4" s="4" t="s">
        <v>75</v>
      </c>
      <c r="K4" s="5" t="s">
        <v>402</v>
      </c>
      <c r="L4" s="5" t="s">
        <v>365</v>
      </c>
      <c r="M4" s="4" t="s">
        <v>150</v>
      </c>
      <c r="N4" s="5" t="s">
        <v>352</v>
      </c>
      <c r="O4" s="4" t="s">
        <v>60</v>
      </c>
      <c r="P4" s="4" t="s">
        <v>57</v>
      </c>
      <c r="Q4" s="4"/>
      <c r="R4" s="4"/>
      <c r="S4" s="4"/>
      <c r="T4" s="4"/>
      <c r="U4" s="4"/>
      <c r="V4" s="4"/>
      <c r="W4" s="4"/>
      <c r="X4" s="4"/>
      <c r="Y4" s="4"/>
      <c r="Z4" s="5"/>
      <c r="AA4" s="5"/>
      <c r="AB4" s="4"/>
      <c r="AC4" s="4"/>
      <c r="AD4" s="4"/>
      <c r="AE4" s="4"/>
      <c r="AF4" s="4"/>
      <c r="AG4" s="5"/>
      <c r="AH4" s="4"/>
    </row>
    <row r="5" spans="1:34" ht="154.5" customHeight="1" x14ac:dyDescent="0.25">
      <c r="A5" s="2"/>
      <c r="B5" s="181"/>
      <c r="C5" s="184"/>
      <c r="D5" s="184"/>
      <c r="E5" s="2" t="s">
        <v>368</v>
      </c>
      <c r="F5" s="5" t="s">
        <v>366</v>
      </c>
      <c r="G5" s="4" t="s">
        <v>245</v>
      </c>
      <c r="H5" s="4" t="s">
        <v>75</v>
      </c>
      <c r="I5" s="5" t="s">
        <v>195</v>
      </c>
      <c r="J5" s="4" t="s">
        <v>75</v>
      </c>
      <c r="K5" s="5" t="s">
        <v>403</v>
      </c>
      <c r="L5" s="5" t="s">
        <v>367</v>
      </c>
      <c r="M5" s="4" t="s">
        <v>150</v>
      </c>
      <c r="N5" s="5" t="s">
        <v>361</v>
      </c>
      <c r="O5" s="4" t="s">
        <v>60</v>
      </c>
      <c r="P5" s="4" t="s">
        <v>57</v>
      </c>
      <c r="Q5" s="4"/>
      <c r="R5" s="4"/>
      <c r="S5" s="4"/>
      <c r="T5" s="4"/>
      <c r="U5" s="4"/>
      <c r="V5" s="4"/>
      <c r="W5" s="4"/>
      <c r="X5" s="4"/>
      <c r="Y5" s="4"/>
      <c r="Z5" s="5"/>
      <c r="AA5" s="5"/>
      <c r="AB5" s="4"/>
      <c r="AC5" s="4"/>
      <c r="AD5" s="4"/>
      <c r="AE5" s="4"/>
      <c r="AF5" s="4"/>
      <c r="AG5" s="5"/>
      <c r="AH5" s="4"/>
    </row>
    <row r="6" spans="1:34" ht="142.5" customHeight="1" x14ac:dyDescent="0.25">
      <c r="A6" s="2"/>
      <c r="B6" s="182"/>
      <c r="C6" s="185"/>
      <c r="D6" s="185"/>
      <c r="E6" s="2" t="s">
        <v>369</v>
      </c>
      <c r="F6" s="5" t="s">
        <v>370</v>
      </c>
      <c r="G6" s="4" t="s">
        <v>245</v>
      </c>
      <c r="H6" s="4" t="s">
        <v>75</v>
      </c>
      <c r="I6" s="5" t="s">
        <v>195</v>
      </c>
      <c r="J6" s="4" t="s">
        <v>75</v>
      </c>
      <c r="K6" s="2" t="s">
        <v>404</v>
      </c>
      <c r="L6" s="2" t="s">
        <v>452</v>
      </c>
      <c r="M6" s="4" t="s">
        <v>150</v>
      </c>
      <c r="N6" s="5" t="s">
        <v>362</v>
      </c>
      <c r="O6" s="4" t="s">
        <v>60</v>
      </c>
      <c r="P6" s="4" t="s">
        <v>57</v>
      </c>
      <c r="Q6" s="4"/>
      <c r="R6" s="4"/>
      <c r="S6" s="4"/>
      <c r="T6" s="4"/>
      <c r="U6" s="4"/>
      <c r="V6" s="4"/>
      <c r="W6" s="4"/>
      <c r="X6" s="4"/>
      <c r="Y6" s="4"/>
      <c r="Z6" s="5"/>
      <c r="AA6" s="5"/>
      <c r="AB6" s="4"/>
      <c r="AC6" s="4"/>
      <c r="AD6" s="4"/>
      <c r="AE6" s="4"/>
      <c r="AF6" s="4"/>
      <c r="AG6" s="5"/>
      <c r="AH6" s="4"/>
    </row>
    <row r="7" spans="1:34" ht="130.5" customHeight="1" x14ac:dyDescent="0.25">
      <c r="A7" s="2"/>
      <c r="B7" s="2" t="s">
        <v>374</v>
      </c>
      <c r="C7" s="2"/>
      <c r="D7" s="2"/>
      <c r="E7" s="2" t="s">
        <v>372</v>
      </c>
      <c r="F7" s="5" t="s">
        <v>381</v>
      </c>
      <c r="G7" s="4" t="s">
        <v>245</v>
      </c>
      <c r="H7" s="4" t="s">
        <v>75</v>
      </c>
      <c r="I7" s="5" t="s">
        <v>195</v>
      </c>
      <c r="J7" s="4" t="s">
        <v>75</v>
      </c>
      <c r="K7" s="2" t="s">
        <v>405</v>
      </c>
      <c r="L7" s="2" t="s">
        <v>425</v>
      </c>
      <c r="M7" s="4" t="s">
        <v>150</v>
      </c>
      <c r="N7" s="5" t="s">
        <v>373</v>
      </c>
      <c r="O7" s="4" t="s">
        <v>60</v>
      </c>
      <c r="P7" s="4" t="s">
        <v>57</v>
      </c>
      <c r="Q7" s="4"/>
      <c r="R7" s="4"/>
      <c r="S7" s="4"/>
      <c r="T7" s="4"/>
      <c r="U7" s="4"/>
      <c r="V7" s="4"/>
      <c r="W7" s="4"/>
      <c r="X7" s="4"/>
      <c r="Y7" s="4"/>
      <c r="Z7" s="5"/>
      <c r="AA7" s="5"/>
      <c r="AB7" s="4"/>
      <c r="AC7" s="4"/>
      <c r="AD7" s="4"/>
      <c r="AE7" s="4"/>
      <c r="AF7" s="4"/>
      <c r="AG7" s="5"/>
      <c r="AH7" s="4"/>
    </row>
    <row r="8" spans="1:34" ht="124.5" customHeight="1" x14ac:dyDescent="0.25">
      <c r="A8" s="2"/>
      <c r="B8" s="2"/>
      <c r="C8" s="2"/>
      <c r="D8" s="2"/>
      <c r="E8" s="2" t="s">
        <v>375</v>
      </c>
      <c r="F8" s="5" t="s">
        <v>382</v>
      </c>
      <c r="G8" s="4" t="s">
        <v>245</v>
      </c>
      <c r="H8" s="4" t="s">
        <v>75</v>
      </c>
      <c r="I8" s="5" t="s">
        <v>195</v>
      </c>
      <c r="J8" s="4" t="s">
        <v>75</v>
      </c>
      <c r="K8" s="2" t="s">
        <v>401</v>
      </c>
      <c r="L8" s="2" t="s">
        <v>379</v>
      </c>
      <c r="M8" s="4" t="s">
        <v>150</v>
      </c>
      <c r="N8" s="5" t="s">
        <v>376</v>
      </c>
      <c r="O8" s="4" t="s">
        <v>60</v>
      </c>
      <c r="P8" s="4" t="s">
        <v>57</v>
      </c>
      <c r="Q8" s="4"/>
      <c r="R8" s="4"/>
      <c r="S8" s="4"/>
      <c r="T8" s="4"/>
      <c r="U8" s="4"/>
      <c r="V8" s="4"/>
      <c r="W8" s="4"/>
      <c r="X8" s="4"/>
      <c r="Y8" s="4"/>
      <c r="Z8" s="5"/>
      <c r="AA8" s="5"/>
      <c r="AB8" s="4"/>
      <c r="AC8" s="4"/>
      <c r="AD8" s="4"/>
      <c r="AE8" s="4"/>
      <c r="AF8" s="4"/>
      <c r="AG8" s="5"/>
      <c r="AH8" s="4"/>
    </row>
    <row r="9" spans="1:34" ht="105.75" customHeight="1" x14ac:dyDescent="0.25">
      <c r="A9" s="2"/>
      <c r="B9" s="2"/>
      <c r="C9" s="2"/>
      <c r="D9" s="2"/>
      <c r="E9" s="2" t="s">
        <v>400</v>
      </c>
      <c r="F9" s="5" t="s">
        <v>383</v>
      </c>
      <c r="G9" s="4" t="s">
        <v>245</v>
      </c>
      <c r="H9" s="4" t="s">
        <v>152</v>
      </c>
      <c r="I9" s="5" t="s">
        <v>195</v>
      </c>
      <c r="J9" s="4" t="s">
        <v>152</v>
      </c>
      <c r="K9" s="2" t="s">
        <v>406</v>
      </c>
      <c r="L9" s="2" t="s">
        <v>409</v>
      </c>
      <c r="M9" s="4" t="s">
        <v>150</v>
      </c>
      <c r="N9" s="5" t="s">
        <v>380</v>
      </c>
      <c r="O9" s="4" t="s">
        <v>60</v>
      </c>
      <c r="P9" s="4" t="s">
        <v>57</v>
      </c>
      <c r="Q9" s="4"/>
      <c r="R9" s="4"/>
      <c r="S9" s="4"/>
      <c r="T9" s="4"/>
      <c r="U9" s="4"/>
      <c r="V9" s="4"/>
      <c r="W9" s="4"/>
      <c r="X9" s="4"/>
      <c r="Y9" s="4"/>
      <c r="Z9" s="5"/>
      <c r="AA9" s="5"/>
      <c r="AB9" s="4"/>
      <c r="AC9" s="4"/>
      <c r="AD9" s="4"/>
      <c r="AE9" s="4"/>
      <c r="AF9" s="4"/>
      <c r="AG9" s="5"/>
      <c r="AH9" s="4"/>
    </row>
    <row r="10" spans="1:34" ht="132.75" customHeight="1" x14ac:dyDescent="0.25">
      <c r="A10" s="2"/>
      <c r="B10" s="2"/>
      <c r="C10" s="2"/>
      <c r="D10" s="2"/>
      <c r="E10" s="2" t="s">
        <v>407</v>
      </c>
      <c r="F10" s="5" t="s">
        <v>384</v>
      </c>
      <c r="G10" s="4" t="s">
        <v>245</v>
      </c>
      <c r="H10" s="4" t="s">
        <v>152</v>
      </c>
      <c r="I10" s="5" t="s">
        <v>195</v>
      </c>
      <c r="J10" s="4" t="s">
        <v>152</v>
      </c>
      <c r="K10" s="2" t="s">
        <v>408</v>
      </c>
      <c r="L10" s="2" t="s">
        <v>453</v>
      </c>
      <c r="M10" s="4" t="s">
        <v>150</v>
      </c>
      <c r="N10" s="5" t="s">
        <v>392</v>
      </c>
      <c r="O10" s="4" t="s">
        <v>60</v>
      </c>
      <c r="P10" s="4" t="s">
        <v>57</v>
      </c>
      <c r="Q10" s="4"/>
      <c r="R10" s="4"/>
      <c r="S10" s="4"/>
      <c r="T10" s="4"/>
      <c r="U10" s="4"/>
      <c r="V10" s="4"/>
      <c r="W10" s="4"/>
      <c r="X10" s="4"/>
      <c r="Y10" s="4"/>
      <c r="Z10" s="5"/>
      <c r="AA10" s="5"/>
      <c r="AB10" s="4"/>
      <c r="AC10" s="4"/>
      <c r="AD10" s="4"/>
      <c r="AE10" s="4"/>
      <c r="AF10" s="4"/>
      <c r="AG10" s="5"/>
      <c r="AH10" s="4"/>
    </row>
    <row r="11" spans="1:34" ht="140.25" customHeight="1" x14ac:dyDescent="0.25">
      <c r="A11" s="2"/>
      <c r="B11" s="2"/>
      <c r="C11" s="2"/>
      <c r="D11" s="2"/>
      <c r="E11" s="2" t="s">
        <v>410</v>
      </c>
      <c r="F11" s="5" t="s">
        <v>385</v>
      </c>
      <c r="G11" s="4" t="s">
        <v>245</v>
      </c>
      <c r="H11" s="4" t="s">
        <v>152</v>
      </c>
      <c r="I11" s="5" t="s">
        <v>195</v>
      </c>
      <c r="J11" s="4" t="s">
        <v>152</v>
      </c>
      <c r="K11" s="2" t="s">
        <v>411</v>
      </c>
      <c r="L11" s="2" t="s">
        <v>412</v>
      </c>
      <c r="M11" s="4" t="s">
        <v>150</v>
      </c>
      <c r="N11" s="5" t="s">
        <v>393</v>
      </c>
      <c r="O11" s="4" t="s">
        <v>60</v>
      </c>
      <c r="P11" s="4" t="s">
        <v>57</v>
      </c>
      <c r="Q11" s="4"/>
      <c r="R11" s="4"/>
      <c r="S11" s="4"/>
      <c r="T11" s="4"/>
      <c r="U11" s="4"/>
      <c r="V11" s="4"/>
      <c r="W11" s="4"/>
      <c r="X11" s="4"/>
      <c r="Y11" s="4"/>
      <c r="Z11" s="5"/>
      <c r="AA11" s="5"/>
      <c r="AB11" s="4"/>
      <c r="AC11" s="4"/>
      <c r="AD11" s="4"/>
      <c r="AE11" s="4"/>
      <c r="AF11" s="4"/>
      <c r="AG11" s="5"/>
      <c r="AH11" s="4"/>
    </row>
    <row r="12" spans="1:34" ht="116.25" customHeight="1" x14ac:dyDescent="0.25">
      <c r="A12" s="2"/>
      <c r="B12" s="2"/>
      <c r="C12" s="2"/>
      <c r="D12" s="2"/>
      <c r="E12" s="2" t="s">
        <v>413</v>
      </c>
      <c r="F12" s="5" t="s">
        <v>386</v>
      </c>
      <c r="G12" s="4" t="s">
        <v>245</v>
      </c>
      <c r="H12" s="4" t="s">
        <v>75</v>
      </c>
      <c r="I12" s="5" t="s">
        <v>195</v>
      </c>
      <c r="J12" s="4" t="s">
        <v>75</v>
      </c>
      <c r="K12" s="2" t="s">
        <v>414</v>
      </c>
      <c r="L12" s="2" t="s">
        <v>415</v>
      </c>
      <c r="M12" s="4" t="s">
        <v>150</v>
      </c>
      <c r="N12" s="5" t="s">
        <v>394</v>
      </c>
      <c r="O12" s="4" t="s">
        <v>60</v>
      </c>
      <c r="P12" s="4" t="s">
        <v>57</v>
      </c>
      <c r="Q12" s="4"/>
      <c r="R12" s="4"/>
      <c r="S12" s="4"/>
      <c r="T12" s="4"/>
      <c r="U12" s="4"/>
      <c r="V12" s="4"/>
      <c r="W12" s="4"/>
      <c r="X12" s="4"/>
      <c r="Y12" s="4"/>
      <c r="Z12" s="5"/>
      <c r="AA12" s="5"/>
      <c r="AB12" s="4"/>
      <c r="AC12" s="4"/>
      <c r="AD12" s="4"/>
      <c r="AE12" s="4"/>
      <c r="AF12" s="4"/>
      <c r="AG12" s="5"/>
      <c r="AH12" s="4"/>
    </row>
    <row r="13" spans="1:34" ht="145.5" customHeight="1" x14ac:dyDescent="0.25">
      <c r="A13" s="2"/>
      <c r="B13" s="2"/>
      <c r="C13" s="2"/>
      <c r="D13" s="2"/>
      <c r="E13" s="2" t="s">
        <v>427</v>
      </c>
      <c r="F13" s="5" t="s">
        <v>387</v>
      </c>
      <c r="G13" s="4" t="s">
        <v>245</v>
      </c>
      <c r="H13" s="4" t="s">
        <v>152</v>
      </c>
      <c r="I13" s="5" t="s">
        <v>195</v>
      </c>
      <c r="J13" s="4" t="s">
        <v>152</v>
      </c>
      <c r="K13" s="171" t="s">
        <v>428</v>
      </c>
      <c r="L13" s="171" t="s">
        <v>440</v>
      </c>
      <c r="M13" s="4" t="s">
        <v>150</v>
      </c>
      <c r="N13" s="5" t="s">
        <v>395</v>
      </c>
      <c r="O13" s="4" t="s">
        <v>60</v>
      </c>
      <c r="P13" s="4" t="s">
        <v>57</v>
      </c>
      <c r="Q13" s="4"/>
      <c r="R13" s="4"/>
      <c r="S13" s="4"/>
      <c r="T13" s="4"/>
      <c r="U13" s="4"/>
      <c r="V13" s="4"/>
      <c r="W13" s="4"/>
      <c r="X13" s="4"/>
      <c r="Y13" s="4"/>
      <c r="Z13" s="5"/>
      <c r="AA13" s="5"/>
      <c r="AB13" s="4"/>
      <c r="AC13" s="4"/>
      <c r="AD13" s="4"/>
      <c r="AE13" s="4"/>
      <c r="AF13" s="4"/>
      <c r="AG13" s="5"/>
      <c r="AH13" s="4"/>
    </row>
    <row r="14" spans="1:34" ht="107.25" customHeight="1" x14ac:dyDescent="0.25">
      <c r="A14" s="2"/>
      <c r="B14" s="2"/>
      <c r="C14" s="2"/>
      <c r="D14" s="2"/>
      <c r="E14" s="2" t="s">
        <v>448</v>
      </c>
      <c r="F14" s="5" t="s">
        <v>388</v>
      </c>
      <c r="G14" s="4" t="s">
        <v>245</v>
      </c>
      <c r="H14" s="4" t="s">
        <v>152</v>
      </c>
      <c r="I14" s="5" t="s">
        <v>195</v>
      </c>
      <c r="J14" s="4" t="s">
        <v>152</v>
      </c>
      <c r="K14" s="2" t="s">
        <v>429</v>
      </c>
      <c r="L14" s="2" t="s">
        <v>430</v>
      </c>
      <c r="M14" s="4" t="s">
        <v>150</v>
      </c>
      <c r="N14" s="5" t="s">
        <v>396</v>
      </c>
      <c r="O14" s="4" t="s">
        <v>60</v>
      </c>
      <c r="P14" s="4" t="s">
        <v>57</v>
      </c>
      <c r="Q14" s="4"/>
      <c r="R14" s="4"/>
      <c r="S14" s="4"/>
      <c r="T14" s="4"/>
      <c r="U14" s="4"/>
      <c r="V14" s="4"/>
      <c r="W14" s="4"/>
      <c r="X14" s="4"/>
      <c r="Y14" s="4"/>
      <c r="Z14" s="5"/>
      <c r="AA14" s="5"/>
      <c r="AB14" s="4"/>
      <c r="AC14" s="4"/>
      <c r="AD14" s="4"/>
      <c r="AE14" s="4"/>
      <c r="AF14" s="4"/>
      <c r="AG14" s="5"/>
      <c r="AH14" s="4"/>
    </row>
    <row r="15" spans="1:34" ht="101.25" customHeight="1" x14ac:dyDescent="0.25">
      <c r="A15" s="2"/>
      <c r="B15" s="2"/>
      <c r="C15" s="2"/>
      <c r="D15" s="2"/>
      <c r="E15" s="2" t="s">
        <v>449</v>
      </c>
      <c r="F15" s="5" t="s">
        <v>389</v>
      </c>
      <c r="G15" s="4" t="s">
        <v>245</v>
      </c>
      <c r="H15" s="4" t="s">
        <v>75</v>
      </c>
      <c r="I15" s="5" t="s">
        <v>195</v>
      </c>
      <c r="J15" s="4" t="s">
        <v>75</v>
      </c>
      <c r="K15" s="2" t="s">
        <v>431</v>
      </c>
      <c r="L15" s="2" t="s">
        <v>450</v>
      </c>
      <c r="M15" s="4" t="s">
        <v>150</v>
      </c>
      <c r="N15" s="5" t="s">
        <v>397</v>
      </c>
      <c r="O15" s="4" t="s">
        <v>60</v>
      </c>
      <c r="P15" s="4" t="s">
        <v>57</v>
      </c>
      <c r="Q15" s="4"/>
      <c r="R15" s="4"/>
      <c r="S15" s="4"/>
      <c r="T15" s="4"/>
      <c r="U15" s="4"/>
      <c r="V15" s="4"/>
      <c r="W15" s="4"/>
      <c r="X15" s="4"/>
      <c r="Y15" s="4"/>
      <c r="Z15" s="5"/>
      <c r="AA15" s="5"/>
      <c r="AB15" s="4"/>
      <c r="AC15" s="4"/>
      <c r="AD15" s="4"/>
      <c r="AE15" s="4"/>
      <c r="AF15" s="4"/>
      <c r="AG15" s="5"/>
      <c r="AH15" s="4"/>
    </row>
    <row r="16" spans="1:34" ht="141.75" customHeight="1" x14ac:dyDescent="0.25">
      <c r="A16" s="2"/>
      <c r="B16" s="2"/>
      <c r="C16" s="2"/>
      <c r="D16" s="2"/>
      <c r="E16" s="2" t="s">
        <v>416</v>
      </c>
      <c r="F16" s="5" t="s">
        <v>390</v>
      </c>
      <c r="G16" s="4" t="s">
        <v>245</v>
      </c>
      <c r="H16" s="4" t="s">
        <v>152</v>
      </c>
      <c r="I16" s="5" t="s">
        <v>195</v>
      </c>
      <c r="J16" s="4" t="s">
        <v>152</v>
      </c>
      <c r="K16" s="2" t="s">
        <v>432</v>
      </c>
      <c r="L16" s="2" t="s">
        <v>451</v>
      </c>
      <c r="M16" s="4" t="s">
        <v>150</v>
      </c>
      <c r="N16" s="5" t="s">
        <v>398</v>
      </c>
      <c r="O16" s="4" t="s">
        <v>60</v>
      </c>
      <c r="P16" s="4" t="s">
        <v>57</v>
      </c>
      <c r="Q16" s="4"/>
      <c r="R16" s="4"/>
      <c r="S16" s="4"/>
      <c r="T16" s="4"/>
      <c r="U16" s="4"/>
      <c r="V16" s="4"/>
      <c r="W16" s="4"/>
      <c r="X16" s="4"/>
      <c r="Y16" s="4"/>
      <c r="Z16" s="5"/>
      <c r="AA16" s="5"/>
      <c r="AB16" s="4"/>
      <c r="AC16" s="4"/>
      <c r="AD16" s="4"/>
      <c r="AE16" s="4"/>
      <c r="AF16" s="4"/>
      <c r="AG16" s="5"/>
      <c r="AH16" s="4"/>
    </row>
    <row r="17" spans="1:34" ht="100.5" customHeight="1" x14ac:dyDescent="0.25">
      <c r="A17" s="2"/>
      <c r="B17" s="2"/>
      <c r="C17" s="2"/>
      <c r="D17" s="2"/>
      <c r="E17" s="2" t="s">
        <v>434</v>
      </c>
      <c r="F17" s="5" t="s">
        <v>391</v>
      </c>
      <c r="G17" s="4" t="s">
        <v>245</v>
      </c>
      <c r="H17" s="4" t="s">
        <v>75</v>
      </c>
      <c r="I17" s="5" t="s">
        <v>195</v>
      </c>
      <c r="J17" s="4" t="s">
        <v>75</v>
      </c>
      <c r="K17" s="2" t="s">
        <v>435</v>
      </c>
      <c r="L17" s="2" t="s">
        <v>436</v>
      </c>
      <c r="M17" s="4" t="s">
        <v>150</v>
      </c>
      <c r="N17" s="5" t="s">
        <v>399</v>
      </c>
      <c r="O17" s="4" t="s">
        <v>60</v>
      </c>
      <c r="P17" s="4" t="s">
        <v>57</v>
      </c>
      <c r="Q17" s="4"/>
      <c r="R17" s="4"/>
      <c r="S17" s="4"/>
      <c r="T17" s="4"/>
      <c r="U17" s="4"/>
      <c r="V17" s="4"/>
      <c r="W17" s="4"/>
      <c r="X17" s="4"/>
      <c r="Y17" s="4"/>
      <c r="Z17" s="5"/>
      <c r="AA17" s="5"/>
      <c r="AB17" s="4"/>
      <c r="AC17" s="4"/>
      <c r="AD17" s="4"/>
      <c r="AE17" s="4"/>
      <c r="AF17" s="4"/>
      <c r="AG17" s="5"/>
      <c r="AH17" s="4"/>
    </row>
    <row r="18" spans="1:34" ht="109.5" customHeight="1" x14ac:dyDescent="0.25">
      <c r="A18" s="2"/>
      <c r="B18" s="2"/>
      <c r="C18" s="2"/>
      <c r="D18" s="2"/>
      <c r="E18" s="2" t="s">
        <v>433</v>
      </c>
      <c r="F18" s="5" t="s">
        <v>417</v>
      </c>
      <c r="G18" s="4" t="s">
        <v>245</v>
      </c>
      <c r="H18" s="4" t="s">
        <v>62</v>
      </c>
      <c r="I18" s="5" t="s">
        <v>195</v>
      </c>
      <c r="J18" s="4" t="s">
        <v>62</v>
      </c>
      <c r="K18" s="2" t="s">
        <v>424</v>
      </c>
      <c r="L18" s="2" t="s">
        <v>439</v>
      </c>
      <c r="M18" s="4" t="s">
        <v>150</v>
      </c>
      <c r="N18" s="5" t="s">
        <v>419</v>
      </c>
      <c r="O18" s="4" t="s">
        <v>60</v>
      </c>
      <c r="P18" s="4" t="s">
        <v>57</v>
      </c>
      <c r="Q18" s="4"/>
      <c r="R18" s="4"/>
      <c r="S18" s="4"/>
      <c r="T18" s="4"/>
      <c r="U18" s="4"/>
      <c r="V18" s="4"/>
      <c r="W18" s="4"/>
      <c r="X18" s="4"/>
      <c r="Y18" s="4"/>
      <c r="Z18" s="5"/>
      <c r="AA18" s="5"/>
      <c r="AB18" s="4"/>
      <c r="AC18" s="4"/>
      <c r="AD18" s="4"/>
      <c r="AE18" s="4"/>
      <c r="AF18" s="4"/>
      <c r="AG18" s="5"/>
      <c r="AH18" s="4"/>
    </row>
    <row r="19" spans="1:34" ht="94.5" customHeight="1" x14ac:dyDescent="0.25">
      <c r="A19" s="2"/>
      <c r="B19" s="2"/>
      <c r="C19" s="2"/>
      <c r="D19" s="2"/>
      <c r="E19" s="2" t="s">
        <v>421</v>
      </c>
      <c r="F19" s="5" t="s">
        <v>418</v>
      </c>
      <c r="G19" s="4" t="s">
        <v>245</v>
      </c>
      <c r="H19" s="4" t="s">
        <v>62</v>
      </c>
      <c r="I19" s="5" t="s">
        <v>195</v>
      </c>
      <c r="J19" s="4" t="s">
        <v>62</v>
      </c>
      <c r="K19" s="2" t="s">
        <v>423</v>
      </c>
      <c r="L19" s="2" t="s">
        <v>422</v>
      </c>
      <c r="M19" s="4" t="s">
        <v>150</v>
      </c>
      <c r="N19" s="5" t="s">
        <v>420</v>
      </c>
      <c r="O19" s="4" t="s">
        <v>60</v>
      </c>
      <c r="P19" s="4" t="s">
        <v>57</v>
      </c>
      <c r="Q19" s="4"/>
      <c r="R19" s="4"/>
      <c r="S19" s="4"/>
      <c r="T19" s="4"/>
      <c r="U19" s="4"/>
      <c r="V19" s="4"/>
      <c r="W19" s="4"/>
      <c r="X19" s="4"/>
      <c r="Y19" s="4"/>
      <c r="Z19" s="5"/>
      <c r="AA19" s="5"/>
      <c r="AB19" s="4"/>
      <c r="AC19" s="4"/>
      <c r="AD19" s="4"/>
      <c r="AE19" s="4"/>
      <c r="AF19" s="4"/>
      <c r="AG19" s="5"/>
      <c r="AH19" s="4"/>
    </row>
  </sheetData>
  <autoFilter ref="A1:AH4"/>
  <mergeCells count="3">
    <mergeCell ref="B4:B6"/>
    <mergeCell ref="C4:C6"/>
    <mergeCell ref="D4:D6"/>
  </mergeCells>
  <conditionalFormatting sqref="Y4">
    <cfRule type="cellIs" dxfId="72" priority="63" operator="equal">
      <formula>"Pass"</formula>
    </cfRule>
    <cfRule type="cellIs" dxfId="71" priority="64" operator="equal">
      <formula>"Fail"</formula>
    </cfRule>
  </conditionalFormatting>
  <conditionalFormatting sqref="M4:M5">
    <cfRule type="cellIs" dxfId="70" priority="55" operator="equal">
      <formula>"Non Key"</formula>
    </cfRule>
    <cfRule type="cellIs" dxfId="69" priority="56" operator="equal">
      <formula>"Non-Key"</formula>
    </cfRule>
  </conditionalFormatting>
  <conditionalFormatting sqref="S4">
    <cfRule type="cellIs" dxfId="68" priority="53" operator="equal">
      <formula>"Weak"</formula>
    </cfRule>
  </conditionalFormatting>
  <conditionalFormatting sqref="Q4:S4">
    <cfRule type="cellIs" dxfId="67" priority="47" operator="equal">
      <formula>"Weak"</formula>
    </cfRule>
  </conditionalFormatting>
  <conditionalFormatting sqref="Y5">
    <cfRule type="cellIs" dxfId="66" priority="21" operator="equal">
      <formula>"Pass"</formula>
    </cfRule>
    <cfRule type="cellIs" dxfId="65" priority="22" operator="equal">
      <formula>"Fail"</formula>
    </cfRule>
  </conditionalFormatting>
  <conditionalFormatting sqref="S5">
    <cfRule type="cellIs" dxfId="64" priority="20" operator="equal">
      <formula>"Weak"</formula>
    </cfRule>
  </conditionalFormatting>
  <conditionalFormatting sqref="Q5:S5">
    <cfRule type="cellIs" dxfId="63" priority="19" operator="equal">
      <formula>"Weak"</formula>
    </cfRule>
  </conditionalFormatting>
  <conditionalFormatting sqref="Y6">
    <cfRule type="cellIs" dxfId="62" priority="17" operator="equal">
      <formula>"Pass"</formula>
    </cfRule>
    <cfRule type="cellIs" dxfId="61" priority="18" operator="equal">
      <formula>"Fail"</formula>
    </cfRule>
  </conditionalFormatting>
  <conditionalFormatting sqref="S6">
    <cfRule type="cellIs" dxfId="60" priority="16" operator="equal">
      <formula>"Weak"</formula>
    </cfRule>
  </conditionalFormatting>
  <conditionalFormatting sqref="Q6:S6">
    <cfRule type="cellIs" dxfId="59" priority="15" operator="equal">
      <formula>"Weak"</formula>
    </cfRule>
  </conditionalFormatting>
  <conditionalFormatting sqref="M6">
    <cfRule type="cellIs" dxfId="58" priority="13" operator="equal">
      <formula>"Non Key"</formula>
    </cfRule>
    <cfRule type="cellIs" dxfId="57" priority="14" operator="equal">
      <formula>"Non-Key"</formula>
    </cfRule>
  </conditionalFormatting>
  <conditionalFormatting sqref="Y7:Y17">
    <cfRule type="cellIs" dxfId="56" priority="11" operator="equal">
      <formula>"Pass"</formula>
    </cfRule>
    <cfRule type="cellIs" dxfId="55" priority="12" operator="equal">
      <formula>"Fail"</formula>
    </cfRule>
  </conditionalFormatting>
  <conditionalFormatting sqref="S7:S17">
    <cfRule type="cellIs" dxfId="54" priority="10" operator="equal">
      <formula>"Weak"</formula>
    </cfRule>
  </conditionalFormatting>
  <conditionalFormatting sqref="Q7:S17">
    <cfRule type="cellIs" dxfId="53" priority="9" operator="equal">
      <formula>"Weak"</formula>
    </cfRule>
  </conditionalFormatting>
  <conditionalFormatting sqref="M7:M17">
    <cfRule type="cellIs" dxfId="52" priority="7" operator="equal">
      <formula>"Non Key"</formula>
    </cfRule>
    <cfRule type="cellIs" dxfId="51" priority="8" operator="equal">
      <formula>"Non-Key"</formula>
    </cfRule>
  </conditionalFormatting>
  <conditionalFormatting sqref="Y18:Y19">
    <cfRule type="cellIs" dxfId="50" priority="5" operator="equal">
      <formula>"Pass"</formula>
    </cfRule>
    <cfRule type="cellIs" dxfId="49" priority="6" operator="equal">
      <formula>"Fail"</formula>
    </cfRule>
  </conditionalFormatting>
  <conditionalFormatting sqref="S18:S19">
    <cfRule type="cellIs" dxfId="48" priority="4" operator="equal">
      <formula>"Weak"</formula>
    </cfRule>
  </conditionalFormatting>
  <conditionalFormatting sqref="Q18:S19">
    <cfRule type="cellIs" dxfId="47" priority="3" operator="equal">
      <formula>"Weak"</formula>
    </cfRule>
  </conditionalFormatting>
  <conditionalFormatting sqref="M18:M19">
    <cfRule type="cellIs" dxfId="46" priority="1" operator="equal">
      <formula>"Non Key"</formula>
    </cfRule>
    <cfRule type="cellIs" dxfId="45" priority="2" operator="equal">
      <formula>"Non-Key"</formula>
    </cfRule>
  </conditionalFormatting>
  <pageMargins left="0.7" right="0.7" top="0.75" bottom="0.75" header="0.3" footer="0.3"/>
  <pageSetup paperSize="5" scale="80" pageOrder="overThenDown" orientation="landscape" r:id="rId1"/>
  <headerFooter>
    <oddFooter>&amp;C&amp;P of &amp;N</oddFooter>
  </headerFooter>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Validation'!$A$2:$A$115</xm:f>
          </x14:formula1>
          <xm:sqref>G4:G19</xm:sqref>
        </x14:dataValidation>
        <x14:dataValidation type="list" allowBlank="1" showInputMessage="1" showErrorMessage="1">
          <x14:formula1>
            <xm:f>'Lists for Data Validation'!$B$2:$B$5</xm:f>
          </x14:formula1>
          <xm:sqref>H4:H19</xm:sqref>
        </x14:dataValidation>
        <x14:dataValidation type="list" allowBlank="1" showInputMessage="1" showErrorMessage="1">
          <x14:formula1>
            <xm:f>'Lists for Data Validation'!$C$2:$C$3</xm:f>
          </x14:formula1>
          <xm:sqref>I4:I19</xm:sqref>
        </x14:dataValidation>
        <x14:dataValidation type="list" allowBlank="1" showInputMessage="1" showErrorMessage="1">
          <x14:formula1>
            <xm:f>'Lists for Data Validation'!$D$2:$D$5</xm:f>
          </x14:formula1>
          <xm:sqref>J4:J19</xm:sqref>
        </x14:dataValidation>
        <x14:dataValidation type="list" allowBlank="1" showInputMessage="1" showErrorMessage="1">
          <x14:formula1>
            <xm:f>'Lists for Data Validation'!$M$2:$M$3</xm:f>
          </x14:formula1>
          <xm:sqref>M4:M19</xm:sqref>
        </x14:dataValidation>
        <x14:dataValidation type="list" allowBlank="1" showInputMessage="1" showErrorMessage="1">
          <x14:formula1>
            <xm:f>'Lists for Data Validation'!$E$2:$E$3</xm:f>
          </x14:formula1>
          <xm:sqref>O4:O19</xm:sqref>
        </x14:dataValidation>
        <x14:dataValidation type="list" allowBlank="1" showInputMessage="1" showErrorMessage="1">
          <x14:formula1>
            <xm:f>'Lists for Data Validation'!$F$2:$F$3</xm:f>
          </x14:formula1>
          <xm:sqref>P4:P19</xm:sqref>
        </x14:dataValidation>
        <x14:dataValidation type="list" allowBlank="1" showInputMessage="1" showErrorMessage="1">
          <x14:formula1>
            <xm:f>'Lists for Data Validation'!$G$2:$G$4</xm:f>
          </x14:formula1>
          <xm:sqref>Q4:Q19</xm:sqref>
        </x14:dataValidation>
        <x14:dataValidation type="list" allowBlank="1" showInputMessage="1" showErrorMessage="1">
          <x14:formula1>
            <xm:f>'Lists for Data Validation'!$H$2:$H$4</xm:f>
          </x14:formula1>
          <xm:sqref>R4:R19</xm:sqref>
        </x14:dataValidation>
        <x14:dataValidation type="list" allowBlank="1" showInputMessage="1" showErrorMessage="1">
          <x14:formula1>
            <xm:f>'Lists for Data Validation'!$I$2:$I$4</xm:f>
          </x14:formula1>
          <xm:sqref>S4:S19</xm:sqref>
        </x14:dataValidation>
        <x14:dataValidation type="list" allowBlank="1" showInputMessage="1" showErrorMessage="1">
          <x14:formula1>
            <xm:f>'Lists for Data Validation'!$N$2:$N$7</xm:f>
          </x14:formula1>
          <xm:sqref>T4:T19</xm:sqref>
        </x14:dataValidation>
        <x14:dataValidation type="list" allowBlank="1" showInputMessage="1" showErrorMessage="1">
          <x14:formula1>
            <xm:f>'Lists for Data Validation'!$J$2:$J$7</xm:f>
          </x14:formula1>
          <xm:sqref>U4:U19</xm:sqref>
        </x14:dataValidation>
        <x14:dataValidation type="list" allowBlank="1" showInputMessage="1" showErrorMessage="1">
          <x14:formula1>
            <xm:f>'Lists for Data Validation'!$K$2:$K$5</xm:f>
          </x14:formula1>
          <xm:sqref>W4:W19</xm:sqref>
        </x14:dataValidation>
        <x14:dataValidation type="list" allowBlank="1" showInputMessage="1" showErrorMessage="1">
          <x14:formula1>
            <xm:f>'Lists for Data Validation'!$L$2:$L$4</xm:f>
          </x14:formula1>
          <xm:sqref>X4:X19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W31"/>
  <sheetViews>
    <sheetView tabSelected="1" topLeftCell="G7" zoomScale="70" zoomScaleNormal="70" workbookViewId="0">
      <selection activeCell="W24" sqref="W24"/>
    </sheetView>
  </sheetViews>
  <sheetFormatPr defaultRowHeight="15" outlineLevelCol="1" x14ac:dyDescent="0.25"/>
  <cols>
    <col min="1" max="1" width="17.7109375" customWidth="1"/>
    <col min="2" max="2" width="55.85546875" customWidth="1"/>
    <col min="3" max="3" width="18.42578125" customWidth="1"/>
    <col min="4" max="4" width="46.7109375" customWidth="1"/>
    <col min="5" max="5" width="13.28515625" customWidth="1"/>
    <col min="6" max="8" width="12.7109375" customWidth="1"/>
    <col min="9" max="9" width="12" customWidth="1"/>
    <col min="10" max="10" width="12.85546875" customWidth="1"/>
    <col min="11" max="11" width="16" customWidth="1"/>
    <col min="12" max="12" width="2.28515625" customWidth="1"/>
    <col min="13" max="13" width="15.28515625" customWidth="1" outlineLevel="1"/>
    <col min="14" max="14" width="22.7109375" customWidth="1" outlineLevel="1"/>
    <col min="15" max="15" width="17.28515625" customWidth="1" outlineLevel="1"/>
    <col min="16" max="16" width="15.5703125" customWidth="1" outlineLevel="1"/>
    <col min="17" max="17" width="3.28515625" customWidth="1" outlineLevel="1"/>
    <col min="18" max="18" width="12.85546875" customWidth="1"/>
    <col min="19" max="19" width="3.5703125" customWidth="1" outlineLevel="1"/>
    <col min="20" max="20" width="21.28515625" customWidth="1" outlineLevel="1"/>
    <col min="21" max="21" width="13.5703125" customWidth="1" outlineLevel="1"/>
    <col min="22" max="22" width="9.140625" customWidth="1" outlineLevel="1"/>
    <col min="23" max="23" width="19.5703125" bestFit="1" customWidth="1"/>
  </cols>
  <sheetData>
    <row r="1" spans="1:23" ht="15.75" thickBot="1" x14ac:dyDescent="0.3"/>
    <row r="2" spans="1:23" ht="45.75" thickBot="1" x14ac:dyDescent="0.3">
      <c r="D2" s="112" t="s">
        <v>323</v>
      </c>
      <c r="E2" s="113" t="s">
        <v>324</v>
      </c>
      <c r="F2" s="114" t="s">
        <v>325</v>
      </c>
      <c r="H2" s="115" t="s">
        <v>16</v>
      </c>
      <c r="I2" s="114" t="s">
        <v>326</v>
      </c>
    </row>
    <row r="3" spans="1:23" x14ac:dyDescent="0.25">
      <c r="D3" s="116" t="s">
        <v>82</v>
      </c>
      <c r="E3" s="117">
        <f>COUNTIF(E$16:E$29,$D3)</f>
        <v>0</v>
      </c>
      <c r="F3" s="118">
        <f>COUNTIF(J$16:J$29,$D3)</f>
        <v>0</v>
      </c>
      <c r="H3" s="119" t="s">
        <v>53</v>
      </c>
      <c r="I3" s="120">
        <f>COUNTIF(H$16:H$29,$H3)</f>
        <v>0</v>
      </c>
    </row>
    <row r="4" spans="1:23" x14ac:dyDescent="0.25">
      <c r="D4" s="121" t="s">
        <v>152</v>
      </c>
      <c r="E4" s="117">
        <f>COUNTIF(E$16:E$29,$D4)</f>
        <v>6</v>
      </c>
      <c r="F4" s="118">
        <f>COUNTIF(J$16:J$29,$D4)</f>
        <v>0</v>
      </c>
      <c r="H4" s="122" t="s">
        <v>52</v>
      </c>
      <c r="I4" s="118">
        <f>COUNTIF(H$16:H$29,$H4)</f>
        <v>0</v>
      </c>
    </row>
    <row r="5" spans="1:23" x14ac:dyDescent="0.25">
      <c r="D5" s="121" t="s">
        <v>75</v>
      </c>
      <c r="E5" s="117">
        <f>COUNTIF(E$16:E$29,$D5)</f>
        <v>8</v>
      </c>
      <c r="F5" s="118">
        <f>COUNTIF(J$16:J$29,$D5)</f>
        <v>0</v>
      </c>
      <c r="H5" s="122" t="s">
        <v>58</v>
      </c>
      <c r="I5" s="123">
        <f>COUNTIF(H$16:H$29,$H5)</f>
        <v>0</v>
      </c>
    </row>
    <row r="6" spans="1:23" ht="15.75" thickBot="1" x14ac:dyDescent="0.3">
      <c r="D6" s="124" t="s">
        <v>62</v>
      </c>
      <c r="E6" s="125">
        <f>COUNTIF(E$16:E$29,$D6)</f>
        <v>0</v>
      </c>
      <c r="F6" s="126">
        <f>COUNTIF(J$16:J$29,$D6)</f>
        <v>0</v>
      </c>
      <c r="H6" s="127"/>
      <c r="I6" s="128"/>
    </row>
    <row r="7" spans="1:23" x14ac:dyDescent="0.25">
      <c r="E7" s="129">
        <f>SUM(E3:E6)</f>
        <v>14</v>
      </c>
      <c r="F7" s="129">
        <f>SUM(F3:F6)</f>
        <v>0</v>
      </c>
      <c r="I7" s="129">
        <f>SUM(I3:I6)</f>
        <v>0</v>
      </c>
    </row>
    <row r="9" spans="1:23" x14ac:dyDescent="0.25">
      <c r="D9" s="130" t="s">
        <v>327</v>
      </c>
      <c r="E9" s="131" t="str">
        <f ca="1">INDIRECT(ADDRESS(E10,4))</f>
        <v>Moderate</v>
      </c>
      <c r="F9" s="131" t="str">
        <f ca="1">INDIRECT(ADDRESS(F10,4))</f>
        <v>Low</v>
      </c>
      <c r="I9" s="131" t="str">
        <f ca="1">INDIRECT(ADDRESS(I10,8))</f>
        <v>Weak</v>
      </c>
    </row>
    <row r="10" spans="1:23" x14ac:dyDescent="0.25">
      <c r="E10">
        <f t="array" ref="E10">MAX(IF($E$3:$E$6=MAX(E3:E6),ROW($E$3:$E$6)))</f>
        <v>5</v>
      </c>
      <c r="F10">
        <f t="array" ref="F10">MAX(IF($F$3:$F$6=MAX(F3:F6),ROW($F$3:$F$6)))</f>
        <v>6</v>
      </c>
      <c r="I10">
        <f t="array" ref="I10">MAX(IF($I$3:$I$5=MAX(I3:I5),ROW($I$3:$I$5)))</f>
        <v>5</v>
      </c>
    </row>
    <row r="12" spans="1:23" x14ac:dyDescent="0.25">
      <c r="D12" s="132" t="s">
        <v>328</v>
      </c>
      <c r="E12" s="133" t="s">
        <v>152</v>
      </c>
      <c r="F12" s="133" t="s">
        <v>75</v>
      </c>
      <c r="I12" s="133" t="s">
        <v>52</v>
      </c>
    </row>
    <row r="13" spans="1:23" x14ac:dyDescent="0.25">
      <c r="B13" s="7"/>
    </row>
    <row r="14" spans="1:23" ht="15.75" thickBot="1" x14ac:dyDescent="0.3">
      <c r="A14" s="186">
        <v>2022</v>
      </c>
      <c r="B14" s="186"/>
      <c r="C14" s="186"/>
      <c r="D14" s="186"/>
      <c r="E14" s="186"/>
      <c r="F14" s="186"/>
      <c r="G14" s="186"/>
      <c r="H14" s="186"/>
      <c r="I14" s="186"/>
      <c r="J14" s="186"/>
      <c r="K14" s="186"/>
      <c r="M14" s="187" t="s">
        <v>329</v>
      </c>
      <c r="N14" s="187"/>
      <c r="O14" s="187"/>
      <c r="P14" s="187"/>
      <c r="T14" s="134" t="s">
        <v>330</v>
      </c>
    </row>
    <row r="15" spans="1:23" s="92" customFormat="1" ht="45.75" thickBot="1" x14ac:dyDescent="0.3">
      <c r="A15" s="135" t="s">
        <v>4</v>
      </c>
      <c r="B15" s="136" t="s">
        <v>331</v>
      </c>
      <c r="C15" s="135" t="s">
        <v>11</v>
      </c>
      <c r="D15" s="136" t="s">
        <v>9</v>
      </c>
      <c r="E15" s="137" t="s">
        <v>332</v>
      </c>
      <c r="F15" s="138" t="s">
        <v>147</v>
      </c>
      <c r="G15" s="138" t="s">
        <v>146</v>
      </c>
      <c r="H15" s="138" t="s">
        <v>16</v>
      </c>
      <c r="I15" s="138" t="s">
        <v>333</v>
      </c>
      <c r="J15" s="138" t="s">
        <v>334</v>
      </c>
      <c r="K15" s="139" t="s">
        <v>335</v>
      </c>
      <c r="L15"/>
      <c r="M15" s="140" t="s">
        <v>8</v>
      </c>
      <c r="N15" s="140" t="s">
        <v>336</v>
      </c>
      <c r="O15" s="140" t="s">
        <v>337</v>
      </c>
      <c r="P15" s="141" t="s">
        <v>338</v>
      </c>
      <c r="Q15" s="142"/>
      <c r="R15"/>
      <c r="S15" s="142"/>
      <c r="T15" s="143" t="s">
        <v>336</v>
      </c>
      <c r="U15" s="144"/>
    </row>
    <row r="16" spans="1:23" x14ac:dyDescent="0.25">
      <c r="A16" s="145" t="str">
        <f>'SD2022'!F4</f>
        <v>IT-OPS-SD-R1</v>
      </c>
      <c r="B16" s="170" t="str">
        <f>LEFT('SD2022'!E4, SEARCH(CHAR(10), 'SD2022'!E4)-1)</f>
        <v>Inadequate  Service Desk and Problem Resolution Policy</v>
      </c>
      <c r="C16" s="145" t="str">
        <f>'SD2022'!N4</f>
        <v>IT-OPS-SD-C01</v>
      </c>
      <c r="D16" s="146" t="str">
        <f>LEFT('SD2022'!K4, SEARCH(CHAR(10), 'SD2022'!K4)-1)</f>
        <v>Service Desk and Problem Resolution Policy</v>
      </c>
      <c r="E16" s="147" t="str">
        <f>'SD2022'!J4</f>
        <v>Moderate</v>
      </c>
      <c r="F16" s="148">
        <f>'SD2022'!Q4</f>
        <v>0</v>
      </c>
      <c r="G16" s="148">
        <f>'SD2022'!R4</f>
        <v>0</v>
      </c>
      <c r="H16" s="148">
        <f>'SD2022'!S4</f>
        <v>0</v>
      </c>
      <c r="I16" s="148">
        <f>'SD2022'!Y4</f>
        <v>0</v>
      </c>
      <c r="J16" s="149">
        <f>'SD2022'!W4</f>
        <v>0</v>
      </c>
      <c r="K16" s="150">
        <f>'SD2022'!X4</f>
        <v>0</v>
      </c>
      <c r="M16" s="151" t="str">
        <f>E16</f>
        <v>Moderate</v>
      </c>
      <c r="N16" t="str">
        <f>H16&amp;"-"&amp;M16</f>
        <v>0-Moderate</v>
      </c>
      <c r="O16" s="152" t="e">
        <f t="shared" ref="O16:O29" si="0">VLOOKUP(N16,T$16:U$27,2,FALSE)</f>
        <v>#N/A</v>
      </c>
      <c r="P16" s="93" t="e">
        <f>(J16=O16)</f>
        <v>#N/A</v>
      </c>
      <c r="T16" s="153" t="s">
        <v>339</v>
      </c>
      <c r="U16" s="154" t="s">
        <v>62</v>
      </c>
      <c r="W16" s="155"/>
    </row>
    <row r="17" spans="1:21" x14ac:dyDescent="0.25">
      <c r="A17" s="156" t="str">
        <f>'SD2022'!F5</f>
        <v>IT-OPS-SD-R2</v>
      </c>
      <c r="B17" s="169" t="str">
        <f>LEFT('SD2022'!E5, SEARCH(CHAR(10), 'SD2022'!E5)-1)</f>
        <v>Inadequate tracking and reporting of status and trends</v>
      </c>
      <c r="C17" s="156" t="str">
        <f>'SD2022'!N5</f>
        <v>IT-OPS-SD-C02</v>
      </c>
      <c r="D17" s="157" t="str">
        <f>LEFT('SD2022'!K5, SEARCH(CHAR(10), 'SD2022'!K5)-1)</f>
        <v>Tracking and reporting the status and trends</v>
      </c>
      <c r="E17" s="158" t="str">
        <f>'SD2022'!J5</f>
        <v>Moderate</v>
      </c>
      <c r="F17" s="159">
        <f>'SD2022'!Q5</f>
        <v>0</v>
      </c>
      <c r="G17" s="159">
        <f>'SD2022'!R5</f>
        <v>0</v>
      </c>
      <c r="H17" s="159">
        <f>'SD2022'!S5</f>
        <v>0</v>
      </c>
      <c r="I17" s="159">
        <f>'SD2022'!Y5</f>
        <v>0</v>
      </c>
      <c r="J17" s="160">
        <f>'SD2022'!W5</f>
        <v>0</v>
      </c>
      <c r="K17" s="161">
        <f>'SD2022'!X5</f>
        <v>0</v>
      </c>
      <c r="M17" s="151" t="str">
        <f t="shared" ref="M17:M29" si="1">E17</f>
        <v>Moderate</v>
      </c>
      <c r="N17" t="str">
        <f t="shared" ref="N17:N29" si="2">H17&amp;"-"&amp;M17</f>
        <v>0-Moderate</v>
      </c>
      <c r="O17" s="152" t="e">
        <f t="shared" si="0"/>
        <v>#N/A</v>
      </c>
      <c r="P17" s="93" t="e">
        <f t="shared" ref="P17:P29" si="3">(J17=O17)</f>
        <v>#N/A</v>
      </c>
      <c r="T17" s="153" t="s">
        <v>340</v>
      </c>
      <c r="U17" s="154" t="s">
        <v>75</v>
      </c>
    </row>
    <row r="18" spans="1:21" x14ac:dyDescent="0.25">
      <c r="A18" s="156" t="str">
        <f>'SD2022'!F6</f>
        <v>IT-OPS-SD-R3</v>
      </c>
      <c r="B18" s="169" t="str">
        <f>LEFT('SD2022'!E6, SEARCH(CHAR(10), 'SD2022'!E6)-1)</f>
        <v>Inadequate analysis of the status and trends</v>
      </c>
      <c r="C18" s="156" t="str">
        <f>'SD2022'!N6</f>
        <v>IT-OPS-SD-C03</v>
      </c>
      <c r="D18" s="157" t="str">
        <f>LEFT('SD2022'!K6, SEARCH(CHAR(10), 'SD2022'!K6)-1)</f>
        <v>Analysis of the status and trends</v>
      </c>
      <c r="E18" s="158" t="str">
        <f>'SD2022'!J6</f>
        <v>Moderate</v>
      </c>
      <c r="F18" s="159">
        <f>'SD2022'!Q6</f>
        <v>0</v>
      </c>
      <c r="G18" s="159">
        <f>'SD2022'!R6</f>
        <v>0</v>
      </c>
      <c r="H18" s="159">
        <f>'SD2022'!S6</f>
        <v>0</v>
      </c>
      <c r="I18" s="159">
        <f>'SD2022'!Y6</f>
        <v>0</v>
      </c>
      <c r="J18" s="160">
        <f>'SD2022'!W6</f>
        <v>0</v>
      </c>
      <c r="K18" s="161">
        <f>'SD2022'!X6</f>
        <v>0</v>
      </c>
      <c r="M18" s="151" t="str">
        <f t="shared" si="1"/>
        <v>Moderate</v>
      </c>
      <c r="N18" t="str">
        <f t="shared" si="2"/>
        <v>0-Moderate</v>
      </c>
      <c r="O18" s="152" t="e">
        <f t="shared" si="0"/>
        <v>#N/A</v>
      </c>
      <c r="P18" s="93" t="e">
        <f t="shared" si="3"/>
        <v>#N/A</v>
      </c>
      <c r="T18" s="153" t="s">
        <v>341</v>
      </c>
      <c r="U18" s="154" t="s">
        <v>152</v>
      </c>
    </row>
    <row r="19" spans="1:21" ht="30" x14ac:dyDescent="0.25">
      <c r="A19" s="156" t="str">
        <f>'SD2022'!F7</f>
        <v>IT-OPS-SD-R4</v>
      </c>
      <c r="B19" s="169" t="str">
        <f>LEFT('SD2022'!E7, SEARCH(CHAR(10), 'SD2022'!E7)-1)</f>
        <v>Undefined classification and prioritization schemes of incident and service request</v>
      </c>
      <c r="C19" s="156" t="str">
        <f>'SD2022'!N7</f>
        <v>IT-OPS-SD-C04</v>
      </c>
      <c r="D19" s="157" t="str">
        <f>LEFT('SD2022'!K7, SEARCH(CHAR(10), 'SD2022'!K7)-1)</f>
        <v>Classification and prioritization schemes of incident and service request</v>
      </c>
      <c r="E19" s="158" t="str">
        <f>'SD2022'!J7</f>
        <v>Moderate</v>
      </c>
      <c r="F19" s="159">
        <f>'SD2022'!Q7</f>
        <v>0</v>
      </c>
      <c r="G19" s="159">
        <f>'SD2022'!R7</f>
        <v>0</v>
      </c>
      <c r="H19" s="159">
        <f>'SD2022'!S7</f>
        <v>0</v>
      </c>
      <c r="I19" s="159">
        <f>'SD2022'!Y7</f>
        <v>0</v>
      </c>
      <c r="J19" s="160">
        <f>'SD2022'!W7</f>
        <v>0</v>
      </c>
      <c r="K19" s="161">
        <f>'SD2022'!X7</f>
        <v>0</v>
      </c>
      <c r="M19" s="151" t="str">
        <f t="shared" si="1"/>
        <v>Moderate</v>
      </c>
      <c r="N19" t="str">
        <f t="shared" si="2"/>
        <v>0-Moderate</v>
      </c>
      <c r="O19" s="93" t="e">
        <f t="shared" si="0"/>
        <v>#N/A</v>
      </c>
      <c r="P19" s="93" t="e">
        <f t="shared" si="3"/>
        <v>#N/A</v>
      </c>
      <c r="T19" s="153" t="s">
        <v>342</v>
      </c>
      <c r="U19" s="154" t="s">
        <v>82</v>
      </c>
    </row>
    <row r="20" spans="1:21" ht="30" x14ac:dyDescent="0.25">
      <c r="A20" s="156" t="str">
        <f>'SD2022'!F8</f>
        <v>IT-OPS-SD-R5</v>
      </c>
      <c r="B20" s="169" t="str">
        <f>LEFT('SD2022'!E8, SEARCH(CHAR(10), 'SD2022'!E8)-1)</f>
        <v>Inadequate recording, classification and prioritization of requests and incidents</v>
      </c>
      <c r="C20" s="156" t="str">
        <f>'SD2022'!N8</f>
        <v>IT-OPS-SD-C05</v>
      </c>
      <c r="D20" s="157" t="str">
        <f>LEFT('SD2022'!K8, SEARCH(CHAR(10), 'SD2022'!K8)-1)</f>
        <v>Recording, classification and prioritization of requests and incidents</v>
      </c>
      <c r="E20" s="158" t="str">
        <f>'SD2022'!J8</f>
        <v>Moderate</v>
      </c>
      <c r="F20" s="159">
        <f>'SD2022'!Q8</f>
        <v>0</v>
      </c>
      <c r="G20" s="159">
        <f>'SD2022'!R8</f>
        <v>0</v>
      </c>
      <c r="H20" s="159">
        <f>'SD2022'!S8</f>
        <v>0</v>
      </c>
      <c r="I20" s="159">
        <f>'SD2022'!Y8</f>
        <v>0</v>
      </c>
      <c r="J20" s="160">
        <f>'SD2022'!W8</f>
        <v>0</v>
      </c>
      <c r="K20" s="161">
        <f>'SD2022'!X8</f>
        <v>0</v>
      </c>
      <c r="M20" s="151" t="str">
        <f t="shared" si="1"/>
        <v>Moderate</v>
      </c>
      <c r="N20" t="str">
        <f t="shared" si="2"/>
        <v>0-Moderate</v>
      </c>
      <c r="O20" s="93" t="e">
        <f t="shared" si="0"/>
        <v>#N/A</v>
      </c>
      <c r="P20" s="93" t="e">
        <f t="shared" si="3"/>
        <v>#N/A</v>
      </c>
      <c r="T20" s="153" t="s">
        <v>343</v>
      </c>
      <c r="U20" s="154" t="s">
        <v>62</v>
      </c>
    </row>
    <row r="21" spans="1:21" ht="30" x14ac:dyDescent="0.25">
      <c r="A21" s="156" t="str">
        <f>'SD2022'!F9</f>
        <v>IT-OPS-SD-R6</v>
      </c>
      <c r="B21" s="162" t="str">
        <f>LEFT('SD2022'!E9, SEARCH(CHAR(10), 'SD2022'!E9)-1)</f>
        <v>Inadequate verification, approval and fulfillment of service requests</v>
      </c>
      <c r="C21" s="156" t="str">
        <f>'SD2022'!N9</f>
        <v>IT-OPS-SD-C06</v>
      </c>
      <c r="D21" s="157" t="str">
        <f>LEFT('SD2022'!K9, SEARCH(CHAR(10), 'SD2022'!K9)-1)</f>
        <v>Verification, approval and fulfillment of service requests</v>
      </c>
      <c r="E21" s="158" t="str">
        <f>'SD2022'!J9</f>
        <v>High</v>
      </c>
      <c r="F21" s="159">
        <f>'SD2022'!Q9</f>
        <v>0</v>
      </c>
      <c r="G21" s="159">
        <f>'SD2022'!R9</f>
        <v>0</v>
      </c>
      <c r="H21" s="159">
        <f>'SD2022'!S9</f>
        <v>0</v>
      </c>
      <c r="I21" s="159">
        <f>'SD2022'!Y9</f>
        <v>0</v>
      </c>
      <c r="J21" s="160">
        <f>'SD2022'!W9</f>
        <v>0</v>
      </c>
      <c r="K21" s="161">
        <f>'SD2022'!X9</f>
        <v>0</v>
      </c>
      <c r="M21" s="151" t="str">
        <f t="shared" si="1"/>
        <v>High</v>
      </c>
      <c r="N21" t="str">
        <f t="shared" si="2"/>
        <v>0-High</v>
      </c>
      <c r="O21" s="93" t="e">
        <f t="shared" si="0"/>
        <v>#N/A</v>
      </c>
      <c r="P21" s="93" t="e">
        <f t="shared" si="3"/>
        <v>#N/A</v>
      </c>
      <c r="T21" s="153" t="s">
        <v>344</v>
      </c>
      <c r="U21" s="154" t="s">
        <v>62</v>
      </c>
    </row>
    <row r="22" spans="1:21" ht="30" x14ac:dyDescent="0.25">
      <c r="A22" s="156" t="str">
        <f>'SD2022'!F10</f>
        <v>IT-OPS-SD-R7</v>
      </c>
      <c r="B22" s="162" t="str">
        <f>LEFT('SD2022'!E10, SEARCH(CHAR(10), 'SD2022'!E10)-1)</f>
        <v>Inadequate investigation, diagnosis and escalation of incidents</v>
      </c>
      <c r="C22" s="156" t="str">
        <f>'SD2022'!N10</f>
        <v>IT-OPS-SD-C07</v>
      </c>
      <c r="D22" s="157" t="str">
        <f>LEFT('SD2022'!K10, SEARCH(CHAR(10), 'SD2022'!K10)-1)</f>
        <v>Investigation, diagnosis and escalation of incidents</v>
      </c>
      <c r="E22" s="158" t="str">
        <f>'SD2022'!J10</f>
        <v>High</v>
      </c>
      <c r="F22" s="159">
        <f>'SD2022'!Q10</f>
        <v>0</v>
      </c>
      <c r="G22" s="159">
        <f>'SD2022'!R10</f>
        <v>0</v>
      </c>
      <c r="H22" s="159">
        <f>'SD2022'!S10</f>
        <v>0</v>
      </c>
      <c r="I22" s="159">
        <f>'SD2022'!Y10</f>
        <v>0</v>
      </c>
      <c r="J22" s="160">
        <f>'SD2022'!W10</f>
        <v>0</v>
      </c>
      <c r="K22" s="161">
        <f>'SD2022'!X10</f>
        <v>0</v>
      </c>
      <c r="M22" s="151" t="str">
        <f t="shared" si="1"/>
        <v>High</v>
      </c>
      <c r="N22" t="str">
        <f t="shared" si="2"/>
        <v>0-High</v>
      </c>
      <c r="O22" s="93" t="e">
        <f t="shared" si="0"/>
        <v>#N/A</v>
      </c>
      <c r="P22" s="93" t="e">
        <f t="shared" si="3"/>
        <v>#N/A</v>
      </c>
      <c r="T22" s="153" t="s">
        <v>345</v>
      </c>
      <c r="U22" s="154" t="s">
        <v>75</v>
      </c>
    </row>
    <row r="23" spans="1:21" x14ac:dyDescent="0.25">
      <c r="A23" s="156" t="str">
        <f>'SD2022'!F11</f>
        <v>IT-OPS-SD-R8</v>
      </c>
      <c r="B23" s="162" t="str">
        <f>LEFT('SD2022'!E11, SEARCH(CHAR(10), 'SD2022'!E11)-1)</f>
        <v>Inadequate resolution and recovery from incidents</v>
      </c>
      <c r="C23" s="156" t="str">
        <f>'SD2022'!N11</f>
        <v>IT-OPS-SD-C08</v>
      </c>
      <c r="D23" s="157" t="str">
        <f>LEFT('SD2022'!K11, SEARCH(CHAR(10), 'SD2022'!K11)-1)</f>
        <v>Resolution and recovery from incidents</v>
      </c>
      <c r="E23" s="158" t="str">
        <f>'SD2022'!J11</f>
        <v>High</v>
      </c>
      <c r="F23" s="159">
        <f>'SD2022'!Q11</f>
        <v>0</v>
      </c>
      <c r="G23" s="159">
        <f>'SD2022'!R11</f>
        <v>0</v>
      </c>
      <c r="H23" s="159">
        <f>'SD2022'!S11</f>
        <v>0</v>
      </c>
      <c r="I23" s="159">
        <f>'SD2022'!Y11</f>
        <v>0</v>
      </c>
      <c r="J23" s="160">
        <f>'SD2022'!W11</f>
        <v>0</v>
      </c>
      <c r="K23" s="161">
        <f>'SD2022'!X11</f>
        <v>0</v>
      </c>
      <c r="M23" s="151" t="str">
        <f t="shared" si="1"/>
        <v>High</v>
      </c>
      <c r="N23" t="str">
        <f t="shared" si="2"/>
        <v>0-High</v>
      </c>
      <c r="O23" s="93" t="e">
        <f t="shared" si="0"/>
        <v>#N/A</v>
      </c>
      <c r="P23" s="93" t="e">
        <f t="shared" si="3"/>
        <v>#N/A</v>
      </c>
      <c r="T23" s="153" t="s">
        <v>346</v>
      </c>
      <c r="U23" s="154" t="s">
        <v>152</v>
      </c>
    </row>
    <row r="24" spans="1:21" x14ac:dyDescent="0.25">
      <c r="A24" s="156" t="str">
        <f>'SD2022'!F12</f>
        <v>IT-OPS-SD-R9</v>
      </c>
      <c r="B24" s="162" t="str">
        <f>LEFT('SD2022'!E12, SEARCH(CHAR(10), 'SD2022'!E12)-1)</f>
        <v>Inadequate closure of service requests and incidents</v>
      </c>
      <c r="C24" s="156" t="str">
        <f>'SD2022'!N12</f>
        <v>IT-OPS-SD-C09</v>
      </c>
      <c r="D24" s="157" t="str">
        <f>LEFT('SD2022'!K12, SEARCH(CHAR(10), 'SD2022'!K12)-1)</f>
        <v>Closure of service requests and incidents</v>
      </c>
      <c r="E24" s="158" t="str">
        <f>'SD2022'!J12</f>
        <v>Moderate</v>
      </c>
      <c r="F24" s="159">
        <f>'SD2022'!Q12</f>
        <v>0</v>
      </c>
      <c r="G24" s="159">
        <f>'SD2022'!R12</f>
        <v>0</v>
      </c>
      <c r="H24" s="159">
        <f>'SD2022'!S12</f>
        <v>0</v>
      </c>
      <c r="I24" s="159">
        <f>'SD2022'!Y12</f>
        <v>0</v>
      </c>
      <c r="J24" s="160">
        <f>'SD2022'!W12</f>
        <v>0</v>
      </c>
      <c r="K24" s="161">
        <f>'SD2022'!X12</f>
        <v>0</v>
      </c>
      <c r="M24" s="151" t="str">
        <f t="shared" si="1"/>
        <v>Moderate</v>
      </c>
      <c r="N24" t="str">
        <f t="shared" si="2"/>
        <v>0-Moderate</v>
      </c>
      <c r="O24" s="93" t="e">
        <f t="shared" si="0"/>
        <v>#N/A</v>
      </c>
      <c r="P24" s="93" t="e">
        <f t="shared" si="3"/>
        <v>#N/A</v>
      </c>
      <c r="T24" s="153" t="s">
        <v>347</v>
      </c>
      <c r="U24" s="154" t="s">
        <v>62</v>
      </c>
    </row>
    <row r="25" spans="1:21" x14ac:dyDescent="0.25">
      <c r="A25" s="156" t="str">
        <f>'SD2022'!F13</f>
        <v>IT-OPS-SD-R10</v>
      </c>
      <c r="B25" s="162" t="str">
        <f>LEFT('SD2022'!E13, SEARCH(CHAR(10), 'SD2022'!E13)-1)</f>
        <v>Inadequate identification and classification of problems</v>
      </c>
      <c r="C25" s="156" t="str">
        <f>'SD2022'!N13</f>
        <v>IT-OPS-SD-C10</v>
      </c>
      <c r="D25" s="157" t="str">
        <f>LEFT('SD2022'!K13, SEARCH(CHAR(10), 'SD2022'!K13)-1)</f>
        <v>Identification and classification of problems</v>
      </c>
      <c r="E25" s="158" t="str">
        <f>'SD2022'!J13</f>
        <v>High</v>
      </c>
      <c r="F25" s="159">
        <f>'SD2022'!Q13</f>
        <v>0</v>
      </c>
      <c r="G25" s="159">
        <f>'SD2022'!R13</f>
        <v>0</v>
      </c>
      <c r="H25" s="159">
        <f>'SD2022'!S13</f>
        <v>0</v>
      </c>
      <c r="I25" s="159">
        <f>'SD2022'!Y13</f>
        <v>0</v>
      </c>
      <c r="J25" s="160">
        <f>'SD2022'!W13</f>
        <v>0</v>
      </c>
      <c r="K25" s="161">
        <f>'SD2022'!X13</f>
        <v>0</v>
      </c>
      <c r="M25" s="151" t="str">
        <f t="shared" si="1"/>
        <v>High</v>
      </c>
      <c r="N25" t="str">
        <f t="shared" si="2"/>
        <v>0-High</v>
      </c>
      <c r="O25" s="93" t="e">
        <f t="shared" si="0"/>
        <v>#N/A</v>
      </c>
      <c r="P25" s="93" t="e">
        <f t="shared" si="3"/>
        <v>#N/A</v>
      </c>
      <c r="T25" s="153" t="s">
        <v>348</v>
      </c>
      <c r="U25" s="154" t="s">
        <v>62</v>
      </c>
    </row>
    <row r="26" spans="1:21" x14ac:dyDescent="0.25">
      <c r="A26" s="156" t="str">
        <f>'SD2022'!F14</f>
        <v>IT-OPS-SD-R11</v>
      </c>
      <c r="B26" s="162" t="str">
        <f>LEFT('SD2022'!E14, SEARCH(CHAR(10), 'SD2022'!E14)-1)</f>
        <v>Inadequate investigation and diagnosis of problems</v>
      </c>
      <c r="C26" s="156" t="str">
        <f>'SD2022'!N14</f>
        <v>IT-OPS-SD-C11</v>
      </c>
      <c r="D26" s="157" t="str">
        <f>LEFT('SD2022'!K14, SEARCH(CHAR(10), 'SD2022'!K14)-1)</f>
        <v>Investigation and diagnosis of problems</v>
      </c>
      <c r="E26" s="158" t="str">
        <f>'SD2022'!J14</f>
        <v>High</v>
      </c>
      <c r="F26" s="159">
        <f>'SD2022'!Q14</f>
        <v>0</v>
      </c>
      <c r="G26" s="159">
        <f>'SD2022'!R14</f>
        <v>0</v>
      </c>
      <c r="H26" s="159">
        <f>'SD2022'!S14</f>
        <v>0</v>
      </c>
      <c r="I26" s="159">
        <f>'SD2022'!Y14</f>
        <v>0</v>
      </c>
      <c r="J26" s="160">
        <f>'SD2022'!W14</f>
        <v>0</v>
      </c>
      <c r="K26" s="161">
        <f>'SD2022'!X14</f>
        <v>0</v>
      </c>
      <c r="M26" s="151" t="str">
        <f t="shared" si="1"/>
        <v>High</v>
      </c>
      <c r="N26" t="str">
        <f t="shared" si="2"/>
        <v>0-High</v>
      </c>
      <c r="O26" s="93" t="e">
        <f t="shared" si="0"/>
        <v>#N/A</v>
      </c>
      <c r="P26" s="93" t="e">
        <f t="shared" si="3"/>
        <v>#N/A</v>
      </c>
      <c r="T26" s="153" t="s">
        <v>349</v>
      </c>
      <c r="U26" s="154" t="s">
        <v>62</v>
      </c>
    </row>
    <row r="27" spans="1:21" ht="15.75" thickBot="1" x14ac:dyDescent="0.3">
      <c r="A27" s="156" t="str">
        <f>'SD2022'!F15</f>
        <v>IT-OPS-SD-R12</v>
      </c>
      <c r="B27" s="162" t="str">
        <f>LEFT('SD2022'!E15, SEARCH(CHAR(10), 'SD2022'!E15)-1)</f>
        <v>Undocumented known errors</v>
      </c>
      <c r="C27" s="156" t="str">
        <f>'SD2022'!N15</f>
        <v>IT-OPS-SD-C12</v>
      </c>
      <c r="D27" s="157" t="str">
        <f>LEFT('SD2022'!K15, SEARCH(CHAR(10), 'SD2022'!K15)-1)</f>
        <v>Documentation of known errors</v>
      </c>
      <c r="E27" s="158" t="str">
        <f>'SD2022'!J15</f>
        <v>Moderate</v>
      </c>
      <c r="F27" s="159">
        <f>'SD2022'!Q15</f>
        <v>0</v>
      </c>
      <c r="G27" s="159">
        <f>'SD2022'!R15</f>
        <v>0</v>
      </c>
      <c r="H27" s="159">
        <f>'SD2022'!S15</f>
        <v>0</v>
      </c>
      <c r="I27" s="159">
        <f>'SD2022'!Y15</f>
        <v>0</v>
      </c>
      <c r="J27" s="160">
        <f>'SD2022'!W15</f>
        <v>0</v>
      </c>
      <c r="K27" s="161">
        <f>'SD2022'!X15</f>
        <v>0</v>
      </c>
      <c r="M27" s="151" t="str">
        <f t="shared" si="1"/>
        <v>Moderate</v>
      </c>
      <c r="N27" t="str">
        <f t="shared" si="2"/>
        <v>0-Moderate</v>
      </c>
      <c r="O27" s="93" t="e">
        <f t="shared" si="0"/>
        <v>#N/A</v>
      </c>
      <c r="P27" s="93" t="e">
        <f t="shared" si="3"/>
        <v>#N/A</v>
      </c>
      <c r="T27" s="163" t="s">
        <v>350</v>
      </c>
      <c r="U27" s="164" t="s">
        <v>75</v>
      </c>
    </row>
    <row r="28" spans="1:21" x14ac:dyDescent="0.25">
      <c r="A28" s="156" t="str">
        <f>'SD2022'!F16</f>
        <v>IT-OPS-SD-R13</v>
      </c>
      <c r="B28" s="162" t="str">
        <f>LEFT('SD2022'!E16, SEARCH(CHAR(10), 'SD2022'!E16)-1)</f>
        <v>Inadequate resolution and closure of problems</v>
      </c>
      <c r="C28" s="156" t="str">
        <f>'SD2022'!N16</f>
        <v>IT-OPS-SD-C13</v>
      </c>
      <c r="D28" s="157" t="str">
        <f>LEFT('SD2022'!K16, SEARCH(CHAR(10), 'SD2022'!K16)-1)</f>
        <v>Resolution and closure of problems</v>
      </c>
      <c r="E28" s="158" t="str">
        <f>'SD2022'!J16</f>
        <v>High</v>
      </c>
      <c r="F28" s="159">
        <f>'SD2022'!Q16</f>
        <v>0</v>
      </c>
      <c r="G28" s="159">
        <f>'SD2022'!R16</f>
        <v>0</v>
      </c>
      <c r="H28" s="159">
        <f>'SD2022'!S16</f>
        <v>0</v>
      </c>
      <c r="I28" s="159">
        <f>'SD2022'!Y16</f>
        <v>0</v>
      </c>
      <c r="J28" s="160">
        <f>'SD2022'!W16</f>
        <v>0</v>
      </c>
      <c r="K28" s="161">
        <f>'SD2022'!X16</f>
        <v>0</v>
      </c>
      <c r="M28" s="151" t="str">
        <f t="shared" si="1"/>
        <v>High</v>
      </c>
      <c r="N28" t="str">
        <f t="shared" si="2"/>
        <v>0-High</v>
      </c>
      <c r="O28" s="93" t="e">
        <f t="shared" si="0"/>
        <v>#N/A</v>
      </c>
      <c r="P28" s="93" t="e">
        <f t="shared" si="3"/>
        <v>#N/A</v>
      </c>
    </row>
    <row r="29" spans="1:21" x14ac:dyDescent="0.25">
      <c r="A29" s="156" t="str">
        <f>'SD2022'!F17</f>
        <v>IT-OPS-SD-R14</v>
      </c>
      <c r="B29" s="162" t="str">
        <f>LEFT('SD2022'!E17, SEARCH(CHAR(10), 'SD2022'!E17)-1)</f>
        <v>Inadequate problem management</v>
      </c>
      <c r="C29" s="156" t="str">
        <f>'SD2022'!N17</f>
        <v>IT-OPS-SD-C14</v>
      </c>
      <c r="D29" s="157" t="str">
        <f>LEFT('SD2022'!K17, SEARCH(CHAR(10), 'SD2022'!K17)-1)</f>
        <v>Proactive problem management</v>
      </c>
      <c r="E29" s="158" t="str">
        <f>'SD2022'!J17</f>
        <v>Moderate</v>
      </c>
      <c r="F29" s="159">
        <f>'SD2022'!Q17</f>
        <v>0</v>
      </c>
      <c r="G29" s="159">
        <f>'SD2022'!R17</f>
        <v>0</v>
      </c>
      <c r="H29" s="159">
        <f>'SD2022'!S17</f>
        <v>0</v>
      </c>
      <c r="I29" s="159">
        <f>'SD2022'!Y17</f>
        <v>0</v>
      </c>
      <c r="J29" s="160">
        <f>'SD2022'!W17</f>
        <v>0</v>
      </c>
      <c r="K29" s="161">
        <f>'SD2022'!X17</f>
        <v>0</v>
      </c>
      <c r="M29" s="151" t="str">
        <f t="shared" si="1"/>
        <v>Moderate</v>
      </c>
      <c r="N29" t="str">
        <f t="shared" si="2"/>
        <v>0-Moderate</v>
      </c>
      <c r="O29" s="93" t="e">
        <f t="shared" si="0"/>
        <v>#N/A</v>
      </c>
      <c r="P29" s="93" t="e">
        <f t="shared" si="3"/>
        <v>#N/A</v>
      </c>
    </row>
    <row r="30" spans="1:21" x14ac:dyDescent="0.25">
      <c r="A30" s="156" t="str">
        <f>'SD2022'!F18</f>
        <v>IT-OPS-SD-R15</v>
      </c>
      <c r="B30" s="162" t="str">
        <f>LEFT('SD2022'!E18, SEARCH(CHAR(10), 'SD2022'!E18)-1)</f>
        <v>Inadequate training of Service Desk professionals</v>
      </c>
      <c r="C30" s="156" t="str">
        <f>'SD2022'!N18</f>
        <v>IT-OPS-SD-C15</v>
      </c>
      <c r="D30" s="157" t="str">
        <f>LEFT('SD2022'!K18, SEARCH(CHAR(10), 'SD2022'!K18)-1)</f>
        <v>Training of Service Desk professionals</v>
      </c>
      <c r="E30" s="158" t="str">
        <f>'SD2022'!J18</f>
        <v>Low</v>
      </c>
      <c r="F30" s="159">
        <f>'SD2022'!Q18</f>
        <v>0</v>
      </c>
      <c r="G30" s="159">
        <f>'SD2022'!R18</f>
        <v>0</v>
      </c>
      <c r="H30" s="159">
        <f>'SD2022'!S18</f>
        <v>0</v>
      </c>
      <c r="I30" s="159">
        <f>'SD2022'!Y18</f>
        <v>0</v>
      </c>
      <c r="J30" s="160">
        <f>'SD2022'!W18</f>
        <v>0</v>
      </c>
      <c r="K30" s="161">
        <f>'SD2022'!X18</f>
        <v>0</v>
      </c>
      <c r="M30" s="151" t="str">
        <f t="shared" ref="M30:M31" si="4">E30</f>
        <v>Low</v>
      </c>
      <c r="N30" t="str">
        <f t="shared" ref="N30:N31" si="5">H30&amp;"-"&amp;M30</f>
        <v>0-Low</v>
      </c>
      <c r="O30" s="93" t="e">
        <f t="shared" ref="O30:O31" si="6">VLOOKUP(N30,T$16:U$27,2,FALSE)</f>
        <v>#N/A</v>
      </c>
      <c r="P30" s="93" t="e">
        <f t="shared" ref="P30:P31" si="7">(J30=O30)</f>
        <v>#N/A</v>
      </c>
    </row>
    <row r="31" spans="1:21" ht="30.75" thickBot="1" x14ac:dyDescent="0.3">
      <c r="A31" s="172" t="str">
        <f>'SD2022'!F19</f>
        <v>IT-OPS-SD-R16</v>
      </c>
      <c r="B31" s="173" t="str">
        <f>LEFT('SD2022'!E19, SEARCH(CHAR(10), 'SD2022'!E19)-1)</f>
        <v>Inadequate awareness of Service Desk and problem resolution</v>
      </c>
      <c r="C31" s="172" t="str">
        <f>'SD2022'!N19</f>
        <v>IT-OPS-SD-C16</v>
      </c>
      <c r="D31" s="174" t="str">
        <f>LEFT('SD2022'!K19, SEARCH(CHAR(10), 'SD2022'!K19)-1)</f>
        <v>Awareness of Service Desk and problem resolution</v>
      </c>
      <c r="E31" s="175" t="str">
        <f>'SD2022'!J19</f>
        <v>Low</v>
      </c>
      <c r="F31" s="176">
        <f>'SD2022'!Q19</f>
        <v>0</v>
      </c>
      <c r="G31" s="176">
        <f>'SD2022'!R19</f>
        <v>0</v>
      </c>
      <c r="H31" s="176">
        <f>'SD2022'!S19</f>
        <v>0</v>
      </c>
      <c r="I31" s="176">
        <f>'SD2022'!Y19</f>
        <v>0</v>
      </c>
      <c r="J31" s="177">
        <f>'SD2022'!W19</f>
        <v>0</v>
      </c>
      <c r="K31" s="178">
        <f>'SD2022'!X19</f>
        <v>0</v>
      </c>
      <c r="M31" s="151" t="str">
        <f t="shared" si="4"/>
        <v>Low</v>
      </c>
      <c r="N31" t="str">
        <f t="shared" si="5"/>
        <v>0-Low</v>
      </c>
      <c r="O31" s="93" t="e">
        <f t="shared" si="6"/>
        <v>#N/A</v>
      </c>
      <c r="P31" s="93" t="e">
        <f t="shared" si="7"/>
        <v>#N/A</v>
      </c>
    </row>
  </sheetData>
  <mergeCells count="2">
    <mergeCell ref="A14:K14"/>
    <mergeCell ref="M14:P14"/>
  </mergeCells>
  <conditionalFormatting sqref="R16:R27">
    <cfRule type="cellIs" dxfId="44" priority="57" operator="equal">
      <formula>"Pass"</formula>
    </cfRule>
    <cfRule type="cellIs" dxfId="43" priority="58" operator="equal">
      <formula>"Fail"</formula>
    </cfRule>
  </conditionalFormatting>
  <conditionalFormatting sqref="K16:K26">
    <cfRule type="cellIs" dxfId="42" priority="54" operator="equal">
      <formula>"Stable"</formula>
    </cfRule>
    <cfRule type="cellIs" dxfId="41" priority="55" operator="equal">
      <formula>"Down"</formula>
    </cfRule>
    <cfRule type="cellIs" dxfId="40" priority="56" operator="equal">
      <formula>"Up"</formula>
    </cfRule>
  </conditionalFormatting>
  <conditionalFormatting sqref="E16:E26">
    <cfRule type="cellIs" dxfId="39" priority="52" operator="equal">
      <formula>"Pass"</formula>
    </cfRule>
    <cfRule type="cellIs" dxfId="38" priority="53" operator="equal">
      <formula>"Fail"</formula>
    </cfRule>
  </conditionalFormatting>
  <conditionalFormatting sqref="I16:J26">
    <cfRule type="cellIs" dxfId="37" priority="50" operator="equal">
      <formula>"Pass"</formula>
    </cfRule>
    <cfRule type="cellIs" dxfId="36" priority="51" operator="equal">
      <formula>"Fail"</formula>
    </cfRule>
  </conditionalFormatting>
  <conditionalFormatting sqref="K16:K26">
    <cfRule type="cellIs" dxfId="35" priority="47" operator="equal">
      <formula>"Stable"</formula>
    </cfRule>
    <cfRule type="cellIs" dxfId="34" priority="48" operator="equal">
      <formula>"Decreasing"</formula>
    </cfRule>
    <cfRule type="cellIs" dxfId="33" priority="49" operator="equal">
      <formula>"Increasing"</formula>
    </cfRule>
  </conditionalFormatting>
  <conditionalFormatting sqref="F16:H26">
    <cfRule type="cellIs" dxfId="32" priority="46" operator="equal">
      <formula>"Weak"</formula>
    </cfRule>
  </conditionalFormatting>
  <conditionalFormatting sqref="P19">
    <cfRule type="cellIs" dxfId="31" priority="44" operator="equal">
      <formula>FALSE</formula>
    </cfRule>
    <cfRule type="cellIs" dxfId="30" priority="45" operator="equal">
      <formula>TRUE</formula>
    </cfRule>
  </conditionalFormatting>
  <conditionalFormatting sqref="P20:P26">
    <cfRule type="cellIs" dxfId="29" priority="42" operator="equal">
      <formula>FALSE</formula>
    </cfRule>
    <cfRule type="cellIs" dxfId="28" priority="43" operator="equal">
      <formula>TRUE</formula>
    </cfRule>
  </conditionalFormatting>
  <conditionalFormatting sqref="P16:P18">
    <cfRule type="cellIs" dxfId="27" priority="40" operator="equal">
      <formula>FALSE</formula>
    </cfRule>
    <cfRule type="cellIs" dxfId="26" priority="41" operator="equal">
      <formula>TRUE</formula>
    </cfRule>
  </conditionalFormatting>
  <conditionalFormatting sqref="K27:K29">
    <cfRule type="cellIs" dxfId="25" priority="37" operator="equal">
      <formula>"Stable"</formula>
    </cfRule>
    <cfRule type="cellIs" dxfId="24" priority="38" operator="equal">
      <formula>"Down"</formula>
    </cfRule>
    <cfRule type="cellIs" dxfId="23" priority="39" operator="equal">
      <formula>"Up"</formula>
    </cfRule>
  </conditionalFormatting>
  <conditionalFormatting sqref="E27:E29">
    <cfRule type="cellIs" dxfId="22" priority="35" operator="equal">
      <formula>"Pass"</formula>
    </cfRule>
    <cfRule type="cellIs" dxfId="21" priority="36" operator="equal">
      <formula>"Fail"</formula>
    </cfRule>
  </conditionalFormatting>
  <conditionalFormatting sqref="I27:J29">
    <cfRule type="cellIs" dxfId="20" priority="33" operator="equal">
      <formula>"Pass"</formula>
    </cfRule>
    <cfRule type="cellIs" dxfId="19" priority="34" operator="equal">
      <formula>"Fail"</formula>
    </cfRule>
  </conditionalFormatting>
  <conditionalFormatting sqref="K27:K29">
    <cfRule type="cellIs" dxfId="18" priority="30" operator="equal">
      <formula>"Stable"</formula>
    </cfRule>
    <cfRule type="cellIs" dxfId="17" priority="31" operator="equal">
      <formula>"Decreasing"</formula>
    </cfRule>
    <cfRule type="cellIs" dxfId="16" priority="32" operator="equal">
      <formula>"Increasing"</formula>
    </cfRule>
  </conditionalFormatting>
  <conditionalFormatting sqref="F27:H29">
    <cfRule type="cellIs" dxfId="15" priority="29" operator="equal">
      <formula>"Weak"</formula>
    </cfRule>
  </conditionalFormatting>
  <conditionalFormatting sqref="P27:P29">
    <cfRule type="cellIs" dxfId="14" priority="27" operator="equal">
      <formula>FALSE</formula>
    </cfRule>
    <cfRule type="cellIs" dxfId="13" priority="28" operator="equal">
      <formula>TRUE</formula>
    </cfRule>
  </conditionalFormatting>
  <conditionalFormatting sqref="K30:K31">
    <cfRule type="cellIs" dxfId="12" priority="11" operator="equal">
      <formula>"Stable"</formula>
    </cfRule>
    <cfRule type="cellIs" dxfId="11" priority="12" operator="equal">
      <formula>"Down"</formula>
    </cfRule>
    <cfRule type="cellIs" dxfId="10" priority="13" operator="equal">
      <formula>"Up"</formula>
    </cfRule>
  </conditionalFormatting>
  <conditionalFormatting sqref="E30:E31">
    <cfRule type="cellIs" dxfId="9" priority="9" operator="equal">
      <formula>"Pass"</formula>
    </cfRule>
    <cfRule type="cellIs" dxfId="8" priority="10" operator="equal">
      <formula>"Fail"</formula>
    </cfRule>
  </conditionalFormatting>
  <conditionalFormatting sqref="I30:J31">
    <cfRule type="cellIs" dxfId="7" priority="7" operator="equal">
      <formula>"Pass"</formula>
    </cfRule>
    <cfRule type="cellIs" dxfId="6" priority="8" operator="equal">
      <formula>"Fail"</formula>
    </cfRule>
  </conditionalFormatting>
  <conditionalFormatting sqref="K30:K31">
    <cfRule type="cellIs" dxfId="5" priority="4" operator="equal">
      <formula>"Stable"</formula>
    </cfRule>
    <cfRule type="cellIs" dxfId="4" priority="5" operator="equal">
      <formula>"Decreasing"</formula>
    </cfRule>
    <cfRule type="cellIs" dxfId="3" priority="6" operator="equal">
      <formula>"Increasing"</formula>
    </cfRule>
  </conditionalFormatting>
  <conditionalFormatting sqref="F30:H31">
    <cfRule type="cellIs" dxfId="2" priority="3" operator="equal">
      <formula>"Weak"</formula>
    </cfRule>
  </conditionalFormatting>
  <conditionalFormatting sqref="P30:P31">
    <cfRule type="cellIs" dxfId="1" priority="1" operator="equal">
      <formula>FALSE</formula>
    </cfRule>
    <cfRule type="cellIs" dxfId="0" priority="2" operator="equal">
      <formula>TRUE</formula>
    </cfRule>
  </conditionalFormatting>
  <pageMargins left="0.25" right="0.25" top="0.75" bottom="0.75" header="0.3" footer="0.3"/>
  <pageSetup scale="6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I30"/>
  <sheetViews>
    <sheetView topLeftCell="E16" zoomScale="80" zoomScaleNormal="80" workbookViewId="0">
      <selection activeCell="G23" sqref="G23"/>
    </sheetView>
  </sheetViews>
  <sheetFormatPr defaultRowHeight="15" x14ac:dyDescent="0.25"/>
  <cols>
    <col min="1" max="1" width="4.5703125" customWidth="1"/>
    <col min="2" max="2" width="13.28515625" customWidth="1"/>
    <col min="3" max="3" width="14.7109375" customWidth="1"/>
    <col min="4" max="4" width="19.7109375" customWidth="1"/>
    <col min="5" max="5" width="94.85546875" customWidth="1"/>
    <col min="6" max="6" width="10.5703125" style="93" customWidth="1"/>
    <col min="7" max="7" width="19.42578125" customWidth="1"/>
    <col min="8" max="8" width="77.28515625" customWidth="1"/>
    <col min="9" max="9" width="71.42578125" style="167" customWidth="1"/>
  </cols>
  <sheetData>
    <row r="1" spans="1:9" ht="36.75" customHeight="1" thickBot="1" x14ac:dyDescent="0.3">
      <c r="A1" s="93" t="s">
        <v>280</v>
      </c>
      <c r="B1" s="96" t="s">
        <v>279</v>
      </c>
      <c r="C1" s="97" t="s">
        <v>277</v>
      </c>
      <c r="D1" s="97" t="s">
        <v>278</v>
      </c>
      <c r="E1" s="97" t="s">
        <v>292</v>
      </c>
      <c r="F1" s="97" t="s">
        <v>272</v>
      </c>
      <c r="G1" s="97" t="s">
        <v>285</v>
      </c>
      <c r="H1" s="98" t="s">
        <v>275</v>
      </c>
    </row>
    <row r="2" spans="1:9" ht="114" customHeight="1" x14ac:dyDescent="0.25">
      <c r="A2" s="93"/>
      <c r="C2" s="92" t="s">
        <v>276</v>
      </c>
      <c r="D2" s="94" t="s">
        <v>355</v>
      </c>
      <c r="E2" s="166" t="s">
        <v>356</v>
      </c>
      <c r="F2" s="94" t="s">
        <v>273</v>
      </c>
      <c r="G2" s="94" t="s">
        <v>352</v>
      </c>
      <c r="H2" s="94" t="s">
        <v>358</v>
      </c>
    </row>
    <row r="3" spans="1:9" ht="81" customHeight="1" x14ac:dyDescent="0.25">
      <c r="A3" s="93"/>
      <c r="C3" s="92" t="s">
        <v>276</v>
      </c>
      <c r="D3" s="94" t="s">
        <v>355</v>
      </c>
      <c r="E3" s="166" t="s">
        <v>357</v>
      </c>
      <c r="F3" s="94" t="s">
        <v>273</v>
      </c>
      <c r="G3" s="94" t="s">
        <v>352</v>
      </c>
      <c r="H3" s="94" t="s">
        <v>358</v>
      </c>
    </row>
    <row r="4" spans="1:9" ht="65.25" customHeight="1" x14ac:dyDescent="0.25">
      <c r="A4" s="93">
        <v>1</v>
      </c>
      <c r="C4" s="92" t="s">
        <v>276</v>
      </c>
      <c r="D4" s="94" t="s">
        <v>284</v>
      </c>
      <c r="E4" s="95" t="s">
        <v>288</v>
      </c>
      <c r="F4" s="94" t="s">
        <v>273</v>
      </c>
      <c r="G4" s="94" t="s">
        <v>361</v>
      </c>
      <c r="H4" s="94" t="s">
        <v>378</v>
      </c>
    </row>
    <row r="5" spans="1:9" ht="90" customHeight="1" x14ac:dyDescent="0.25">
      <c r="A5" s="93">
        <v>2</v>
      </c>
      <c r="C5" s="92" t="s">
        <v>276</v>
      </c>
      <c r="D5" s="94" t="s">
        <v>284</v>
      </c>
      <c r="E5" s="95" t="s">
        <v>289</v>
      </c>
      <c r="F5" s="94" t="s">
        <v>274</v>
      </c>
      <c r="G5" s="92" t="s">
        <v>376</v>
      </c>
      <c r="H5" s="92" t="s">
        <v>377</v>
      </c>
    </row>
    <row r="6" spans="1:9" ht="60" x14ac:dyDescent="0.25">
      <c r="A6" s="93">
        <v>3</v>
      </c>
      <c r="C6" s="92" t="s">
        <v>276</v>
      </c>
      <c r="D6" s="94" t="s">
        <v>284</v>
      </c>
      <c r="E6" s="95" t="s">
        <v>290</v>
      </c>
      <c r="F6" s="94" t="s">
        <v>273</v>
      </c>
      <c r="G6" s="92" t="s">
        <v>376</v>
      </c>
      <c r="H6" s="92" t="s">
        <v>377</v>
      </c>
    </row>
    <row r="7" spans="1:9" ht="78.75" customHeight="1" x14ac:dyDescent="0.25">
      <c r="A7" s="93">
        <v>4</v>
      </c>
      <c r="C7" s="92" t="s">
        <v>276</v>
      </c>
      <c r="D7" s="94" t="s">
        <v>283</v>
      </c>
      <c r="E7" s="95" t="s">
        <v>291</v>
      </c>
      <c r="F7" s="94" t="s">
        <v>273</v>
      </c>
      <c r="G7" s="92" t="s">
        <v>376</v>
      </c>
      <c r="H7" s="92" t="s">
        <v>377</v>
      </c>
      <c r="I7" s="168"/>
    </row>
    <row r="8" spans="1:9" ht="190.5" customHeight="1" x14ac:dyDescent="0.25">
      <c r="A8" s="93">
        <v>5</v>
      </c>
      <c r="C8" s="92" t="s">
        <v>276</v>
      </c>
      <c r="D8" s="94" t="s">
        <v>283</v>
      </c>
      <c r="E8" s="95" t="s">
        <v>286</v>
      </c>
      <c r="F8" s="94" t="s">
        <v>273</v>
      </c>
      <c r="G8" s="92" t="s">
        <v>437</v>
      </c>
      <c r="H8" s="92" t="s">
        <v>444</v>
      </c>
      <c r="I8" s="168"/>
    </row>
    <row r="9" spans="1:9" ht="60" x14ac:dyDescent="0.25">
      <c r="A9" s="93">
        <v>6</v>
      </c>
      <c r="C9" s="92" t="s">
        <v>276</v>
      </c>
      <c r="D9" s="94" t="s">
        <v>282</v>
      </c>
      <c r="E9" s="95" t="s">
        <v>287</v>
      </c>
      <c r="F9" s="94" t="s">
        <v>273</v>
      </c>
      <c r="G9" s="92" t="s">
        <v>438</v>
      </c>
      <c r="H9" s="92" t="s">
        <v>363</v>
      </c>
      <c r="I9" s="168"/>
    </row>
    <row r="10" spans="1:9" ht="73.5" customHeight="1" x14ac:dyDescent="0.25">
      <c r="A10" s="93"/>
      <c r="C10" s="92" t="s">
        <v>276</v>
      </c>
      <c r="D10" s="94" t="s">
        <v>353</v>
      </c>
      <c r="E10" s="95" t="s">
        <v>354</v>
      </c>
      <c r="F10" s="94" t="s">
        <v>273</v>
      </c>
      <c r="G10" s="94" t="s">
        <v>352</v>
      </c>
      <c r="H10" s="94" t="s">
        <v>358</v>
      </c>
    </row>
    <row r="11" spans="1:9" ht="82.5" customHeight="1" x14ac:dyDescent="0.25">
      <c r="A11" s="99">
        <v>7</v>
      </c>
      <c r="B11" s="100"/>
      <c r="C11" s="101" t="s">
        <v>281</v>
      </c>
      <c r="D11" s="102" t="s">
        <v>294</v>
      </c>
      <c r="E11" s="104" t="s">
        <v>295</v>
      </c>
      <c r="F11" s="102" t="s">
        <v>273</v>
      </c>
      <c r="G11" s="92" t="s">
        <v>376</v>
      </c>
      <c r="H11" s="92" t="s">
        <v>377</v>
      </c>
    </row>
    <row r="12" spans="1:9" ht="180" x14ac:dyDescent="0.25">
      <c r="A12" s="99">
        <v>8</v>
      </c>
      <c r="B12" s="100"/>
      <c r="C12" s="101" t="s">
        <v>281</v>
      </c>
      <c r="D12" s="102" t="s">
        <v>294</v>
      </c>
      <c r="E12" s="104" t="s">
        <v>296</v>
      </c>
      <c r="F12" s="102" t="s">
        <v>273</v>
      </c>
      <c r="G12" s="92" t="s">
        <v>376</v>
      </c>
      <c r="H12" s="92" t="s">
        <v>377</v>
      </c>
    </row>
    <row r="13" spans="1:9" ht="68.25" customHeight="1" x14ac:dyDescent="0.25">
      <c r="A13" s="99">
        <v>9</v>
      </c>
      <c r="B13" s="100"/>
      <c r="C13" s="101" t="s">
        <v>281</v>
      </c>
      <c r="D13" s="102" t="s">
        <v>297</v>
      </c>
      <c r="E13" s="104" t="s">
        <v>298</v>
      </c>
      <c r="F13" s="102" t="s">
        <v>273</v>
      </c>
      <c r="G13" s="92" t="s">
        <v>445</v>
      </c>
      <c r="H13" s="92" t="s">
        <v>359</v>
      </c>
    </row>
    <row r="14" spans="1:9" ht="60" x14ac:dyDescent="0.25">
      <c r="A14" s="99">
        <v>10</v>
      </c>
      <c r="B14" s="100"/>
      <c r="C14" s="101" t="s">
        <v>281</v>
      </c>
      <c r="D14" s="102" t="s">
        <v>293</v>
      </c>
      <c r="E14" s="104" t="s">
        <v>299</v>
      </c>
      <c r="F14" s="102" t="s">
        <v>273</v>
      </c>
      <c r="G14" s="92" t="s">
        <v>376</v>
      </c>
      <c r="H14" s="92" t="s">
        <v>377</v>
      </c>
    </row>
    <row r="15" spans="1:9" ht="60" x14ac:dyDescent="0.25">
      <c r="A15" s="99">
        <v>11</v>
      </c>
      <c r="B15" s="100"/>
      <c r="C15" s="101" t="s">
        <v>281</v>
      </c>
      <c r="D15" s="102" t="s">
        <v>293</v>
      </c>
      <c r="E15" s="104" t="s">
        <v>300</v>
      </c>
      <c r="F15" s="102" t="s">
        <v>273</v>
      </c>
      <c r="G15" s="92" t="s">
        <v>419</v>
      </c>
      <c r="H15" s="92" t="s">
        <v>360</v>
      </c>
    </row>
    <row r="16" spans="1:9" ht="201" customHeight="1" x14ac:dyDescent="0.25">
      <c r="A16" s="99">
        <v>12</v>
      </c>
      <c r="B16" s="100"/>
      <c r="C16" s="101" t="s">
        <v>281</v>
      </c>
      <c r="D16" s="102" t="s">
        <v>293</v>
      </c>
      <c r="E16" s="104" t="s">
        <v>304</v>
      </c>
      <c r="F16" s="102" t="s">
        <v>273</v>
      </c>
      <c r="G16" s="92" t="s">
        <v>438</v>
      </c>
      <c r="H16" s="92" t="s">
        <v>443</v>
      </c>
    </row>
    <row r="17" spans="1:8" ht="114.75" customHeight="1" x14ac:dyDescent="0.25">
      <c r="A17" s="99">
        <v>13</v>
      </c>
      <c r="B17" s="100"/>
      <c r="C17" s="101" t="s">
        <v>281</v>
      </c>
      <c r="D17" s="102" t="s">
        <v>301</v>
      </c>
      <c r="E17" s="103" t="s">
        <v>302</v>
      </c>
      <c r="F17" s="102" t="s">
        <v>273</v>
      </c>
      <c r="G17" s="92" t="s">
        <v>395</v>
      </c>
      <c r="H17" s="92" t="s">
        <v>441</v>
      </c>
    </row>
    <row r="18" spans="1:8" ht="76.5" customHeight="1" x14ac:dyDescent="0.25">
      <c r="A18" s="99">
        <v>14</v>
      </c>
      <c r="B18" s="100"/>
      <c r="C18" s="101" t="s">
        <v>281</v>
      </c>
      <c r="D18" s="102" t="s">
        <v>301</v>
      </c>
      <c r="E18" s="103" t="s">
        <v>303</v>
      </c>
      <c r="F18" s="102" t="s">
        <v>273</v>
      </c>
      <c r="G18" s="92" t="s">
        <v>420</v>
      </c>
      <c r="H18" s="92" t="s">
        <v>442</v>
      </c>
    </row>
    <row r="19" spans="1:8" x14ac:dyDescent="0.25">
      <c r="A19" s="93"/>
      <c r="C19" s="92"/>
      <c r="D19" s="94"/>
      <c r="E19" s="95"/>
      <c r="F19" s="92"/>
      <c r="G19" s="179" t="s">
        <v>373</v>
      </c>
      <c r="H19" s="92" t="s">
        <v>446</v>
      </c>
    </row>
    <row r="20" spans="1:8" x14ac:dyDescent="0.25">
      <c r="A20" s="93"/>
      <c r="C20" s="92"/>
      <c r="D20" s="94"/>
      <c r="E20" s="95"/>
      <c r="F20" s="92"/>
      <c r="G20" s="179" t="s">
        <v>399</v>
      </c>
      <c r="H20" s="92" t="s">
        <v>447</v>
      </c>
    </row>
    <row r="21" spans="1:8" x14ac:dyDescent="0.25">
      <c r="A21" s="93"/>
      <c r="C21" s="92"/>
      <c r="D21" s="94"/>
      <c r="E21" s="95"/>
      <c r="F21" s="92"/>
      <c r="G21" s="92"/>
      <c r="H21" s="92"/>
    </row>
    <row r="22" spans="1:8" x14ac:dyDescent="0.25">
      <c r="A22" s="93"/>
      <c r="C22" s="92"/>
      <c r="D22" s="94"/>
      <c r="E22" s="95"/>
      <c r="F22" s="92"/>
      <c r="G22" s="92"/>
      <c r="H22" s="92"/>
    </row>
    <row r="23" spans="1:8" x14ac:dyDescent="0.25">
      <c r="A23" s="93"/>
      <c r="C23" s="92"/>
      <c r="D23" s="94"/>
      <c r="E23" s="95"/>
      <c r="F23" s="92"/>
      <c r="G23" s="92"/>
      <c r="H23" s="92"/>
    </row>
    <row r="24" spans="1:8" x14ac:dyDescent="0.25">
      <c r="A24" s="93"/>
      <c r="C24" s="92"/>
      <c r="D24" s="94"/>
      <c r="E24" s="95"/>
      <c r="F24" s="92"/>
      <c r="G24" s="92"/>
      <c r="H24" s="92"/>
    </row>
    <row r="25" spans="1:8" x14ac:dyDescent="0.25">
      <c r="A25" s="93"/>
      <c r="C25" s="92"/>
      <c r="D25" s="94"/>
      <c r="E25" s="95"/>
      <c r="F25" s="92"/>
      <c r="G25" s="92"/>
      <c r="H25" s="92"/>
    </row>
    <row r="26" spans="1:8" x14ac:dyDescent="0.25">
      <c r="A26" s="93"/>
      <c r="C26" s="92"/>
      <c r="D26" s="94"/>
      <c r="E26" s="95"/>
      <c r="F26" s="92"/>
      <c r="G26" s="92"/>
      <c r="H26" s="92"/>
    </row>
    <row r="27" spans="1:8" x14ac:dyDescent="0.25">
      <c r="A27" s="93"/>
      <c r="C27" s="92"/>
      <c r="D27" s="94"/>
      <c r="E27" s="95"/>
      <c r="F27" s="92"/>
      <c r="G27" s="92"/>
      <c r="H27" s="92"/>
    </row>
    <row r="28" spans="1:8" x14ac:dyDescent="0.25">
      <c r="A28" s="93"/>
      <c r="C28" s="92"/>
      <c r="D28" s="94"/>
      <c r="E28" s="95"/>
      <c r="F28" s="92"/>
      <c r="G28" s="92"/>
      <c r="H28" s="92"/>
    </row>
    <row r="29" spans="1:8" x14ac:dyDescent="0.25">
      <c r="A29" s="93"/>
      <c r="C29" s="92"/>
      <c r="D29" s="94"/>
      <c r="E29" s="95"/>
      <c r="F29" s="92"/>
      <c r="G29" s="92"/>
      <c r="H29" s="92"/>
    </row>
    <row r="30" spans="1:8" x14ac:dyDescent="0.25">
      <c r="A30" s="93"/>
      <c r="C30" s="92"/>
      <c r="D30" s="94"/>
      <c r="E30" s="95"/>
      <c r="F30" s="92"/>
      <c r="G30" s="92"/>
      <c r="H30" s="92"/>
    </row>
  </sheetData>
  <pageMargins left="0.25" right="0.25" top="0.75" bottom="0.75" header="0.3" footer="0.3"/>
  <pageSetup paperSize="5" scale="77"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zoomScale="95" workbookViewId="0">
      <selection activeCell="N37" sqref="N37"/>
    </sheetView>
  </sheetViews>
  <sheetFormatPr defaultRowHeight="15" x14ac:dyDescent="0.25"/>
  <sheetData>
    <row r="4" spans="3:3" x14ac:dyDescent="0.25">
      <c r="C4" s="7" t="s">
        <v>63</v>
      </c>
    </row>
    <row r="6" spans="3:3" x14ac:dyDescent="0.25">
      <c r="C6" t="s">
        <v>64</v>
      </c>
    </row>
    <row r="7" spans="3:3" x14ac:dyDescent="0.25">
      <c r="C7"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C1" zoomScaleNormal="100" workbookViewId="0">
      <selection activeCell="A89" sqref="A89"/>
    </sheetView>
  </sheetViews>
  <sheetFormatPr defaultColWidth="9.140625" defaultRowHeight="12.75" x14ac:dyDescent="0.25"/>
  <cols>
    <col min="1" max="1" width="122" style="74" bestFit="1" customWidth="1"/>
    <col min="2" max="2" width="11.5703125" style="74" customWidth="1"/>
    <col min="3" max="3" width="17.85546875" style="74" customWidth="1"/>
    <col min="4" max="4" width="12.42578125" style="74" customWidth="1"/>
    <col min="5" max="5" width="14.140625" style="74" customWidth="1"/>
    <col min="6" max="6" width="12.140625" style="74" customWidth="1"/>
    <col min="7" max="7" width="11.5703125" style="74" customWidth="1"/>
    <col min="8" max="8" width="12" style="74" customWidth="1"/>
    <col min="9" max="9" width="9.140625" style="74"/>
    <col min="10" max="10" width="13.42578125" style="74" customWidth="1"/>
    <col min="11" max="11" width="10.85546875" style="74" customWidth="1"/>
    <col min="12" max="12" width="11.42578125" style="74" customWidth="1"/>
    <col min="13" max="13" width="10.85546875" style="74" customWidth="1"/>
    <col min="14" max="14" width="16.42578125" style="74" bestFit="1" customWidth="1"/>
    <col min="15" max="16384" width="9.140625" style="74"/>
  </cols>
  <sheetData>
    <row r="1" spans="1:14" ht="55.7" customHeight="1" thickBot="1" x14ac:dyDescent="0.3">
      <c r="A1" s="68" t="s">
        <v>148</v>
      </c>
      <c r="B1" s="69" t="s">
        <v>6</v>
      </c>
      <c r="C1" s="70" t="s">
        <v>7</v>
      </c>
      <c r="D1" s="69" t="s">
        <v>8</v>
      </c>
      <c r="E1" s="71" t="s">
        <v>149</v>
      </c>
      <c r="F1" s="70" t="s">
        <v>13</v>
      </c>
      <c r="G1" s="69" t="s">
        <v>14</v>
      </c>
      <c r="H1" s="69" t="s">
        <v>15</v>
      </c>
      <c r="I1" s="70" t="s">
        <v>16</v>
      </c>
      <c r="J1" s="69" t="s">
        <v>18</v>
      </c>
      <c r="K1" s="69" t="s">
        <v>20</v>
      </c>
      <c r="L1" s="69" t="s">
        <v>21</v>
      </c>
      <c r="M1" s="72" t="s">
        <v>193</v>
      </c>
      <c r="N1" s="73" t="s">
        <v>17</v>
      </c>
    </row>
    <row r="2" spans="1:14" ht="14.25" customHeight="1" x14ac:dyDescent="0.25">
      <c r="A2" s="75" t="s">
        <v>151</v>
      </c>
      <c r="B2" s="76" t="s">
        <v>82</v>
      </c>
      <c r="C2" s="77" t="s">
        <v>194</v>
      </c>
      <c r="D2" s="78" t="s">
        <v>82</v>
      </c>
      <c r="E2" s="79" t="s">
        <v>60</v>
      </c>
      <c r="F2" s="80" t="s">
        <v>51</v>
      </c>
      <c r="G2" s="81" t="s">
        <v>53</v>
      </c>
      <c r="H2" s="81" t="s">
        <v>53</v>
      </c>
      <c r="I2" s="82" t="s">
        <v>53</v>
      </c>
      <c r="J2" s="79" t="s">
        <v>54</v>
      </c>
      <c r="K2" s="165" t="s">
        <v>82</v>
      </c>
      <c r="L2" s="79" t="s">
        <v>59</v>
      </c>
      <c r="M2" s="77" t="s">
        <v>150</v>
      </c>
      <c r="N2" s="81" t="s">
        <v>54</v>
      </c>
    </row>
    <row r="3" spans="1:14" ht="14.25" customHeight="1" thickBot="1" x14ac:dyDescent="0.3">
      <c r="A3" s="83" t="s">
        <v>155</v>
      </c>
      <c r="B3" s="84" t="s">
        <v>152</v>
      </c>
      <c r="C3" s="85" t="s">
        <v>195</v>
      </c>
      <c r="D3" s="86" t="s">
        <v>152</v>
      </c>
      <c r="E3" s="81" t="s">
        <v>50</v>
      </c>
      <c r="F3" s="87" t="s">
        <v>57</v>
      </c>
      <c r="G3" s="81" t="s">
        <v>52</v>
      </c>
      <c r="H3" s="81" t="s">
        <v>52</v>
      </c>
      <c r="I3" s="82" t="s">
        <v>52</v>
      </c>
      <c r="J3" s="81" t="s">
        <v>71</v>
      </c>
      <c r="K3" s="165" t="s">
        <v>152</v>
      </c>
      <c r="L3" s="81" t="s">
        <v>153</v>
      </c>
      <c r="M3" s="87" t="s">
        <v>154</v>
      </c>
      <c r="N3" s="81" t="s">
        <v>71</v>
      </c>
    </row>
    <row r="4" spans="1:14" ht="16.5" customHeight="1" thickBot="1" x14ac:dyDescent="0.3">
      <c r="A4" s="83" t="s">
        <v>156</v>
      </c>
      <c r="B4" s="84" t="s">
        <v>75</v>
      </c>
      <c r="C4" s="6"/>
      <c r="D4" s="86" t="s">
        <v>75</v>
      </c>
      <c r="E4" s="88"/>
      <c r="G4" s="88" t="s">
        <v>58</v>
      </c>
      <c r="H4" s="88" t="s">
        <v>58</v>
      </c>
      <c r="I4" s="89" t="s">
        <v>58</v>
      </c>
      <c r="J4" s="81" t="s">
        <v>61</v>
      </c>
      <c r="K4" s="165" t="s">
        <v>75</v>
      </c>
      <c r="L4" s="88" t="s">
        <v>56</v>
      </c>
      <c r="N4" s="81" t="s">
        <v>61</v>
      </c>
    </row>
    <row r="5" spans="1:14" ht="14.25" customHeight="1" thickBot="1" x14ac:dyDescent="0.3">
      <c r="A5" s="83" t="s">
        <v>157</v>
      </c>
      <c r="B5" s="90" t="s">
        <v>62</v>
      </c>
      <c r="D5" s="88" t="s">
        <v>62</v>
      </c>
      <c r="J5" s="81" t="s">
        <v>70</v>
      </c>
      <c r="K5" s="90" t="s">
        <v>62</v>
      </c>
      <c r="N5" s="81" t="s">
        <v>70</v>
      </c>
    </row>
    <row r="6" spans="1:14" ht="14.25" customHeight="1" x14ac:dyDescent="0.25">
      <c r="A6" s="83" t="s">
        <v>159</v>
      </c>
      <c r="J6" s="81" t="s">
        <v>55</v>
      </c>
      <c r="N6" s="81" t="s">
        <v>55</v>
      </c>
    </row>
    <row r="7" spans="1:14" ht="15.75" thickBot="1" x14ac:dyDescent="0.3">
      <c r="A7" s="75" t="s">
        <v>160</v>
      </c>
      <c r="J7" s="88" t="s">
        <v>158</v>
      </c>
      <c r="N7" s="88" t="s">
        <v>158</v>
      </c>
    </row>
    <row r="8" spans="1:14" ht="15" x14ac:dyDescent="0.25">
      <c r="A8" s="83" t="s">
        <v>161</v>
      </c>
    </row>
    <row r="9" spans="1:14" ht="15" x14ac:dyDescent="0.25">
      <c r="A9" s="83" t="s">
        <v>162</v>
      </c>
    </row>
    <row r="10" spans="1:14" ht="15" x14ac:dyDescent="0.25">
      <c r="A10" s="75" t="s">
        <v>163</v>
      </c>
    </row>
    <row r="11" spans="1:14" ht="15" x14ac:dyDescent="0.25">
      <c r="A11" s="75" t="s">
        <v>164</v>
      </c>
    </row>
    <row r="12" spans="1:14" ht="15" x14ac:dyDescent="0.25">
      <c r="A12" s="75" t="s">
        <v>165</v>
      </c>
    </row>
    <row r="13" spans="1:14" ht="15" x14ac:dyDescent="0.25">
      <c r="A13" s="75" t="s">
        <v>166</v>
      </c>
    </row>
    <row r="14" spans="1:14" ht="15" x14ac:dyDescent="0.25">
      <c r="A14" s="75" t="s">
        <v>167</v>
      </c>
    </row>
    <row r="15" spans="1:14" ht="15" x14ac:dyDescent="0.25">
      <c r="A15" s="75" t="s">
        <v>168</v>
      </c>
    </row>
    <row r="16" spans="1:14" ht="15" x14ac:dyDescent="0.25">
      <c r="A16" s="75" t="s">
        <v>169</v>
      </c>
    </row>
    <row r="17" spans="1:1" ht="15" x14ac:dyDescent="0.25">
      <c r="A17" s="75" t="s">
        <v>196</v>
      </c>
    </row>
    <row r="18" spans="1:1" ht="15" x14ac:dyDescent="0.25">
      <c r="A18" s="75" t="s">
        <v>197</v>
      </c>
    </row>
    <row r="19" spans="1:1" ht="15" x14ac:dyDescent="0.25">
      <c r="A19" s="75" t="s">
        <v>198</v>
      </c>
    </row>
    <row r="20" spans="1:1" ht="15" x14ac:dyDescent="0.25">
      <c r="A20" s="75" t="s">
        <v>199</v>
      </c>
    </row>
    <row r="21" spans="1:1" ht="15" x14ac:dyDescent="0.25">
      <c r="A21" s="75" t="s">
        <v>200</v>
      </c>
    </row>
    <row r="22" spans="1:1" ht="15" x14ac:dyDescent="0.25">
      <c r="A22" s="75" t="s">
        <v>201</v>
      </c>
    </row>
    <row r="23" spans="1:1" ht="15" x14ac:dyDescent="0.25">
      <c r="A23" s="75" t="s">
        <v>170</v>
      </c>
    </row>
    <row r="24" spans="1:1" ht="15" x14ac:dyDescent="0.25">
      <c r="A24" s="75" t="s">
        <v>171</v>
      </c>
    </row>
    <row r="25" spans="1:1" ht="15" x14ac:dyDescent="0.25">
      <c r="A25" s="75" t="s">
        <v>172</v>
      </c>
    </row>
    <row r="26" spans="1:1" ht="15" x14ac:dyDescent="0.25">
      <c r="A26" s="75" t="s">
        <v>173</v>
      </c>
    </row>
    <row r="27" spans="1:1" ht="15" x14ac:dyDescent="0.25">
      <c r="A27" s="75" t="s">
        <v>174</v>
      </c>
    </row>
    <row r="28" spans="1:1" ht="15" x14ac:dyDescent="0.25">
      <c r="A28" s="75" t="s">
        <v>175</v>
      </c>
    </row>
    <row r="29" spans="1:1" ht="15" x14ac:dyDescent="0.25">
      <c r="A29" s="75" t="s">
        <v>176</v>
      </c>
    </row>
    <row r="30" spans="1:1" ht="15" x14ac:dyDescent="0.25">
      <c r="A30" s="75" t="s">
        <v>177</v>
      </c>
    </row>
    <row r="31" spans="1:1" ht="15" x14ac:dyDescent="0.25">
      <c r="A31" s="75" t="s">
        <v>178</v>
      </c>
    </row>
    <row r="32" spans="1:1" ht="15" x14ac:dyDescent="0.25">
      <c r="A32" s="75" t="s">
        <v>179</v>
      </c>
    </row>
    <row r="33" spans="1:1" ht="15" x14ac:dyDescent="0.25">
      <c r="A33" s="75" t="s">
        <v>180</v>
      </c>
    </row>
    <row r="34" spans="1:1" ht="15" x14ac:dyDescent="0.25">
      <c r="A34" s="75" t="s">
        <v>181</v>
      </c>
    </row>
    <row r="35" spans="1:1" ht="15" x14ac:dyDescent="0.25">
      <c r="A35" s="75" t="s">
        <v>182</v>
      </c>
    </row>
    <row r="36" spans="1:1" ht="15" x14ac:dyDescent="0.25">
      <c r="A36" s="75" t="s">
        <v>202</v>
      </c>
    </row>
    <row r="37" spans="1:1" ht="15" x14ac:dyDescent="0.25">
      <c r="A37" s="75" t="s">
        <v>183</v>
      </c>
    </row>
    <row r="38" spans="1:1" ht="15" x14ac:dyDescent="0.25">
      <c r="A38" s="75" t="s">
        <v>184</v>
      </c>
    </row>
    <row r="39" spans="1:1" ht="15" x14ac:dyDescent="0.25">
      <c r="A39" s="75" t="s">
        <v>203</v>
      </c>
    </row>
    <row r="40" spans="1:1" ht="15" x14ac:dyDescent="0.25">
      <c r="A40" s="75" t="s">
        <v>204</v>
      </c>
    </row>
    <row r="41" spans="1:1" ht="15" x14ac:dyDescent="0.25">
      <c r="A41" s="75" t="s">
        <v>185</v>
      </c>
    </row>
    <row r="42" spans="1:1" ht="15" x14ac:dyDescent="0.25">
      <c r="A42" s="75" t="s">
        <v>186</v>
      </c>
    </row>
    <row r="43" spans="1:1" ht="15" x14ac:dyDescent="0.25">
      <c r="A43" s="75" t="s">
        <v>187</v>
      </c>
    </row>
    <row r="44" spans="1:1" ht="15" x14ac:dyDescent="0.25">
      <c r="A44" s="75" t="s">
        <v>188</v>
      </c>
    </row>
    <row r="45" spans="1:1" ht="15" x14ac:dyDescent="0.25">
      <c r="A45" s="75" t="s">
        <v>205</v>
      </c>
    </row>
    <row r="46" spans="1:1" ht="15" x14ac:dyDescent="0.25">
      <c r="A46" s="75" t="s">
        <v>206</v>
      </c>
    </row>
    <row r="47" spans="1:1" ht="15" x14ac:dyDescent="0.25">
      <c r="A47" s="75" t="s">
        <v>207</v>
      </c>
    </row>
    <row r="48" spans="1:1" ht="15" x14ac:dyDescent="0.25">
      <c r="A48" s="75" t="s">
        <v>208</v>
      </c>
    </row>
    <row r="49" spans="1:1" ht="15" x14ac:dyDescent="0.25">
      <c r="A49" s="75" t="s">
        <v>209</v>
      </c>
    </row>
    <row r="50" spans="1:1" ht="15" x14ac:dyDescent="0.25">
      <c r="A50" s="75" t="s">
        <v>210</v>
      </c>
    </row>
    <row r="51" spans="1:1" ht="15" x14ac:dyDescent="0.25">
      <c r="A51" s="75" t="s">
        <v>211</v>
      </c>
    </row>
    <row r="52" spans="1:1" ht="15" x14ac:dyDescent="0.25">
      <c r="A52" s="75" t="s">
        <v>212</v>
      </c>
    </row>
    <row r="53" spans="1:1" ht="15" x14ac:dyDescent="0.25">
      <c r="A53" s="75" t="s">
        <v>213</v>
      </c>
    </row>
    <row r="54" spans="1:1" ht="15" x14ac:dyDescent="0.25">
      <c r="A54" s="75" t="s">
        <v>214</v>
      </c>
    </row>
    <row r="55" spans="1:1" ht="15" x14ac:dyDescent="0.25">
      <c r="A55" s="75" t="s">
        <v>215</v>
      </c>
    </row>
    <row r="56" spans="1:1" ht="15" x14ac:dyDescent="0.25">
      <c r="A56" s="75" t="s">
        <v>216</v>
      </c>
    </row>
    <row r="57" spans="1:1" ht="15" x14ac:dyDescent="0.25">
      <c r="A57" s="75" t="s">
        <v>189</v>
      </c>
    </row>
    <row r="58" spans="1:1" ht="15" x14ac:dyDescent="0.25">
      <c r="A58" s="75" t="s">
        <v>190</v>
      </c>
    </row>
    <row r="59" spans="1:1" ht="15" x14ac:dyDescent="0.25">
      <c r="A59" s="75" t="s">
        <v>191</v>
      </c>
    </row>
    <row r="60" spans="1:1" ht="15" x14ac:dyDescent="0.25">
      <c r="A60" s="75" t="s">
        <v>192</v>
      </c>
    </row>
    <row r="61" spans="1:1" ht="15" x14ac:dyDescent="0.25">
      <c r="A61" s="75" t="s">
        <v>217</v>
      </c>
    </row>
    <row r="62" spans="1:1" ht="15" x14ac:dyDescent="0.25">
      <c r="A62" s="75" t="s">
        <v>218</v>
      </c>
    </row>
    <row r="63" spans="1:1" ht="15" x14ac:dyDescent="0.25">
      <c r="A63" s="75" t="s">
        <v>219</v>
      </c>
    </row>
    <row r="64" spans="1:1" ht="15" x14ac:dyDescent="0.25">
      <c r="A64" s="75" t="s">
        <v>220</v>
      </c>
    </row>
    <row r="65" spans="1:1" ht="15" x14ac:dyDescent="0.25">
      <c r="A65" s="75" t="s">
        <v>221</v>
      </c>
    </row>
    <row r="66" spans="1:1" ht="15" x14ac:dyDescent="0.25">
      <c r="A66" s="75" t="s">
        <v>222</v>
      </c>
    </row>
    <row r="67" spans="1:1" ht="15" x14ac:dyDescent="0.25">
      <c r="A67" s="75" t="s">
        <v>223</v>
      </c>
    </row>
    <row r="68" spans="1:1" ht="15" x14ac:dyDescent="0.25">
      <c r="A68" s="75" t="s">
        <v>224</v>
      </c>
    </row>
    <row r="69" spans="1:1" ht="15" x14ac:dyDescent="0.25">
      <c r="A69" s="75" t="s">
        <v>225</v>
      </c>
    </row>
    <row r="70" spans="1:1" ht="15" x14ac:dyDescent="0.25">
      <c r="A70" s="75" t="s">
        <v>226</v>
      </c>
    </row>
    <row r="71" spans="1:1" ht="15" x14ac:dyDescent="0.25">
      <c r="A71" s="75" t="s">
        <v>227</v>
      </c>
    </row>
    <row r="72" spans="1:1" ht="15" x14ac:dyDescent="0.25">
      <c r="A72" s="75" t="s">
        <v>228</v>
      </c>
    </row>
    <row r="73" spans="1:1" ht="15" x14ac:dyDescent="0.25">
      <c r="A73" s="75" t="s">
        <v>229</v>
      </c>
    </row>
    <row r="74" spans="1:1" ht="15" x14ac:dyDescent="0.25">
      <c r="A74" s="75" t="s">
        <v>230</v>
      </c>
    </row>
    <row r="75" spans="1:1" ht="15" x14ac:dyDescent="0.25">
      <c r="A75" s="75" t="s">
        <v>231</v>
      </c>
    </row>
    <row r="76" spans="1:1" ht="15" x14ac:dyDescent="0.25">
      <c r="A76" s="75" t="s">
        <v>232</v>
      </c>
    </row>
    <row r="77" spans="1:1" ht="15" x14ac:dyDescent="0.25">
      <c r="A77" s="75" t="s">
        <v>233</v>
      </c>
    </row>
    <row r="78" spans="1:1" ht="15" x14ac:dyDescent="0.25">
      <c r="A78" s="75" t="s">
        <v>234</v>
      </c>
    </row>
    <row r="79" spans="1:1" ht="15" x14ac:dyDescent="0.25">
      <c r="A79" s="75" t="s">
        <v>235</v>
      </c>
    </row>
    <row r="80" spans="1:1" ht="15" x14ac:dyDescent="0.25">
      <c r="A80" s="75" t="s">
        <v>236</v>
      </c>
    </row>
    <row r="81" spans="1:1" ht="15" x14ac:dyDescent="0.25">
      <c r="A81" s="75" t="s">
        <v>237</v>
      </c>
    </row>
    <row r="82" spans="1:1" ht="15" x14ac:dyDescent="0.25">
      <c r="A82" s="75" t="s">
        <v>238</v>
      </c>
    </row>
    <row r="83" spans="1:1" ht="15" x14ac:dyDescent="0.25">
      <c r="A83" s="75" t="s">
        <v>239</v>
      </c>
    </row>
    <row r="84" spans="1:1" ht="15" x14ac:dyDescent="0.25">
      <c r="A84" s="75" t="s">
        <v>240</v>
      </c>
    </row>
    <row r="85" spans="1:1" ht="15" x14ac:dyDescent="0.25">
      <c r="A85" s="75" t="s">
        <v>241</v>
      </c>
    </row>
    <row r="86" spans="1:1" ht="15" x14ac:dyDescent="0.25">
      <c r="A86" s="75" t="s">
        <v>242</v>
      </c>
    </row>
    <row r="87" spans="1:1" ht="15" x14ac:dyDescent="0.25">
      <c r="A87" s="75" t="s">
        <v>243</v>
      </c>
    </row>
    <row r="88" spans="1:1" ht="15" x14ac:dyDescent="0.25">
      <c r="A88" s="75" t="s">
        <v>244</v>
      </c>
    </row>
    <row r="89" spans="1:1" ht="15" x14ac:dyDescent="0.25">
      <c r="A89" s="75" t="s">
        <v>245</v>
      </c>
    </row>
    <row r="90" spans="1:1" ht="15" x14ac:dyDescent="0.25">
      <c r="A90" s="75" t="s">
        <v>246</v>
      </c>
    </row>
    <row r="91" spans="1:1" ht="15" x14ac:dyDescent="0.25">
      <c r="A91" s="75" t="s">
        <v>247</v>
      </c>
    </row>
    <row r="92" spans="1:1" ht="15" x14ac:dyDescent="0.25">
      <c r="A92" s="91" t="s">
        <v>248</v>
      </c>
    </row>
    <row r="93" spans="1:1" ht="15" x14ac:dyDescent="0.25">
      <c r="A93" s="75" t="s">
        <v>249</v>
      </c>
    </row>
    <row r="94" spans="1:1" ht="15" x14ac:dyDescent="0.25">
      <c r="A94" s="75" t="s">
        <v>250</v>
      </c>
    </row>
    <row r="95" spans="1:1" ht="15" x14ac:dyDescent="0.25">
      <c r="A95" s="75" t="s">
        <v>251</v>
      </c>
    </row>
    <row r="96" spans="1:1" ht="15" x14ac:dyDescent="0.25">
      <c r="A96" s="75" t="s">
        <v>252</v>
      </c>
    </row>
    <row r="97" spans="1:1" ht="15" x14ac:dyDescent="0.25">
      <c r="A97" s="75" t="s">
        <v>253</v>
      </c>
    </row>
    <row r="98" spans="1:1" ht="15" x14ac:dyDescent="0.25">
      <c r="A98" s="75" t="s">
        <v>254</v>
      </c>
    </row>
    <row r="99" spans="1:1" ht="15" x14ac:dyDescent="0.25">
      <c r="A99" s="75" t="s">
        <v>255</v>
      </c>
    </row>
    <row r="100" spans="1:1" ht="15" x14ac:dyDescent="0.25">
      <c r="A100" s="75" t="s">
        <v>256</v>
      </c>
    </row>
    <row r="101" spans="1:1" ht="15" x14ac:dyDescent="0.25">
      <c r="A101" s="75" t="s">
        <v>257</v>
      </c>
    </row>
    <row r="102" spans="1:1" ht="15" x14ac:dyDescent="0.25">
      <c r="A102" s="75" t="s">
        <v>258</v>
      </c>
    </row>
    <row r="103" spans="1:1" ht="15" x14ac:dyDescent="0.25">
      <c r="A103" s="75" t="s">
        <v>259</v>
      </c>
    </row>
    <row r="104" spans="1:1" ht="15" x14ac:dyDescent="0.25">
      <c r="A104" s="75" t="s">
        <v>260</v>
      </c>
    </row>
    <row r="105" spans="1:1" ht="15" x14ac:dyDescent="0.25">
      <c r="A105" s="75" t="s">
        <v>261</v>
      </c>
    </row>
    <row r="106" spans="1:1" ht="15" x14ac:dyDescent="0.25">
      <c r="A106" s="75" t="s">
        <v>262</v>
      </c>
    </row>
    <row r="107" spans="1:1" ht="15" x14ac:dyDescent="0.25">
      <c r="A107" s="75" t="s">
        <v>263</v>
      </c>
    </row>
    <row r="108" spans="1:1" ht="15" x14ac:dyDescent="0.25">
      <c r="A108" s="75" t="s">
        <v>264</v>
      </c>
    </row>
    <row r="109" spans="1:1" ht="15" x14ac:dyDescent="0.25">
      <c r="A109" s="75" t="s">
        <v>265</v>
      </c>
    </row>
    <row r="110" spans="1:1" ht="15" x14ac:dyDescent="0.25">
      <c r="A110" s="75" t="s">
        <v>266</v>
      </c>
    </row>
    <row r="111" spans="1:1" ht="15" x14ac:dyDescent="0.25">
      <c r="A111" s="75" t="s">
        <v>267</v>
      </c>
    </row>
    <row r="112" spans="1:1" ht="15" x14ac:dyDescent="0.25">
      <c r="A112" s="75" t="s">
        <v>268</v>
      </c>
    </row>
    <row r="113" spans="1:1" ht="15" x14ac:dyDescent="0.25">
      <c r="A113" s="75" t="s">
        <v>269</v>
      </c>
    </row>
    <row r="114" spans="1:1" ht="15" x14ac:dyDescent="0.25">
      <c r="A114" s="75" t="s">
        <v>270</v>
      </c>
    </row>
    <row r="115" spans="1:1" ht="15" x14ac:dyDescent="0.25">
      <c r="A115" s="75" t="s">
        <v>271</v>
      </c>
    </row>
  </sheetData>
  <pageMargins left="0.7" right="0.7" top="0.25" bottom="0.25" header="0.3" footer="0.3"/>
  <pageSetup scale="5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N37" sqref="N37"/>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8" t="s">
        <v>66</v>
      </c>
      <c r="E5" s="9" t="s">
        <v>67</v>
      </c>
      <c r="F5" s="9" t="s">
        <v>68</v>
      </c>
    </row>
    <row r="6" spans="4:6" ht="15.75" thickBot="1" x14ac:dyDescent="0.3">
      <c r="D6" s="10" t="s">
        <v>69</v>
      </c>
      <c r="E6" s="11">
        <v>1</v>
      </c>
      <c r="F6" s="11">
        <v>1</v>
      </c>
    </row>
    <row r="7" spans="4:6" ht="15.75" thickBot="1" x14ac:dyDescent="0.3">
      <c r="D7" s="10" t="s">
        <v>70</v>
      </c>
      <c r="E7" s="11">
        <v>4</v>
      </c>
      <c r="F7" s="11">
        <v>2</v>
      </c>
    </row>
    <row r="8" spans="4:6" ht="15.75" thickBot="1" x14ac:dyDescent="0.3">
      <c r="D8" s="10" t="s">
        <v>61</v>
      </c>
      <c r="E8" s="11">
        <v>12</v>
      </c>
      <c r="F8" s="11">
        <v>3</v>
      </c>
    </row>
    <row r="9" spans="4:6" ht="15.75" thickBot="1" x14ac:dyDescent="0.3">
      <c r="D9" s="10" t="s">
        <v>71</v>
      </c>
      <c r="E9" s="11">
        <v>52</v>
      </c>
      <c r="F9" s="11">
        <v>5</v>
      </c>
    </row>
    <row r="10" spans="4:6" ht="15.75" thickBot="1" x14ac:dyDescent="0.3">
      <c r="D10" s="10" t="s">
        <v>54</v>
      </c>
      <c r="E10" s="11">
        <v>250</v>
      </c>
      <c r="F10" s="11">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4" zoomScale="120" zoomScaleNormal="120" workbookViewId="0">
      <selection activeCell="G14" sqref="G14"/>
    </sheetView>
  </sheetViews>
  <sheetFormatPr defaultRowHeight="15" x14ac:dyDescent="0.25"/>
  <sheetData>
    <row r="4" spans="5:11" x14ac:dyDescent="0.25">
      <c r="H4" s="7" t="s">
        <v>72</v>
      </c>
      <c r="I4" s="7"/>
    </row>
    <row r="5" spans="5:11" ht="15.75" thickBot="1" x14ac:dyDescent="0.3"/>
    <row r="6" spans="5:11" x14ac:dyDescent="0.25">
      <c r="E6" s="12"/>
      <c r="F6" s="13"/>
      <c r="G6" s="13"/>
      <c r="H6" s="13"/>
      <c r="I6" s="13"/>
      <c r="J6" s="13"/>
      <c r="K6" s="14"/>
    </row>
    <row r="7" spans="5:11" ht="23.25" x14ac:dyDescent="0.35">
      <c r="E7" s="15"/>
      <c r="F7" s="16"/>
      <c r="G7" s="16"/>
      <c r="H7" s="16"/>
      <c r="I7" s="16"/>
      <c r="J7" s="16"/>
      <c r="K7" s="17"/>
    </row>
    <row r="8" spans="5:11" ht="41.25" customHeight="1" x14ac:dyDescent="0.25">
      <c r="E8" s="18"/>
      <c r="F8" s="19" t="s">
        <v>73</v>
      </c>
      <c r="G8" s="231" t="s">
        <v>74</v>
      </c>
      <c r="H8" s="232" t="s">
        <v>75</v>
      </c>
      <c r="I8" s="233" t="s">
        <v>76</v>
      </c>
      <c r="J8" s="234" t="s">
        <v>77</v>
      </c>
      <c r="K8" s="24"/>
    </row>
    <row r="9" spans="5:11" ht="40.5" customHeight="1" x14ac:dyDescent="0.25">
      <c r="E9" s="25" t="s">
        <v>78</v>
      </c>
      <c r="F9" s="19" t="s">
        <v>79</v>
      </c>
      <c r="G9" s="231" t="s">
        <v>74</v>
      </c>
      <c r="H9" s="231" t="s">
        <v>62</v>
      </c>
      <c r="I9" s="232" t="s">
        <v>75</v>
      </c>
      <c r="J9" s="233" t="s">
        <v>76</v>
      </c>
      <c r="K9" s="24"/>
    </row>
    <row r="10" spans="5:11" ht="42" customHeight="1" x14ac:dyDescent="0.25">
      <c r="E10" s="18"/>
      <c r="F10" s="19" t="s">
        <v>80</v>
      </c>
      <c r="G10" s="231" t="s">
        <v>74</v>
      </c>
      <c r="H10" s="231" t="s">
        <v>62</v>
      </c>
      <c r="I10" s="231" t="s">
        <v>62</v>
      </c>
      <c r="J10" s="232" t="s">
        <v>81</v>
      </c>
      <c r="K10" s="24"/>
    </row>
    <row r="11" spans="5:11" x14ac:dyDescent="0.25">
      <c r="E11" s="18"/>
      <c r="F11" s="26"/>
      <c r="G11" s="27" t="s">
        <v>74</v>
      </c>
      <c r="H11" s="27" t="s">
        <v>75</v>
      </c>
      <c r="I11" s="27" t="s">
        <v>76</v>
      </c>
      <c r="J11" s="27" t="s">
        <v>82</v>
      </c>
      <c r="K11" s="24"/>
    </row>
    <row r="12" spans="5:11" ht="23.25" x14ac:dyDescent="0.35">
      <c r="E12" s="15"/>
      <c r="F12" s="28"/>
      <c r="G12" s="28"/>
      <c r="H12" s="28"/>
      <c r="I12" s="28"/>
      <c r="J12" s="28"/>
      <c r="K12" s="17"/>
    </row>
    <row r="13" spans="5:11" ht="15.75" thickBot="1" x14ac:dyDescent="0.3">
      <c r="E13" s="29"/>
      <c r="F13" s="30"/>
      <c r="G13" s="30"/>
      <c r="H13" s="188" t="s">
        <v>83</v>
      </c>
      <c r="I13" s="188"/>
      <c r="J13" s="30"/>
      <c r="K13" s="31"/>
    </row>
  </sheetData>
  <mergeCells count="1">
    <mergeCell ref="H13:I1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7" zoomScale="120" zoomScaleNormal="120" workbookViewId="0">
      <selection activeCell="N37" sqref="N37"/>
    </sheetView>
  </sheetViews>
  <sheetFormatPr defaultRowHeight="15" x14ac:dyDescent="0.25"/>
  <sheetData>
    <row r="4" spans="5:11" x14ac:dyDescent="0.25">
      <c r="H4" s="7" t="s">
        <v>72</v>
      </c>
      <c r="I4" s="7"/>
    </row>
    <row r="5" spans="5:11" ht="15.75" thickBot="1" x14ac:dyDescent="0.3"/>
    <row r="6" spans="5:11" x14ac:dyDescent="0.25">
      <c r="E6" s="12"/>
      <c r="F6" s="13"/>
      <c r="G6" s="13"/>
      <c r="H6" s="13"/>
      <c r="I6" s="13"/>
      <c r="J6" s="13"/>
      <c r="K6" s="14"/>
    </row>
    <row r="7" spans="5:11" ht="23.25" x14ac:dyDescent="0.35">
      <c r="E7" s="15"/>
      <c r="F7" s="16"/>
      <c r="G7" s="16"/>
      <c r="H7" s="16"/>
      <c r="I7" s="16"/>
      <c r="J7" s="16"/>
      <c r="K7" s="17"/>
    </row>
    <row r="8" spans="5:11" x14ac:dyDescent="0.25">
      <c r="E8" s="18"/>
      <c r="F8" s="19" t="s">
        <v>73</v>
      </c>
      <c r="G8" s="20" t="s">
        <v>74</v>
      </c>
      <c r="H8" s="21" t="s">
        <v>75</v>
      </c>
      <c r="I8" s="22" t="s">
        <v>76</v>
      </c>
      <c r="J8" s="23" t="s">
        <v>77</v>
      </c>
      <c r="K8" s="24"/>
    </row>
    <row r="9" spans="5:11" ht="40.5" customHeight="1" x14ac:dyDescent="0.25">
      <c r="E9" s="25" t="s">
        <v>78</v>
      </c>
      <c r="F9" s="19" t="s">
        <v>79</v>
      </c>
      <c r="G9" s="20" t="s">
        <v>74</v>
      </c>
      <c r="H9" s="20" t="s">
        <v>62</v>
      </c>
      <c r="I9" s="21" t="s">
        <v>75</v>
      </c>
      <c r="J9" s="22" t="s">
        <v>76</v>
      </c>
      <c r="K9" s="24"/>
    </row>
    <row r="10" spans="5:11" x14ac:dyDescent="0.25">
      <c r="E10" s="18"/>
      <c r="F10" s="19" t="s">
        <v>80</v>
      </c>
      <c r="G10" s="20" t="s">
        <v>74</v>
      </c>
      <c r="H10" s="20" t="s">
        <v>62</v>
      </c>
      <c r="I10" s="20" t="s">
        <v>62</v>
      </c>
      <c r="J10" s="21" t="s">
        <v>81</v>
      </c>
      <c r="K10" s="24"/>
    </row>
    <row r="11" spans="5:11" x14ac:dyDescent="0.25">
      <c r="E11" s="18"/>
      <c r="F11" s="26"/>
      <c r="G11" s="27" t="s">
        <v>74</v>
      </c>
      <c r="H11" s="27" t="s">
        <v>75</v>
      </c>
      <c r="I11" s="27" t="s">
        <v>76</v>
      </c>
      <c r="J11" s="27" t="s">
        <v>82</v>
      </c>
      <c r="K11" s="24"/>
    </row>
    <row r="12" spans="5:11" ht="23.25" x14ac:dyDescent="0.35">
      <c r="E12" s="15"/>
      <c r="F12" s="28"/>
      <c r="G12" s="28"/>
      <c r="H12" s="28"/>
      <c r="I12" s="28"/>
      <c r="J12" s="28"/>
      <c r="K12" s="17"/>
    </row>
    <row r="13" spans="5:11" ht="15.75" thickBot="1" x14ac:dyDescent="0.3">
      <c r="E13" s="29"/>
      <c r="F13" s="30"/>
      <c r="G13" s="30"/>
      <c r="H13" s="188" t="s">
        <v>83</v>
      </c>
      <c r="I13" s="188"/>
      <c r="J13" s="30"/>
      <c r="K13" s="31"/>
    </row>
  </sheetData>
  <mergeCells count="1">
    <mergeCell ref="H13:I13"/>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zoomScale="120" zoomScaleNormal="120" workbookViewId="0">
      <selection activeCell="F14" sqref="F14:H1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189"/>
      <c r="C2" s="191" t="s">
        <v>84</v>
      </c>
      <c r="D2" s="192"/>
      <c r="E2" s="193"/>
      <c r="F2" s="194" t="s">
        <v>85</v>
      </c>
      <c r="G2" s="195"/>
      <c r="H2" s="196"/>
    </row>
    <row r="3" spans="2:8" ht="34.5" thickBot="1" x14ac:dyDescent="0.3">
      <c r="B3" s="190"/>
      <c r="C3" s="32" t="s">
        <v>86</v>
      </c>
      <c r="D3" s="32" t="s">
        <v>87</v>
      </c>
      <c r="E3" s="193"/>
      <c r="F3" s="197" t="s">
        <v>88</v>
      </c>
      <c r="G3" s="33" t="s">
        <v>89</v>
      </c>
      <c r="H3" s="197" t="s">
        <v>90</v>
      </c>
    </row>
    <row r="4" spans="2:8" ht="33.75" x14ac:dyDescent="0.25">
      <c r="B4" s="34" t="s">
        <v>84</v>
      </c>
      <c r="C4" s="200" t="s">
        <v>91</v>
      </c>
      <c r="D4" s="35" t="s">
        <v>92</v>
      </c>
      <c r="E4" s="202"/>
      <c r="F4" s="198"/>
      <c r="G4" s="33" t="s">
        <v>93</v>
      </c>
      <c r="H4" s="198"/>
    </row>
    <row r="5" spans="2:8" ht="15.75" thickBot="1" x14ac:dyDescent="0.3">
      <c r="B5" s="36" t="s">
        <v>94</v>
      </c>
      <c r="C5" s="201"/>
      <c r="D5" s="37" t="s">
        <v>95</v>
      </c>
      <c r="E5" s="202"/>
      <c r="F5" s="199"/>
      <c r="G5" s="38"/>
      <c r="H5" s="199"/>
    </row>
    <row r="6" spans="2:8" ht="15.75" thickBot="1" x14ac:dyDescent="0.3">
      <c r="B6" s="203" t="s">
        <v>96</v>
      </c>
      <c r="C6" s="39" t="s">
        <v>97</v>
      </c>
      <c r="D6" s="40" t="s">
        <v>97</v>
      </c>
      <c r="E6" s="41"/>
      <c r="F6" s="39" t="s">
        <v>98</v>
      </c>
      <c r="G6" s="39" t="s">
        <v>99</v>
      </c>
      <c r="H6" s="39" t="s">
        <v>100</v>
      </c>
    </row>
    <row r="7" spans="2:8" ht="15.75" thickBot="1" x14ac:dyDescent="0.3">
      <c r="B7" s="204"/>
      <c r="C7" s="39" t="s">
        <v>101</v>
      </c>
      <c r="D7" s="40" t="s">
        <v>101</v>
      </c>
      <c r="E7" s="41"/>
      <c r="F7" s="39" t="s">
        <v>102</v>
      </c>
      <c r="G7" s="39" t="s">
        <v>103</v>
      </c>
      <c r="H7" s="39" t="s">
        <v>104</v>
      </c>
    </row>
    <row r="8" spans="2:8" ht="23.25" customHeight="1" thickBot="1" x14ac:dyDescent="0.3">
      <c r="B8" s="204"/>
      <c r="C8" s="39" t="s">
        <v>105</v>
      </c>
      <c r="D8" s="40" t="s">
        <v>105</v>
      </c>
      <c r="E8" s="41"/>
      <c r="F8" s="39" t="s">
        <v>106</v>
      </c>
      <c r="G8" s="37" t="s">
        <v>107</v>
      </c>
      <c r="H8" s="39" t="s">
        <v>108</v>
      </c>
    </row>
    <row r="9" spans="2:8" ht="15.75" thickBot="1" x14ac:dyDescent="0.3">
      <c r="B9" s="205"/>
      <c r="C9" s="39" t="s">
        <v>109</v>
      </c>
      <c r="D9" s="40" t="s">
        <v>109</v>
      </c>
      <c r="E9" s="41"/>
      <c r="F9" s="39" t="s">
        <v>110</v>
      </c>
      <c r="G9" s="37" t="s">
        <v>111</v>
      </c>
      <c r="H9" s="39" t="s">
        <v>112</v>
      </c>
    </row>
    <row r="10" spans="2:8" ht="15.75" thickBot="1" x14ac:dyDescent="0.3">
      <c r="B10" s="206"/>
      <c r="C10" s="206"/>
      <c r="D10" s="206"/>
      <c r="E10" s="206"/>
      <c r="F10" s="206"/>
      <c r="G10" s="206"/>
      <c r="H10" s="206"/>
    </row>
    <row r="11" spans="2:8" ht="15.75" thickBot="1" x14ac:dyDescent="0.3">
      <c r="B11" s="189"/>
      <c r="C11" s="191" t="s">
        <v>84</v>
      </c>
      <c r="D11" s="192"/>
      <c r="E11" s="207"/>
      <c r="F11" s="194" t="s">
        <v>113</v>
      </c>
      <c r="G11" s="195"/>
      <c r="H11" s="195"/>
    </row>
    <row r="12" spans="2:8" ht="34.5" thickBot="1" x14ac:dyDescent="0.3">
      <c r="B12" s="190"/>
      <c r="C12" s="32" t="s">
        <v>86</v>
      </c>
      <c r="D12" s="42" t="s">
        <v>87</v>
      </c>
      <c r="E12" s="193"/>
      <c r="F12" s="43" t="s">
        <v>114</v>
      </c>
      <c r="G12" s="43" t="s">
        <v>115</v>
      </c>
      <c r="H12" s="43" t="s">
        <v>116</v>
      </c>
    </row>
    <row r="13" spans="2:8" ht="68.25" thickBot="1" x14ac:dyDescent="0.3">
      <c r="B13" s="203" t="s">
        <v>96</v>
      </c>
      <c r="C13" s="39" t="s">
        <v>97</v>
      </c>
      <c r="D13" s="40" t="s">
        <v>97</v>
      </c>
      <c r="E13" s="41"/>
      <c r="F13" s="44" t="s">
        <v>117</v>
      </c>
      <c r="G13" s="37" t="s">
        <v>118</v>
      </c>
      <c r="H13" s="37" t="s">
        <v>119</v>
      </c>
    </row>
    <row r="14" spans="2:8" ht="57" thickBot="1" x14ac:dyDescent="0.3">
      <c r="B14" s="204"/>
      <c r="C14" s="39" t="s">
        <v>101</v>
      </c>
      <c r="D14" s="40" t="s">
        <v>101</v>
      </c>
      <c r="E14" s="41"/>
      <c r="F14" s="44" t="s">
        <v>120</v>
      </c>
      <c r="G14" s="37" t="s">
        <v>121</v>
      </c>
      <c r="H14" s="37" t="s">
        <v>122</v>
      </c>
    </row>
    <row r="15" spans="2:8" ht="57" thickBot="1" x14ac:dyDescent="0.3">
      <c r="B15" s="204"/>
      <c r="C15" s="39" t="s">
        <v>105</v>
      </c>
      <c r="D15" s="40" t="s">
        <v>105</v>
      </c>
      <c r="E15" s="41"/>
      <c r="F15" s="44" t="s">
        <v>123</v>
      </c>
      <c r="G15" s="37" t="s">
        <v>124</v>
      </c>
      <c r="H15" s="37" t="s">
        <v>125</v>
      </c>
    </row>
    <row r="16" spans="2:8" ht="34.5" thickBot="1" x14ac:dyDescent="0.3">
      <c r="B16" s="208"/>
      <c r="C16" s="45" t="s">
        <v>109</v>
      </c>
      <c r="D16" s="46" t="s">
        <v>109</v>
      </c>
      <c r="E16" s="47"/>
      <c r="F16" s="48" t="s">
        <v>126</v>
      </c>
      <c r="G16" s="49" t="s">
        <v>127</v>
      </c>
      <c r="H16" s="44" t="s">
        <v>128</v>
      </c>
    </row>
    <row r="17" spans="2:8" ht="15.75" thickBot="1" x14ac:dyDescent="0.3">
      <c r="B17" s="50"/>
      <c r="C17" s="50"/>
      <c r="D17" s="50"/>
      <c r="E17" s="50"/>
      <c r="F17" s="50"/>
      <c r="G17" s="50"/>
      <c r="H17" s="50"/>
    </row>
    <row r="18" spans="2:8" ht="15.75" thickBot="1" x14ac:dyDescent="0.3">
      <c r="B18" s="209" t="s">
        <v>129</v>
      </c>
      <c r="C18" s="210"/>
      <c r="D18" s="210"/>
      <c r="E18" s="210"/>
      <c r="F18" s="210"/>
      <c r="G18" s="210"/>
      <c r="H18" s="211"/>
    </row>
    <row r="19" spans="2:8" ht="15.75" thickBot="1" x14ac:dyDescent="0.3">
      <c r="B19" s="51"/>
      <c r="C19" s="52"/>
      <c r="D19" s="52"/>
      <c r="E19" s="51"/>
      <c r="F19" s="51"/>
      <c r="G19" s="51"/>
      <c r="H19" s="51"/>
    </row>
    <row r="20" spans="2:8" ht="15.75" thickBot="1" x14ac:dyDescent="0.3">
      <c r="B20" s="189"/>
      <c r="C20" s="191" t="s">
        <v>84</v>
      </c>
      <c r="D20" s="192"/>
      <c r="E20" s="202"/>
      <c r="F20" s="194" t="s">
        <v>85</v>
      </c>
      <c r="G20" s="195"/>
      <c r="H20" s="196"/>
    </row>
    <row r="21" spans="2:8" ht="15.75" thickBot="1" x14ac:dyDescent="0.3">
      <c r="B21" s="190"/>
      <c r="C21" s="212" t="s">
        <v>130</v>
      </c>
      <c r="D21" s="213"/>
      <c r="E21" s="202"/>
      <c r="F21" s="197" t="s">
        <v>88</v>
      </c>
      <c r="G21" s="33" t="s">
        <v>89</v>
      </c>
      <c r="H21" s="197" t="s">
        <v>90</v>
      </c>
    </row>
    <row r="22" spans="2:8" ht="22.5" customHeight="1" x14ac:dyDescent="0.25">
      <c r="B22" s="53" t="s">
        <v>84</v>
      </c>
      <c r="C22" s="214" t="s">
        <v>131</v>
      </c>
      <c r="D22" s="215"/>
      <c r="E22" s="202"/>
      <c r="F22" s="198"/>
      <c r="G22" s="33" t="s">
        <v>93</v>
      </c>
      <c r="H22" s="198"/>
    </row>
    <row r="23" spans="2:8" ht="22.5" customHeight="1" thickBot="1" x14ac:dyDescent="0.3">
      <c r="B23" s="54" t="s">
        <v>94</v>
      </c>
      <c r="C23" s="216" t="s">
        <v>132</v>
      </c>
      <c r="D23" s="217"/>
      <c r="E23" s="202"/>
      <c r="F23" s="199"/>
      <c r="G23" s="38"/>
      <c r="H23" s="199"/>
    </row>
    <row r="24" spans="2:8" ht="15.75" thickBot="1" x14ac:dyDescent="0.3">
      <c r="B24" s="203" t="s">
        <v>96</v>
      </c>
      <c r="C24" s="218" t="s">
        <v>97</v>
      </c>
      <c r="D24" s="219"/>
      <c r="E24" s="55"/>
      <c r="F24" s="39" t="s">
        <v>133</v>
      </c>
      <c r="G24" s="39" t="s">
        <v>134</v>
      </c>
      <c r="H24" s="39" t="s">
        <v>135</v>
      </c>
    </row>
    <row r="25" spans="2:8" ht="15.75" thickBot="1" x14ac:dyDescent="0.3">
      <c r="B25" s="204"/>
      <c r="C25" s="218" t="s">
        <v>101</v>
      </c>
      <c r="D25" s="219"/>
      <c r="E25" s="55"/>
      <c r="F25" s="39" t="s">
        <v>136</v>
      </c>
      <c r="G25" s="39" t="s">
        <v>137</v>
      </c>
      <c r="H25" s="39" t="s">
        <v>138</v>
      </c>
    </row>
    <row r="26" spans="2:8" ht="15.75" thickBot="1" x14ac:dyDescent="0.3">
      <c r="B26" s="204"/>
      <c r="C26" s="218" t="s">
        <v>105</v>
      </c>
      <c r="D26" s="219"/>
      <c r="E26" s="55"/>
      <c r="F26" s="39" t="s">
        <v>139</v>
      </c>
      <c r="G26" s="37" t="s">
        <v>140</v>
      </c>
      <c r="H26" s="39" t="s">
        <v>141</v>
      </c>
    </row>
    <row r="27" spans="2:8" ht="15.75" thickBot="1" x14ac:dyDescent="0.3">
      <c r="B27" s="205"/>
      <c r="C27" s="218" t="s">
        <v>109</v>
      </c>
      <c r="D27" s="219"/>
      <c r="E27" s="55"/>
      <c r="F27" s="39" t="s">
        <v>142</v>
      </c>
      <c r="G27" s="39" t="s">
        <v>143</v>
      </c>
      <c r="H27" s="39" t="s">
        <v>144</v>
      </c>
    </row>
    <row r="28" spans="2:8" x14ac:dyDescent="0.25">
      <c r="B28" s="56"/>
    </row>
  </sheetData>
  <mergeCells count="31">
    <mergeCell ref="B24:B27"/>
    <mergeCell ref="C24:D24"/>
    <mergeCell ref="C25:D25"/>
    <mergeCell ref="C26:D26"/>
    <mergeCell ref="C27:D27"/>
    <mergeCell ref="B13:B16"/>
    <mergeCell ref="B18:H18"/>
    <mergeCell ref="B20:B21"/>
    <mergeCell ref="C20:D20"/>
    <mergeCell ref="E20:E21"/>
    <mergeCell ref="F20:H20"/>
    <mergeCell ref="C21:D21"/>
    <mergeCell ref="F21:F23"/>
    <mergeCell ref="H21:H23"/>
    <mergeCell ref="C22:D22"/>
    <mergeCell ref="E22:E23"/>
    <mergeCell ref="C23:D23"/>
    <mergeCell ref="B6:B9"/>
    <mergeCell ref="B10:H10"/>
    <mergeCell ref="B11:B12"/>
    <mergeCell ref="C11:D11"/>
    <mergeCell ref="E11:E12"/>
    <mergeCell ref="F11:H11"/>
    <mergeCell ref="B2:B3"/>
    <mergeCell ref="C2:D2"/>
    <mergeCell ref="E2:E3"/>
    <mergeCell ref="F2:H2"/>
    <mergeCell ref="F3:F5"/>
    <mergeCell ref="H3:H5"/>
    <mergeCell ref="C4:C5"/>
    <mergeCell ref="E4:E5"/>
  </mergeCells>
  <pageMargins left="0.7" right="0.7" top="0.75" bottom="0.75" header="0.3" footer="0.3"/>
  <pageSetup scale="9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K22" sqref="K22"/>
    </sheetView>
  </sheetViews>
  <sheetFormatPr defaultRowHeight="15" x14ac:dyDescent="0.25"/>
  <cols>
    <col min="2" max="2" width="13.42578125" customWidth="1"/>
    <col min="3" max="6" width="11.42578125" customWidth="1"/>
  </cols>
  <sheetData>
    <row r="2" spans="2:6" x14ac:dyDescent="0.25">
      <c r="C2" s="220" t="s">
        <v>145</v>
      </c>
      <c r="D2" s="220"/>
    </row>
    <row r="4" spans="2:6" ht="37.5" customHeight="1" thickBot="1" x14ac:dyDescent="0.3">
      <c r="B4" s="221"/>
      <c r="C4" s="222"/>
      <c r="D4" s="225" t="s">
        <v>146</v>
      </c>
      <c r="E4" s="226"/>
      <c r="F4" s="227"/>
    </row>
    <row r="5" spans="2:6" ht="21.75" customHeight="1" thickTop="1" thickBot="1" x14ac:dyDescent="0.3">
      <c r="B5" s="223"/>
      <c r="C5" s="224"/>
      <c r="D5" s="57" t="s">
        <v>53</v>
      </c>
      <c r="E5" s="58" t="s">
        <v>52</v>
      </c>
      <c r="F5" s="59" t="s">
        <v>58</v>
      </c>
    </row>
    <row r="6" spans="2:6" ht="21.75" customHeight="1" thickTop="1" thickBot="1" x14ac:dyDescent="0.3">
      <c r="B6" s="228" t="s">
        <v>147</v>
      </c>
      <c r="C6" s="58" t="s">
        <v>53</v>
      </c>
      <c r="D6" s="60" t="s">
        <v>53</v>
      </c>
      <c r="E6" s="60" t="s">
        <v>52</v>
      </c>
      <c r="F6" s="61" t="s">
        <v>58</v>
      </c>
    </row>
    <row r="7" spans="2:6" ht="21.75" customHeight="1" thickBot="1" x14ac:dyDescent="0.3">
      <c r="B7" s="229"/>
      <c r="C7" s="62" t="s">
        <v>52</v>
      </c>
      <c r="D7" s="63" t="s">
        <v>52</v>
      </c>
      <c r="E7" s="63" t="s">
        <v>52</v>
      </c>
      <c r="F7" s="64" t="s">
        <v>58</v>
      </c>
    </row>
    <row r="8" spans="2:6" ht="21.75" customHeight="1" x14ac:dyDescent="0.25">
      <c r="B8" s="230"/>
      <c r="C8" s="65" t="s">
        <v>58</v>
      </c>
      <c r="D8" s="66" t="s">
        <v>58</v>
      </c>
      <c r="E8" s="66" t="s">
        <v>58</v>
      </c>
      <c r="F8" s="67" t="s">
        <v>58</v>
      </c>
    </row>
  </sheetData>
  <mergeCells count="4">
    <mergeCell ref="C2:D2"/>
    <mergeCell ref="B4:C5"/>
    <mergeCell ref="D4:F4"/>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SD2022</vt:lpstr>
      <vt:lpstr>Aggregate</vt:lpstr>
      <vt:lpstr>Service Desk Policy _Procedure</vt:lpstr>
      <vt:lpstr>Inherent Risk Rating</vt:lpstr>
      <vt:lpstr>Lists for Data Validation</vt:lpstr>
      <vt:lpstr>Testing Frequency</vt:lpstr>
      <vt:lpstr>Residual Risk Rating</vt:lpstr>
      <vt:lpstr>Formula</vt:lpstr>
      <vt:lpstr>Impact &amp; Likelihood Matrix</vt:lpstr>
      <vt:lpstr>Control Rating</vt:lpstr>
      <vt:lpstr>Aggregate!Print_Area</vt:lpstr>
      <vt:lpstr>'Lists for Data Validation'!Print_Area</vt:lpstr>
      <vt:lpstr>'SD2022'!Print_Titles</vt:lpstr>
      <vt:lpstr>'Service Desk Policy _Procedure'!Print_Titles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cp:lastPrinted>2022-02-16T22:39:36Z</cp:lastPrinted>
  <dcterms:created xsi:type="dcterms:W3CDTF">2021-06-16T17:10:08Z</dcterms:created>
  <dcterms:modified xsi:type="dcterms:W3CDTF">2022-03-22T14:04:56Z</dcterms:modified>
</cp:coreProperties>
</file>