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fnottm-my.sharepoint.com/personal/harry_newton_nottingham_ac_uk/Documents/Media optimisation/"/>
    </mc:Choice>
  </mc:AlternateContent>
  <xr:revisionPtr revIDLastSave="374" documentId="8_{01010B75-17E5-46C7-9822-FEA849B8E49C}" xr6:coauthVersionLast="47" xr6:coauthVersionMax="47" xr10:uidLastSave="{DD0B94C2-0CA9-4794-9DCD-2BD9FC682614}"/>
  <bookViews>
    <workbookView xWindow="-120" yWindow="-120" windowWidth="20730" windowHeight="11160" activeTab="3" xr2:uid="{00000000-000D-0000-FFFF-FFFF00000000}"/>
  </bookViews>
  <sheets>
    <sheet name="Exported Labbook" sheetId="1" r:id="rId1"/>
    <sheet name="Processed Data" sheetId="2" r:id="rId2"/>
    <sheet name="Processed Data (2)" sheetId="3" r:id="rId3"/>
    <sheet name="graph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8" i="2" l="1"/>
  <c r="BV10" i="2"/>
  <c r="BV9" i="2"/>
  <c r="BN90" i="3"/>
  <c r="AL89" i="3"/>
  <c r="AO89" i="3"/>
  <c r="AK4" i="3"/>
  <c r="AK5" i="3"/>
  <c r="AK6" i="3"/>
  <c r="AK7" i="3"/>
  <c r="AK10" i="3"/>
  <c r="AK12" i="3" s="1"/>
  <c r="AK11" i="3"/>
  <c r="AK18" i="3"/>
  <c r="BP18" i="3" s="1"/>
  <c r="AK19" i="3"/>
  <c r="BP19" i="3" s="1"/>
  <c r="AK20" i="3"/>
  <c r="BP20" i="3" s="1"/>
  <c r="AK21" i="3"/>
  <c r="AK22" i="3"/>
  <c r="BP22" i="3" s="1"/>
  <c r="AK23" i="3"/>
  <c r="BP23" i="3" s="1"/>
  <c r="AK24" i="3"/>
  <c r="BP24" i="3" s="1"/>
  <c r="AK25" i="3"/>
  <c r="AK26" i="3"/>
  <c r="BP26" i="3" s="1"/>
  <c r="AK27" i="3"/>
  <c r="BP27" i="3" s="1"/>
  <c r="AK28" i="3"/>
  <c r="BP28" i="3" s="1"/>
  <c r="AK29" i="3"/>
  <c r="AK30" i="3"/>
  <c r="BP30" i="3" s="1"/>
  <c r="AK31" i="3"/>
  <c r="BP31" i="3" s="1"/>
  <c r="AK32" i="3"/>
  <c r="BP32" i="3" s="1"/>
  <c r="AK33" i="3"/>
  <c r="AK34" i="3"/>
  <c r="BP34" i="3" s="1"/>
  <c r="AK35" i="3"/>
  <c r="AK89" i="3"/>
  <c r="AK37" i="3"/>
  <c r="AK38" i="3"/>
  <c r="BP38" i="3" s="1"/>
  <c r="AK39" i="3"/>
  <c r="BP39" i="3" s="1"/>
  <c r="AK40" i="3"/>
  <c r="BP40" i="3" s="1"/>
  <c r="AK41" i="3"/>
  <c r="AK42" i="3"/>
  <c r="BP42" i="3" s="1"/>
  <c r="AK43" i="3"/>
  <c r="BP43" i="3" s="1"/>
  <c r="AK44" i="3"/>
  <c r="BP44" i="3" s="1"/>
  <c r="AK45" i="3"/>
  <c r="AK46" i="3"/>
  <c r="BP46" i="3" s="1"/>
  <c r="AK47" i="3"/>
  <c r="BP47" i="3" s="1"/>
  <c r="AK48" i="3"/>
  <c r="BP48" i="3" s="1"/>
  <c r="AK49" i="3"/>
  <c r="AK50" i="3"/>
  <c r="BP50" i="3" s="1"/>
  <c r="AK51" i="3"/>
  <c r="BP51" i="3" s="1"/>
  <c r="AK52" i="3"/>
  <c r="BP52" i="3" s="1"/>
  <c r="AK53" i="3"/>
  <c r="AK54" i="3"/>
  <c r="BP54" i="3" s="1"/>
  <c r="AK55" i="3"/>
  <c r="BP55" i="3" s="1"/>
  <c r="AK56" i="3"/>
  <c r="BP56" i="3" s="1"/>
  <c r="AK57" i="3"/>
  <c r="AK58" i="3"/>
  <c r="BP58" i="3" s="1"/>
  <c r="AK59" i="3"/>
  <c r="BP59" i="3" s="1"/>
  <c r="AK60" i="3"/>
  <c r="BP60" i="3" s="1"/>
  <c r="AK61" i="3"/>
  <c r="AK62" i="3"/>
  <c r="BP62" i="3" s="1"/>
  <c r="AK63" i="3"/>
  <c r="BP63" i="3" s="1"/>
  <c r="AK64" i="3"/>
  <c r="BP64" i="3" s="1"/>
  <c r="AK65" i="3"/>
  <c r="AK66" i="3"/>
  <c r="BP66" i="3" s="1"/>
  <c r="AK67" i="3"/>
  <c r="BP67" i="3" s="1"/>
  <c r="AK68" i="3"/>
  <c r="BP68" i="3" s="1"/>
  <c r="AK69" i="3"/>
  <c r="AK70" i="3"/>
  <c r="BP70" i="3" s="1"/>
  <c r="AK71" i="3"/>
  <c r="BP71" i="3" s="1"/>
  <c r="AK72" i="3"/>
  <c r="BP72" i="3" s="1"/>
  <c r="AK73" i="3"/>
  <c r="AK74" i="3"/>
  <c r="BP74" i="3" s="1"/>
  <c r="AK75" i="3"/>
  <c r="BP75" i="3" s="1"/>
  <c r="AK76" i="3"/>
  <c r="BP76" i="3" s="1"/>
  <c r="AK77" i="3"/>
  <c r="AK78" i="3"/>
  <c r="BP78" i="3" s="1"/>
  <c r="AK79" i="3"/>
  <c r="BP79" i="3" s="1"/>
  <c r="AK80" i="3"/>
  <c r="BP80" i="3" s="1"/>
  <c r="AY5" i="2"/>
  <c r="AK107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BP77" i="3" s="1"/>
  <c r="AN77" i="3"/>
  <c r="AM77" i="3"/>
  <c r="AL77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BP73" i="3" s="1"/>
  <c r="AN73" i="3"/>
  <c r="AM73" i="3"/>
  <c r="AL73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BP69" i="3" s="1"/>
  <c r="AN69" i="3"/>
  <c r="AM69" i="3"/>
  <c r="AL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BP65" i="3" s="1"/>
  <c r="AN65" i="3"/>
  <c r="AM65" i="3"/>
  <c r="AL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BP61" i="3" s="1"/>
  <c r="AN61" i="3"/>
  <c r="AM61" i="3"/>
  <c r="AL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BP57" i="3" s="1"/>
  <c r="AN57" i="3"/>
  <c r="AM57" i="3"/>
  <c r="AL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BP53" i="3" s="1"/>
  <c r="AN53" i="3"/>
  <c r="AM53" i="3"/>
  <c r="AL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BP49" i="3" s="1"/>
  <c r="AN49" i="3"/>
  <c r="AM49" i="3"/>
  <c r="AL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BP45" i="3" s="1"/>
  <c r="AN45" i="3"/>
  <c r="AM45" i="3"/>
  <c r="AL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BO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BP41" i="3" s="1"/>
  <c r="AN41" i="3"/>
  <c r="AM41" i="3"/>
  <c r="AL41" i="3"/>
  <c r="BO40" i="3"/>
  <c r="BO93" i="3" s="1"/>
  <c r="BN40" i="3"/>
  <c r="BM40" i="3"/>
  <c r="BM93" i="3" s="1"/>
  <c r="BL40" i="3"/>
  <c r="BL93" i="3" s="1"/>
  <c r="BK40" i="3"/>
  <c r="BK93" i="3" s="1"/>
  <c r="BJ40" i="3"/>
  <c r="BI40" i="3"/>
  <c r="BI93" i="3" s="1"/>
  <c r="BH40" i="3"/>
  <c r="BH93" i="3" s="1"/>
  <c r="BG40" i="3"/>
  <c r="BG93" i="3" s="1"/>
  <c r="BF40" i="3"/>
  <c r="BE40" i="3"/>
  <c r="BE93" i="3" s="1"/>
  <c r="BD40" i="3"/>
  <c r="BD93" i="3" s="1"/>
  <c r="BC40" i="3"/>
  <c r="BC93" i="3" s="1"/>
  <c r="BB40" i="3"/>
  <c r="BA40" i="3"/>
  <c r="BA93" i="3" s="1"/>
  <c r="AZ40" i="3"/>
  <c r="AZ93" i="3" s="1"/>
  <c r="AY40" i="3"/>
  <c r="AY93" i="3" s="1"/>
  <c r="AX40" i="3"/>
  <c r="AW40" i="3"/>
  <c r="AV40" i="3"/>
  <c r="AV93" i="3" s="1"/>
  <c r="AU40" i="3"/>
  <c r="AU111" i="3" s="1"/>
  <c r="AT40" i="3"/>
  <c r="AS40" i="3"/>
  <c r="AR40" i="3"/>
  <c r="AR93" i="3" s="1"/>
  <c r="AQ40" i="3"/>
  <c r="AQ111" i="3" s="1"/>
  <c r="AP40" i="3"/>
  <c r="AO40" i="3"/>
  <c r="AN40" i="3"/>
  <c r="AN111" i="3" s="1"/>
  <c r="AM40" i="3"/>
  <c r="AM111" i="3" s="1"/>
  <c r="AL40" i="3"/>
  <c r="BO39" i="3"/>
  <c r="BO110" i="3" s="1"/>
  <c r="BN39" i="3"/>
  <c r="BN92" i="3" s="1"/>
  <c r="BM39" i="3"/>
  <c r="BM92" i="3" s="1"/>
  <c r="BL39" i="3"/>
  <c r="BK39" i="3"/>
  <c r="BK92" i="3" s="1"/>
  <c r="BJ39" i="3"/>
  <c r="BJ92" i="3" s="1"/>
  <c r="BI39" i="3"/>
  <c r="BI92" i="3" s="1"/>
  <c r="BH39" i="3"/>
  <c r="BG39" i="3"/>
  <c r="BG110" i="3" s="1"/>
  <c r="BF39" i="3"/>
  <c r="BF92" i="3" s="1"/>
  <c r="BE39" i="3"/>
  <c r="BE92" i="3" s="1"/>
  <c r="BD39" i="3"/>
  <c r="BC39" i="3"/>
  <c r="BC92" i="3" s="1"/>
  <c r="BB39" i="3"/>
  <c r="BB92" i="3" s="1"/>
  <c r="BA39" i="3"/>
  <c r="BA92" i="3" s="1"/>
  <c r="AZ39" i="3"/>
  <c r="AY39" i="3"/>
  <c r="AY92" i="3" s="1"/>
  <c r="AX39" i="3"/>
  <c r="AW39" i="3"/>
  <c r="AW92" i="3" s="1"/>
  <c r="AV39" i="3"/>
  <c r="AU39" i="3"/>
  <c r="AT39" i="3"/>
  <c r="AS39" i="3"/>
  <c r="AS92" i="3" s="1"/>
  <c r="AR39" i="3"/>
  <c r="AQ39" i="3"/>
  <c r="AP39" i="3"/>
  <c r="AO39" i="3"/>
  <c r="AO92" i="3" s="1"/>
  <c r="AN39" i="3"/>
  <c r="AM39" i="3"/>
  <c r="AL39" i="3"/>
  <c r="BO38" i="3"/>
  <c r="BO109" i="3" s="1"/>
  <c r="BN38" i="3"/>
  <c r="BM38" i="3"/>
  <c r="BM91" i="3" s="1"/>
  <c r="BL38" i="3"/>
  <c r="BL91" i="3" s="1"/>
  <c r="BK38" i="3"/>
  <c r="BK91" i="3" s="1"/>
  <c r="BJ38" i="3"/>
  <c r="BI38" i="3"/>
  <c r="BI91" i="3" s="1"/>
  <c r="BH38" i="3"/>
  <c r="BH91" i="3" s="1"/>
  <c r="BG38" i="3"/>
  <c r="BG109" i="3" s="1"/>
  <c r="BF38" i="3"/>
  <c r="BE38" i="3"/>
  <c r="BE91" i="3" s="1"/>
  <c r="BD38" i="3"/>
  <c r="BD91" i="3" s="1"/>
  <c r="BC38" i="3"/>
  <c r="BC91" i="3" s="1"/>
  <c r="BB38" i="3"/>
  <c r="BA38" i="3"/>
  <c r="BA91" i="3" s="1"/>
  <c r="AZ38" i="3"/>
  <c r="AZ91" i="3" s="1"/>
  <c r="AY38" i="3"/>
  <c r="AY91" i="3" s="1"/>
  <c r="AX38" i="3"/>
  <c r="AW38" i="3"/>
  <c r="AW109" i="3" s="1"/>
  <c r="AV38" i="3"/>
  <c r="AU38" i="3"/>
  <c r="AT38" i="3"/>
  <c r="AS38" i="3"/>
  <c r="AS109" i="3" s="1"/>
  <c r="AR38" i="3"/>
  <c r="AQ38" i="3"/>
  <c r="AP38" i="3"/>
  <c r="AO38" i="3"/>
  <c r="AO109" i="3" s="1"/>
  <c r="AN38" i="3"/>
  <c r="AM38" i="3"/>
  <c r="AL38" i="3"/>
  <c r="BO37" i="3"/>
  <c r="BO90" i="3" s="1"/>
  <c r="BN37" i="3"/>
  <c r="BM37" i="3"/>
  <c r="BM90" i="3" s="1"/>
  <c r="BL37" i="3"/>
  <c r="BK37" i="3"/>
  <c r="BK90" i="3" s="1"/>
  <c r="BJ37" i="3"/>
  <c r="BJ90" i="3" s="1"/>
  <c r="BI37" i="3"/>
  <c r="BI108" i="3" s="1"/>
  <c r="BH37" i="3"/>
  <c r="BG37" i="3"/>
  <c r="BG90" i="3" s="1"/>
  <c r="BF37" i="3"/>
  <c r="BF90" i="3" s="1"/>
  <c r="BE37" i="3"/>
  <c r="BE90" i="3" s="1"/>
  <c r="BD37" i="3"/>
  <c r="BC37" i="3"/>
  <c r="BC90" i="3" s="1"/>
  <c r="BB37" i="3"/>
  <c r="BB90" i="3" s="1"/>
  <c r="BA37" i="3"/>
  <c r="BA90" i="3" s="1"/>
  <c r="AZ37" i="3"/>
  <c r="AY37" i="3"/>
  <c r="AY90" i="3" s="1"/>
  <c r="AX37" i="3"/>
  <c r="AW37" i="3"/>
  <c r="AV37" i="3"/>
  <c r="AU37" i="3"/>
  <c r="AU108" i="3" s="1"/>
  <c r="AT37" i="3"/>
  <c r="AS37" i="3"/>
  <c r="AR37" i="3"/>
  <c r="AQ37" i="3"/>
  <c r="AQ108" i="3" s="1"/>
  <c r="AP37" i="3"/>
  <c r="AO37" i="3"/>
  <c r="BP37" i="3" s="1"/>
  <c r="AN37" i="3"/>
  <c r="AM37" i="3"/>
  <c r="AM108" i="3" s="1"/>
  <c r="AL37" i="3"/>
  <c r="BO89" i="3"/>
  <c r="BM89" i="3"/>
  <c r="BL89" i="3"/>
  <c r="BK89" i="3"/>
  <c r="BI107" i="3"/>
  <c r="BH89" i="3"/>
  <c r="BG89" i="3"/>
  <c r="BD89" i="3"/>
  <c r="BC89" i="3"/>
  <c r="BA89" i="3"/>
  <c r="AZ89" i="3"/>
  <c r="AY89" i="3"/>
  <c r="AW89" i="3"/>
  <c r="AV107" i="3"/>
  <c r="AS89" i="3"/>
  <c r="AR107" i="3"/>
  <c r="AN89" i="3"/>
  <c r="BO35" i="3"/>
  <c r="BO88" i="3" s="1"/>
  <c r="BN35" i="3"/>
  <c r="BN88" i="3" s="1"/>
  <c r="BM35" i="3"/>
  <c r="BM88" i="3" s="1"/>
  <c r="BL35" i="3"/>
  <c r="BK35" i="3"/>
  <c r="BK88" i="3" s="1"/>
  <c r="BJ35" i="3"/>
  <c r="BJ88" i="3" s="1"/>
  <c r="BI35" i="3"/>
  <c r="BI88" i="3" s="1"/>
  <c r="BH35" i="3"/>
  <c r="BG35" i="3"/>
  <c r="BG88" i="3" s="1"/>
  <c r="BF35" i="3"/>
  <c r="BF88" i="3" s="1"/>
  <c r="BE35" i="3"/>
  <c r="BE88" i="3" s="1"/>
  <c r="BD35" i="3"/>
  <c r="BC35" i="3"/>
  <c r="BC88" i="3" s="1"/>
  <c r="BB35" i="3"/>
  <c r="BB88" i="3" s="1"/>
  <c r="BA35" i="3"/>
  <c r="BA88" i="3" s="1"/>
  <c r="AZ35" i="3"/>
  <c r="AY35" i="3"/>
  <c r="AY88" i="3" s="1"/>
  <c r="AX35" i="3"/>
  <c r="AX106" i="3" s="1"/>
  <c r="AW35" i="3"/>
  <c r="AV35" i="3"/>
  <c r="AU35" i="3"/>
  <c r="AU88" i="3" s="1"/>
  <c r="AT35" i="3"/>
  <c r="AT106" i="3" s="1"/>
  <c r="AS35" i="3"/>
  <c r="AR35" i="3"/>
  <c r="AQ35" i="3"/>
  <c r="AQ88" i="3" s="1"/>
  <c r="AP35" i="3"/>
  <c r="AP106" i="3" s="1"/>
  <c r="AO35" i="3"/>
  <c r="AN35" i="3"/>
  <c r="AM35" i="3"/>
  <c r="AM88" i="3" s="1"/>
  <c r="AL35" i="3"/>
  <c r="AL106" i="3" s="1"/>
  <c r="BO34" i="3"/>
  <c r="BO87" i="3" s="1"/>
  <c r="BN34" i="3"/>
  <c r="BM34" i="3"/>
  <c r="BM87" i="3" s="1"/>
  <c r="BL34" i="3"/>
  <c r="BL87" i="3" s="1"/>
  <c r="BK34" i="3"/>
  <c r="BK87" i="3" s="1"/>
  <c r="BJ34" i="3"/>
  <c r="BI34" i="3"/>
  <c r="BI87" i="3" s="1"/>
  <c r="BH34" i="3"/>
  <c r="BH87" i="3" s="1"/>
  <c r="BG34" i="3"/>
  <c r="BG87" i="3" s="1"/>
  <c r="BF34" i="3"/>
  <c r="BE34" i="3"/>
  <c r="BE87" i="3" s="1"/>
  <c r="BD34" i="3"/>
  <c r="BD87" i="3" s="1"/>
  <c r="BC34" i="3"/>
  <c r="BC87" i="3" s="1"/>
  <c r="BB34" i="3"/>
  <c r="BA34" i="3"/>
  <c r="BA87" i="3" s="1"/>
  <c r="AZ34" i="3"/>
  <c r="AZ87" i="3" s="1"/>
  <c r="AY34" i="3"/>
  <c r="AY87" i="3" s="1"/>
  <c r="AX34" i="3"/>
  <c r="AW34" i="3"/>
  <c r="AV34" i="3"/>
  <c r="AV87" i="3" s="1"/>
  <c r="AU34" i="3"/>
  <c r="AU105" i="3" s="1"/>
  <c r="AT34" i="3"/>
  <c r="AS34" i="3"/>
  <c r="AR34" i="3"/>
  <c r="AR87" i="3" s="1"/>
  <c r="AQ34" i="3"/>
  <c r="AQ105" i="3" s="1"/>
  <c r="AP34" i="3"/>
  <c r="AO34" i="3"/>
  <c r="AN34" i="3"/>
  <c r="AN105" i="3" s="1"/>
  <c r="AM34" i="3"/>
  <c r="AM105" i="3" s="1"/>
  <c r="AL34" i="3"/>
  <c r="BO33" i="3"/>
  <c r="BO86" i="3" s="1"/>
  <c r="BN33" i="3"/>
  <c r="BN86" i="3" s="1"/>
  <c r="BM33" i="3"/>
  <c r="BM86" i="3" s="1"/>
  <c r="BL33" i="3"/>
  <c r="BK33" i="3"/>
  <c r="BK86" i="3" s="1"/>
  <c r="BJ33" i="3"/>
  <c r="BJ86" i="3" s="1"/>
  <c r="BI33" i="3"/>
  <c r="BI86" i="3" s="1"/>
  <c r="BH33" i="3"/>
  <c r="BG33" i="3"/>
  <c r="BG86" i="3" s="1"/>
  <c r="BF33" i="3"/>
  <c r="BF86" i="3" s="1"/>
  <c r="BE33" i="3"/>
  <c r="BE86" i="3" s="1"/>
  <c r="BD33" i="3"/>
  <c r="BC33" i="3"/>
  <c r="BC86" i="3" s="1"/>
  <c r="BB33" i="3"/>
  <c r="BB86" i="3" s="1"/>
  <c r="BA33" i="3"/>
  <c r="BA86" i="3" s="1"/>
  <c r="AZ33" i="3"/>
  <c r="AY33" i="3"/>
  <c r="AY86" i="3" s="1"/>
  <c r="AX33" i="3"/>
  <c r="AX86" i="3" s="1"/>
  <c r="AW33" i="3"/>
  <c r="AV33" i="3"/>
  <c r="AU33" i="3"/>
  <c r="AT33" i="3"/>
  <c r="AT86" i="3" s="1"/>
  <c r="AS33" i="3"/>
  <c r="AR33" i="3"/>
  <c r="AQ33" i="3"/>
  <c r="AP33" i="3"/>
  <c r="AP86" i="3" s="1"/>
  <c r="AO33" i="3"/>
  <c r="BP33" i="3" s="1"/>
  <c r="BP86" i="3" s="1"/>
  <c r="AN33" i="3"/>
  <c r="AM33" i="3"/>
  <c r="AL33" i="3"/>
  <c r="AL86" i="3" s="1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BP29" i="3" s="1"/>
  <c r="AN29" i="3"/>
  <c r="AM29" i="3"/>
  <c r="AL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BP25" i="3" s="1"/>
  <c r="AN25" i="3"/>
  <c r="AM25" i="3"/>
  <c r="AL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BP21" i="3" s="1"/>
  <c r="AN21" i="3"/>
  <c r="AM21" i="3"/>
  <c r="AL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H14" i="3"/>
  <c r="H15" i="3" s="1"/>
  <c r="J16" i="3" s="1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BO10" i="3"/>
  <c r="BN10" i="3"/>
  <c r="BN12" i="3" s="1"/>
  <c r="BM10" i="3"/>
  <c r="BL10" i="3"/>
  <c r="BK10" i="3"/>
  <c r="BJ10" i="3"/>
  <c r="BI10" i="3"/>
  <c r="BI12" i="3" s="1"/>
  <c r="BH10" i="3"/>
  <c r="BG10" i="3"/>
  <c r="BF10" i="3"/>
  <c r="BF12" i="3" s="1"/>
  <c r="BF16" i="3" s="1"/>
  <c r="BE10" i="3"/>
  <c r="BD10" i="3"/>
  <c r="BC10" i="3"/>
  <c r="BB10" i="3"/>
  <c r="BB12" i="3" s="1"/>
  <c r="BB16" i="3" s="1"/>
  <c r="BA10" i="3"/>
  <c r="BA12" i="3" s="1"/>
  <c r="AZ10" i="3"/>
  <c r="AY10" i="3"/>
  <c r="AX10" i="3"/>
  <c r="AX12" i="3" s="1"/>
  <c r="AX16" i="3" s="1"/>
  <c r="AW10" i="3"/>
  <c r="AV10" i="3"/>
  <c r="AU10" i="3"/>
  <c r="AT10" i="3"/>
  <c r="AS10" i="3"/>
  <c r="AS12" i="3" s="1"/>
  <c r="AR10" i="3"/>
  <c r="AQ10" i="3"/>
  <c r="AP10" i="3"/>
  <c r="AP12" i="3" s="1"/>
  <c r="AP16" i="3" s="1"/>
  <c r="AO10" i="3"/>
  <c r="AN10" i="3"/>
  <c r="AM10" i="3"/>
  <c r="AL10" i="3"/>
  <c r="AL12" i="3" s="1"/>
  <c r="AL16" i="3" s="1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BF87" i="2"/>
  <c r="BF88" i="2"/>
  <c r="BF89" i="2"/>
  <c r="BF90" i="2"/>
  <c r="BF91" i="2"/>
  <c r="BF92" i="2"/>
  <c r="BF93" i="2"/>
  <c r="BF86" i="2"/>
  <c r="BP93" i="2"/>
  <c r="BP92" i="2"/>
  <c r="BP91" i="2"/>
  <c r="BP90" i="2"/>
  <c r="BP89" i="2"/>
  <c r="BP88" i="2"/>
  <c r="BP87" i="2"/>
  <c r="BP86" i="2"/>
  <c r="AY86" i="2"/>
  <c r="BB86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18" i="2"/>
  <c r="AL98" i="2"/>
  <c r="AL97" i="2"/>
  <c r="AM86" i="2"/>
  <c r="AL87" i="2"/>
  <c r="AL86" i="2"/>
  <c r="AK4" i="2"/>
  <c r="AM103" i="2"/>
  <c r="AM104" i="2"/>
  <c r="AL103" i="2"/>
  <c r="AM112" i="2"/>
  <c r="AM111" i="2"/>
  <c r="AM110" i="2"/>
  <c r="AM109" i="2"/>
  <c r="AM108" i="2"/>
  <c r="AM107" i="2"/>
  <c r="AM106" i="2"/>
  <c r="AM105" i="2"/>
  <c r="AM102" i="2"/>
  <c r="AM101" i="2"/>
  <c r="AM100" i="2"/>
  <c r="AM99" i="2"/>
  <c r="AM98" i="2"/>
  <c r="AM97" i="2"/>
  <c r="AL112" i="2"/>
  <c r="AL106" i="2"/>
  <c r="AL108" i="2"/>
  <c r="AL110" i="2"/>
  <c r="AL107" i="2"/>
  <c r="AL109" i="2"/>
  <c r="AL111" i="2"/>
  <c r="AL105" i="2"/>
  <c r="AL102" i="2"/>
  <c r="AL104" i="2"/>
  <c r="AL100" i="2"/>
  <c r="AL101" i="2"/>
  <c r="AL99" i="2"/>
  <c r="BB93" i="2"/>
  <c r="BA93" i="2"/>
  <c r="BB92" i="2"/>
  <c r="BA92" i="2"/>
  <c r="BB91" i="2"/>
  <c r="BA91" i="2"/>
  <c r="BB90" i="2"/>
  <c r="BA90" i="2"/>
  <c r="BB89" i="2"/>
  <c r="BA89" i="2"/>
  <c r="BB88" i="2"/>
  <c r="BA88" i="2"/>
  <c r="BB87" i="2"/>
  <c r="BA87" i="2"/>
  <c r="BA86" i="2"/>
  <c r="AL89" i="2"/>
  <c r="AM89" i="2"/>
  <c r="AM93" i="2"/>
  <c r="AL93" i="2"/>
  <c r="AM92" i="2"/>
  <c r="AL92" i="2"/>
  <c r="AM91" i="2"/>
  <c r="AL91" i="2"/>
  <c r="AM90" i="2"/>
  <c r="AL90" i="2"/>
  <c r="AM88" i="2"/>
  <c r="AL88" i="2"/>
  <c r="AM87" i="2"/>
  <c r="AZ93" i="2"/>
  <c r="AZ87" i="2"/>
  <c r="AZ88" i="2"/>
  <c r="AZ89" i="2"/>
  <c r="AZ90" i="2"/>
  <c r="AZ91" i="2"/>
  <c r="AZ92" i="2"/>
  <c r="AZ86" i="2"/>
  <c r="AY90" i="2"/>
  <c r="AY91" i="2"/>
  <c r="AY92" i="2"/>
  <c r="AY93" i="2"/>
  <c r="AY89" i="2"/>
  <c r="AY88" i="2"/>
  <c r="AY87" i="2"/>
  <c r="BP90" i="3" l="1"/>
  <c r="BP92" i="3"/>
  <c r="BP91" i="3"/>
  <c r="BP87" i="3"/>
  <c r="BP93" i="3"/>
  <c r="BM110" i="3"/>
  <c r="BM106" i="3"/>
  <c r="AM93" i="3"/>
  <c r="AK88" i="3"/>
  <c r="BP36" i="3"/>
  <c r="BP89" i="3" s="1"/>
  <c r="BA108" i="3"/>
  <c r="BA110" i="3"/>
  <c r="BA106" i="3"/>
  <c r="BP35" i="3"/>
  <c r="BP88" i="3" s="1"/>
  <c r="BM108" i="3"/>
  <c r="BI90" i="3"/>
  <c r="BA107" i="3"/>
  <c r="BA105" i="3"/>
  <c r="BM107" i="3"/>
  <c r="BM105" i="3"/>
  <c r="BG92" i="3"/>
  <c r="BI89" i="3"/>
  <c r="AN8" i="3"/>
  <c r="AR8" i="3"/>
  <c r="AV8" i="3"/>
  <c r="BI111" i="3"/>
  <c r="BI110" i="3"/>
  <c r="BI109" i="3"/>
  <c r="BI106" i="3"/>
  <c r="BI105" i="3"/>
  <c r="BO91" i="3"/>
  <c r="AO110" i="3"/>
  <c r="AW91" i="3"/>
  <c r="BE89" i="3"/>
  <c r="AY110" i="3"/>
  <c r="BA111" i="3"/>
  <c r="BA120" i="3" s="1"/>
  <c r="BA109" i="3"/>
  <c r="BO92" i="3"/>
  <c r="BM111" i="3"/>
  <c r="BM109" i="3"/>
  <c r="AK91" i="3"/>
  <c r="AM12" i="3"/>
  <c r="AM16" i="3" s="1"/>
  <c r="AQ12" i="3"/>
  <c r="AQ16" i="3" s="1"/>
  <c r="AU12" i="3"/>
  <c r="AY12" i="3"/>
  <c r="AY16" i="3" s="1"/>
  <c r="BC12" i="3"/>
  <c r="BC16" i="3" s="1"/>
  <c r="BG12" i="3"/>
  <c r="BK12" i="3"/>
  <c r="BO12" i="3"/>
  <c r="AO12" i="3"/>
  <c r="AO16" i="3" s="1"/>
  <c r="AW12" i="3"/>
  <c r="BE12" i="3"/>
  <c r="BE16" i="3" s="1"/>
  <c r="BM12" i="3"/>
  <c r="AN12" i="3"/>
  <c r="AN16" i="3" s="1"/>
  <c r="AR12" i="3"/>
  <c r="AV12" i="3"/>
  <c r="AZ12" i="3"/>
  <c r="BD12" i="3"/>
  <c r="BH12" i="3"/>
  <c r="BH16" i="3" s="1"/>
  <c r="BL12" i="3"/>
  <c r="AT12" i="3"/>
  <c r="BJ12" i="3"/>
  <c r="BJ16" i="3" s="1"/>
  <c r="AY106" i="3"/>
  <c r="BE111" i="3"/>
  <c r="BE110" i="3"/>
  <c r="BE109" i="3"/>
  <c r="BE108" i="3"/>
  <c r="BE107" i="3"/>
  <c r="BE106" i="3"/>
  <c r="BE105" i="3"/>
  <c r="BG91" i="3"/>
  <c r="AW107" i="3"/>
  <c r="AU90" i="3"/>
  <c r="AR104" i="3"/>
  <c r="AR86" i="3"/>
  <c r="AZ86" i="3"/>
  <c r="AZ104" i="3"/>
  <c r="BL86" i="3"/>
  <c r="BL104" i="3"/>
  <c r="AL105" i="3"/>
  <c r="AL87" i="3"/>
  <c r="AT105" i="3"/>
  <c r="AT87" i="3"/>
  <c r="BB87" i="3"/>
  <c r="BB105" i="3"/>
  <c r="BJ87" i="3"/>
  <c r="BJ105" i="3"/>
  <c r="AN106" i="3"/>
  <c r="AN88" i="3"/>
  <c r="AV106" i="3"/>
  <c r="AV88" i="3"/>
  <c r="BD88" i="3"/>
  <c r="BD106" i="3"/>
  <c r="BL88" i="3"/>
  <c r="BL106" i="3"/>
  <c r="AL107" i="3"/>
  <c r="AT107" i="3"/>
  <c r="AT89" i="3"/>
  <c r="BB89" i="3"/>
  <c r="BB107" i="3"/>
  <c r="BJ89" i="3"/>
  <c r="BJ107" i="3"/>
  <c r="AN90" i="3"/>
  <c r="AN108" i="3"/>
  <c r="AV90" i="3"/>
  <c r="AV108" i="3"/>
  <c r="BD90" i="3"/>
  <c r="BD108" i="3"/>
  <c r="BH90" i="3"/>
  <c r="BH108" i="3"/>
  <c r="AL91" i="3"/>
  <c r="AL109" i="3"/>
  <c r="AT91" i="3"/>
  <c r="AT109" i="3"/>
  <c r="BB91" i="3"/>
  <c r="BB109" i="3"/>
  <c r="BJ91" i="3"/>
  <c r="BJ109" i="3"/>
  <c r="AN110" i="3"/>
  <c r="AN92" i="3"/>
  <c r="AV110" i="3"/>
  <c r="AV92" i="3"/>
  <c r="BD92" i="3"/>
  <c r="BD110" i="3"/>
  <c r="BL92" i="3"/>
  <c r="BL110" i="3"/>
  <c r="AP111" i="3"/>
  <c r="AP93" i="3"/>
  <c r="AP102" i="3" s="1"/>
  <c r="AT111" i="3"/>
  <c r="AT93" i="3"/>
  <c r="BB93" i="3"/>
  <c r="BB111" i="3"/>
  <c r="BB120" i="3" s="1"/>
  <c r="BJ93" i="3"/>
  <c r="BJ111" i="3"/>
  <c r="AN104" i="3"/>
  <c r="AN86" i="3"/>
  <c r="AV104" i="3"/>
  <c r="AV86" i="3"/>
  <c r="BH86" i="3"/>
  <c r="BH104" i="3"/>
  <c r="AP105" i="3"/>
  <c r="AP87" i="3"/>
  <c r="AX105" i="3"/>
  <c r="AX87" i="3"/>
  <c r="BF87" i="3"/>
  <c r="BF105" i="3"/>
  <c r="BN87" i="3"/>
  <c r="BN105" i="3"/>
  <c r="AR106" i="3"/>
  <c r="AR88" i="3"/>
  <c r="AZ88" i="3"/>
  <c r="AZ106" i="3"/>
  <c r="BH88" i="3"/>
  <c r="BH106" i="3"/>
  <c r="AP107" i="3"/>
  <c r="AP89" i="3"/>
  <c r="AX107" i="3"/>
  <c r="AX89" i="3"/>
  <c r="BF89" i="3"/>
  <c r="BF107" i="3"/>
  <c r="BN89" i="3"/>
  <c r="BN107" i="3"/>
  <c r="AR90" i="3"/>
  <c r="AR108" i="3"/>
  <c r="AZ90" i="3"/>
  <c r="AZ108" i="3"/>
  <c r="BL90" i="3"/>
  <c r="BL108" i="3"/>
  <c r="AP91" i="3"/>
  <c r="AP109" i="3"/>
  <c r="AX91" i="3"/>
  <c r="AX109" i="3"/>
  <c r="BF91" i="3"/>
  <c r="BF109" i="3"/>
  <c r="BN91" i="3"/>
  <c r="BN109" i="3"/>
  <c r="AR110" i="3"/>
  <c r="AR92" i="3"/>
  <c r="AZ92" i="3"/>
  <c r="AZ110" i="3"/>
  <c r="BH92" i="3"/>
  <c r="BH110" i="3"/>
  <c r="AL111" i="3"/>
  <c r="AL120" i="3" s="1"/>
  <c r="AL93" i="3"/>
  <c r="AX111" i="3"/>
  <c r="AX93" i="3"/>
  <c r="BF93" i="3"/>
  <c r="BF111" i="3"/>
  <c r="BN93" i="3"/>
  <c r="BN111" i="3"/>
  <c r="BD86" i="3"/>
  <c r="BD104" i="3"/>
  <c r="AO8" i="3"/>
  <c r="AS8" i="3"/>
  <c r="AW8" i="3"/>
  <c r="BA8" i="3"/>
  <c r="BE8" i="3"/>
  <c r="BI8" i="3"/>
  <c r="BM8" i="3"/>
  <c r="AM8" i="3"/>
  <c r="AQ8" i="3"/>
  <c r="AU8" i="3"/>
  <c r="AY8" i="3"/>
  <c r="BC8" i="3"/>
  <c r="BG8" i="3"/>
  <c r="BK8" i="3"/>
  <c r="BO8" i="3"/>
  <c r="BM104" i="3"/>
  <c r="BI104" i="3"/>
  <c r="BE104" i="3"/>
  <c r="BA104" i="3"/>
  <c r="AR111" i="3"/>
  <c r="AU106" i="3"/>
  <c r="AR105" i="3"/>
  <c r="AP104" i="3"/>
  <c r="AR89" i="3"/>
  <c r="AT88" i="3"/>
  <c r="AQ87" i="3"/>
  <c r="AL8" i="3"/>
  <c r="AP8" i="3"/>
  <c r="AT8" i="3"/>
  <c r="AX8" i="3"/>
  <c r="BB8" i="3"/>
  <c r="BF8" i="3"/>
  <c r="BJ8" i="3"/>
  <c r="BN8" i="3"/>
  <c r="AO86" i="3"/>
  <c r="AO104" i="3"/>
  <c r="AS86" i="3"/>
  <c r="AS104" i="3"/>
  <c r="AW86" i="3"/>
  <c r="AW104" i="3"/>
  <c r="AO106" i="3"/>
  <c r="AO88" i="3"/>
  <c r="AS106" i="3"/>
  <c r="AS88" i="3"/>
  <c r="AW106" i="3"/>
  <c r="AW88" i="3"/>
  <c r="AM107" i="3"/>
  <c r="AM89" i="3"/>
  <c r="AQ107" i="3"/>
  <c r="AQ89" i="3"/>
  <c r="AU107" i="3"/>
  <c r="AU89" i="3"/>
  <c r="AO108" i="3"/>
  <c r="AO90" i="3"/>
  <c r="AS108" i="3"/>
  <c r="AS90" i="3"/>
  <c r="AW108" i="3"/>
  <c r="AW90" i="3"/>
  <c r="AM109" i="3"/>
  <c r="AM91" i="3"/>
  <c r="AQ109" i="3"/>
  <c r="AQ91" i="3"/>
  <c r="AU109" i="3"/>
  <c r="AU91" i="3"/>
  <c r="AY107" i="3"/>
  <c r="AY111" i="3"/>
  <c r="BL111" i="3"/>
  <c r="BH111" i="3"/>
  <c r="BD111" i="3"/>
  <c r="BD120" i="3" s="1"/>
  <c r="AZ111" i="3"/>
  <c r="AZ120" i="3" s="1"/>
  <c r="BL109" i="3"/>
  <c r="BH109" i="3"/>
  <c r="BD109" i="3"/>
  <c r="AZ109" i="3"/>
  <c r="BL107" i="3"/>
  <c r="BH107" i="3"/>
  <c r="BD107" i="3"/>
  <c r="AZ107" i="3"/>
  <c r="BL105" i="3"/>
  <c r="BH105" i="3"/>
  <c r="BD105" i="3"/>
  <c r="AZ105" i="3"/>
  <c r="AS107" i="3"/>
  <c r="AQ106" i="3"/>
  <c r="AL104" i="3"/>
  <c r="AS91" i="3"/>
  <c r="AQ90" i="3"/>
  <c r="AP88" i="3"/>
  <c r="AM87" i="3"/>
  <c r="AK109" i="3"/>
  <c r="AK87" i="3"/>
  <c r="AK105" i="3"/>
  <c r="AN87" i="3"/>
  <c r="AN107" i="3"/>
  <c r="AL108" i="3"/>
  <c r="AL90" i="3"/>
  <c r="AP108" i="3"/>
  <c r="AP90" i="3"/>
  <c r="AT108" i="3"/>
  <c r="AT90" i="3"/>
  <c r="AX108" i="3"/>
  <c r="AX90" i="3"/>
  <c r="AN109" i="3"/>
  <c r="AN91" i="3"/>
  <c r="AR109" i="3"/>
  <c r="AR91" i="3"/>
  <c r="AV109" i="3"/>
  <c r="AV91" i="3"/>
  <c r="AL110" i="3"/>
  <c r="AL92" i="3"/>
  <c r="AP110" i="3"/>
  <c r="AP92" i="3"/>
  <c r="AT110" i="3"/>
  <c r="AT92" i="3"/>
  <c r="AX110" i="3"/>
  <c r="AX92" i="3"/>
  <c r="AR120" i="3"/>
  <c r="AN93" i="3"/>
  <c r="AY104" i="3"/>
  <c r="AY108" i="3"/>
  <c r="BO111" i="3"/>
  <c r="BO120" i="3" s="1"/>
  <c r="BK111" i="3"/>
  <c r="BG111" i="3"/>
  <c r="BC111" i="3"/>
  <c r="BK110" i="3"/>
  <c r="BC110" i="3"/>
  <c r="BK109" i="3"/>
  <c r="BC109" i="3"/>
  <c r="BO108" i="3"/>
  <c r="BK108" i="3"/>
  <c r="BG108" i="3"/>
  <c r="BC108" i="3"/>
  <c r="BO107" i="3"/>
  <c r="BK107" i="3"/>
  <c r="BG107" i="3"/>
  <c r="BC107" i="3"/>
  <c r="BO106" i="3"/>
  <c r="BK106" i="3"/>
  <c r="BG106" i="3"/>
  <c r="BC106" i="3"/>
  <c r="BO105" i="3"/>
  <c r="BK105" i="3"/>
  <c r="BG105" i="3"/>
  <c r="BC105" i="3"/>
  <c r="BO104" i="3"/>
  <c r="BK104" i="3"/>
  <c r="BG104" i="3"/>
  <c r="BC104" i="3"/>
  <c r="AW110" i="3"/>
  <c r="AO107" i="3"/>
  <c r="AM106" i="3"/>
  <c r="AX104" i="3"/>
  <c r="AU93" i="3"/>
  <c r="AU102" i="3" s="1"/>
  <c r="AO91" i="3"/>
  <c r="AM90" i="3"/>
  <c r="AL88" i="3"/>
  <c r="AZ8" i="3"/>
  <c r="BD8" i="3"/>
  <c r="BH8" i="3"/>
  <c r="BL8" i="3"/>
  <c r="AM104" i="3"/>
  <c r="AM86" i="3"/>
  <c r="AQ104" i="3"/>
  <c r="AQ86" i="3"/>
  <c r="AU104" i="3"/>
  <c r="AU86" i="3"/>
  <c r="AO105" i="3"/>
  <c r="AO87" i="3"/>
  <c r="AS105" i="3"/>
  <c r="AS87" i="3"/>
  <c r="AW105" i="3"/>
  <c r="AW87" i="3"/>
  <c r="AM110" i="3"/>
  <c r="AM92" i="3"/>
  <c r="AQ110" i="3"/>
  <c r="AQ92" i="3"/>
  <c r="AU110" i="3"/>
  <c r="AU92" i="3"/>
  <c r="AO111" i="3"/>
  <c r="AO93" i="3"/>
  <c r="AS111" i="3"/>
  <c r="AS120" i="3" s="1"/>
  <c r="AS93" i="3"/>
  <c r="AW111" i="3"/>
  <c r="AW93" i="3"/>
  <c r="AY105" i="3"/>
  <c r="AY109" i="3"/>
  <c r="BN110" i="3"/>
  <c r="BJ110" i="3"/>
  <c r="BF110" i="3"/>
  <c r="BB110" i="3"/>
  <c r="BN108" i="3"/>
  <c r="BJ108" i="3"/>
  <c r="BF108" i="3"/>
  <c r="BB108" i="3"/>
  <c r="BN106" i="3"/>
  <c r="BJ106" i="3"/>
  <c r="BF106" i="3"/>
  <c r="BB106" i="3"/>
  <c r="BN104" i="3"/>
  <c r="BJ104" i="3"/>
  <c r="BF104" i="3"/>
  <c r="BB104" i="3"/>
  <c r="AV111" i="3"/>
  <c r="AS110" i="3"/>
  <c r="AV105" i="3"/>
  <c r="AT104" i="3"/>
  <c r="AQ93" i="3"/>
  <c r="AV89" i="3"/>
  <c r="AX88" i="3"/>
  <c r="AU87" i="3"/>
  <c r="AK90" i="3"/>
  <c r="AK86" i="3"/>
  <c r="AK93" i="3"/>
  <c r="AK102" i="3" s="1"/>
  <c r="AK8" i="3"/>
  <c r="AK92" i="3"/>
  <c r="AK111" i="3"/>
  <c r="AK110" i="3"/>
  <c r="AK108" i="3"/>
  <c r="AK106" i="3"/>
  <c r="AK104" i="3"/>
  <c r="BO102" i="3"/>
  <c r="AX102" i="3"/>
  <c r="BL120" i="3"/>
  <c r="AV102" i="3"/>
  <c r="BM102" i="3"/>
  <c r="AW102" i="3"/>
  <c r="BN102" i="3"/>
  <c r="AL102" i="3"/>
  <c r="AM120" i="3"/>
  <c r="BF120" i="3"/>
  <c r="BD102" i="3"/>
  <c r="H16" i="3"/>
  <c r="AL8" i="2"/>
  <c r="AL10" i="2"/>
  <c r="AL12" i="2"/>
  <c r="AL16" i="2" s="1"/>
  <c r="J16" i="2"/>
  <c r="H16" i="2"/>
  <c r="AL4" i="2"/>
  <c r="H14" i="2"/>
  <c r="H15" i="2"/>
  <c r="AL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1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BO4" i="2"/>
  <c r="BN4" i="2"/>
  <c r="BN8" i="2" s="1"/>
  <c r="BM4" i="2"/>
  <c r="BL4" i="2"/>
  <c r="BK4" i="2"/>
  <c r="BJ4" i="2"/>
  <c r="BJ8" i="2" s="1"/>
  <c r="BI4" i="2"/>
  <c r="BH4" i="2"/>
  <c r="BG4" i="2"/>
  <c r="BF4" i="2"/>
  <c r="BF8" i="2" s="1"/>
  <c r="BE4" i="2"/>
  <c r="BD4" i="2"/>
  <c r="BC4" i="2"/>
  <c r="BB4" i="2"/>
  <c r="BB8" i="2" s="1"/>
  <c r="BA4" i="2"/>
  <c r="AZ4" i="2"/>
  <c r="AY4" i="2"/>
  <c r="AX4" i="2"/>
  <c r="AX8" i="2" s="1"/>
  <c r="AW4" i="2"/>
  <c r="AV4" i="2"/>
  <c r="AU4" i="2"/>
  <c r="AT4" i="2"/>
  <c r="AT8" i="2" s="1"/>
  <c r="AS4" i="2"/>
  <c r="AR4" i="2"/>
  <c r="AQ4" i="2"/>
  <c r="AP4" i="2"/>
  <c r="AP8" i="2" s="1"/>
  <c r="AO4" i="2"/>
  <c r="AN4" i="2"/>
  <c r="AM4" i="2"/>
  <c r="BN11" i="2"/>
  <c r="AY116" i="3" l="1"/>
  <c r="BN114" i="3"/>
  <c r="BO116" i="3"/>
  <c r="AQ118" i="3"/>
  <c r="AO120" i="3"/>
  <c r="BH120" i="3"/>
  <c r="BK102" i="3"/>
  <c r="BM120" i="3"/>
  <c r="AX120" i="3"/>
  <c r="BH102" i="3"/>
  <c r="BJ102" i="3"/>
  <c r="AS102" i="3"/>
  <c r="BI102" i="3"/>
  <c r="AR102" i="3"/>
  <c r="BK120" i="3"/>
  <c r="AY120" i="3"/>
  <c r="AK120" i="3"/>
  <c r="AN116" i="3"/>
  <c r="AM102" i="3"/>
  <c r="AN120" i="3"/>
  <c r="BG120" i="3"/>
  <c r="AW120" i="3"/>
  <c r="BN120" i="3"/>
  <c r="AU120" i="3"/>
  <c r="BC102" i="3"/>
  <c r="BI120" i="3"/>
  <c r="AT120" i="3"/>
  <c r="AZ102" i="3"/>
  <c r="BF102" i="3"/>
  <c r="AO102" i="3"/>
  <c r="BE102" i="3"/>
  <c r="AN102" i="3"/>
  <c r="AY102" i="3"/>
  <c r="AV120" i="3"/>
  <c r="BG102" i="3"/>
  <c r="BJ120" i="3"/>
  <c r="AQ120" i="3"/>
  <c r="AT102" i="3"/>
  <c r="BE120" i="3"/>
  <c r="AP120" i="3"/>
  <c r="AQ102" i="3"/>
  <c r="BB102" i="3"/>
  <c r="BA102" i="3"/>
  <c r="BL102" i="3"/>
  <c r="BC120" i="3"/>
  <c r="AL118" i="3"/>
  <c r="AS114" i="3"/>
  <c r="BD117" i="3"/>
  <c r="BN99" i="3"/>
  <c r="AP99" i="3"/>
  <c r="AQ99" i="3"/>
  <c r="AO117" i="3"/>
  <c r="AM8" i="2"/>
  <c r="AU8" i="2"/>
  <c r="BC8" i="2"/>
  <c r="BO8" i="2"/>
  <c r="AN8" i="2"/>
  <c r="AR8" i="2"/>
  <c r="AV8" i="2"/>
  <c r="AZ8" i="2"/>
  <c r="BD8" i="2"/>
  <c r="BH8" i="2"/>
  <c r="BL8" i="2"/>
  <c r="AQ8" i="2"/>
  <c r="AY8" i="2"/>
  <c r="BG8" i="2"/>
  <c r="BK8" i="2"/>
  <c r="AK8" i="2"/>
  <c r="AO8" i="2"/>
  <c r="AS8" i="2"/>
  <c r="AW8" i="2"/>
  <c r="BA8" i="2"/>
  <c r="BE8" i="2"/>
  <c r="BI8" i="2"/>
  <c r="BM8" i="2"/>
  <c r="AZ117" i="3" l="1"/>
  <c r="AL96" i="3"/>
  <c r="BD118" i="3"/>
  <c r="AX118" i="3"/>
  <c r="BD116" i="3"/>
  <c r="BO117" i="3"/>
  <c r="BK99" i="3"/>
  <c r="AT96" i="3"/>
  <c r="BJ114" i="3"/>
  <c r="BG114" i="3"/>
  <c r="AR96" i="3"/>
  <c r="BI96" i="3"/>
  <c r="AS96" i="3"/>
  <c r="BJ96" i="3"/>
  <c r="AT114" i="3"/>
  <c r="BA114" i="3"/>
  <c r="AZ114" i="3"/>
  <c r="BH96" i="3"/>
  <c r="AU96" i="3"/>
  <c r="BN96" i="3"/>
  <c r="BK96" i="3"/>
  <c r="AN114" i="3"/>
  <c r="BL96" i="3"/>
  <c r="BG96" i="3"/>
  <c r="BE96" i="3"/>
  <c r="BF96" i="3"/>
  <c r="BE114" i="3"/>
  <c r="BK114" i="3"/>
  <c r="BC114" i="3"/>
  <c r="AR114" i="3"/>
  <c r="AV96" i="3"/>
  <c r="BM96" i="3"/>
  <c r="AW114" i="3"/>
  <c r="AW96" i="3"/>
  <c r="AX114" i="3"/>
  <c r="BM114" i="3"/>
  <c r="BL114" i="3"/>
  <c r="AZ96" i="3"/>
  <c r="AY96" i="3"/>
  <c r="BO114" i="3"/>
  <c r="AO114" i="3"/>
  <c r="AM114" i="3"/>
  <c r="BO96" i="3"/>
  <c r="BA96" i="3"/>
  <c r="AK114" i="3"/>
  <c r="AK96" i="3"/>
  <c r="BB96" i="3"/>
  <c r="AL114" i="3"/>
  <c r="BI114" i="3"/>
  <c r="AQ114" i="3"/>
  <c r="BC96" i="3"/>
  <c r="AP96" i="3"/>
  <c r="BH114" i="3"/>
  <c r="AY114" i="3"/>
  <c r="AQ96" i="3"/>
  <c r="BD96" i="3"/>
  <c r="AU114" i="3"/>
  <c r="BF114" i="3"/>
  <c r="AN96" i="3"/>
  <c r="AO96" i="3"/>
  <c r="AP114" i="3"/>
  <c r="BD114" i="3"/>
  <c r="BB118" i="3"/>
  <c r="AM96" i="3"/>
  <c r="BB114" i="3"/>
  <c r="AL100" i="3"/>
  <c r="BK118" i="3"/>
  <c r="AY100" i="3"/>
  <c r="BO100" i="3"/>
  <c r="AT100" i="3"/>
  <c r="BO118" i="3"/>
  <c r="AV100" i="3"/>
  <c r="BM100" i="3"/>
  <c r="AW118" i="3"/>
  <c r="AW100" i="3"/>
  <c r="BN100" i="3"/>
  <c r="BC100" i="3"/>
  <c r="AP100" i="3"/>
  <c r="BA118" i="3"/>
  <c r="AK100" i="3"/>
  <c r="BM118" i="3"/>
  <c r="AR100" i="3"/>
  <c r="AS100" i="3"/>
  <c r="AT118" i="3"/>
  <c r="AU118" i="3"/>
  <c r="BC118" i="3"/>
  <c r="BH118" i="3"/>
  <c r="BG118" i="3"/>
  <c r="BL100" i="3"/>
  <c r="AQ100" i="3"/>
  <c r="BA100" i="3"/>
  <c r="AK118" i="3"/>
  <c r="BB100" i="3"/>
  <c r="BL118" i="3"/>
  <c r="BI100" i="3"/>
  <c r="BJ100" i="3"/>
  <c r="AX100" i="3"/>
  <c r="BD100" i="3"/>
  <c r="AZ118" i="3"/>
  <c r="AM118" i="3"/>
  <c r="BG100" i="3"/>
  <c r="AN100" i="3"/>
  <c r="BE100" i="3"/>
  <c r="AO118" i="3"/>
  <c r="AO100" i="3"/>
  <c r="BF100" i="3"/>
  <c r="AP118" i="3"/>
  <c r="BJ118" i="3"/>
  <c r="BI118" i="3"/>
  <c r="AV118" i="3"/>
  <c r="BH100" i="3"/>
  <c r="AU100" i="3"/>
  <c r="AY118" i="3"/>
  <c r="AS118" i="3"/>
  <c r="BF118" i="3"/>
  <c r="BK100" i="3"/>
  <c r="AZ100" i="3"/>
  <c r="BE118" i="3"/>
  <c r="AM100" i="3"/>
  <c r="AN118" i="3"/>
  <c r="AP98" i="3"/>
  <c r="AV116" i="3"/>
  <c r="AN98" i="3"/>
  <c r="BE98" i="3"/>
  <c r="AO116" i="3"/>
  <c r="AO98" i="3"/>
  <c r="BF98" i="3"/>
  <c r="AP116" i="3"/>
  <c r="AZ98" i="3"/>
  <c r="BE116" i="3"/>
  <c r="AT98" i="3"/>
  <c r="AU116" i="3"/>
  <c r="BN116" i="3"/>
  <c r="BH116" i="3"/>
  <c r="BD98" i="3"/>
  <c r="BC116" i="3"/>
  <c r="BB116" i="3"/>
  <c r="AK98" i="3"/>
  <c r="AL116" i="3"/>
  <c r="AL98" i="3"/>
  <c r="AQ116" i="3"/>
  <c r="BO98" i="3"/>
  <c r="BK116" i="3"/>
  <c r="AR98" i="3"/>
  <c r="BI98" i="3"/>
  <c r="AS116" i="3"/>
  <c r="AS98" i="3"/>
  <c r="BJ98" i="3"/>
  <c r="AT116" i="3"/>
  <c r="BH98" i="3"/>
  <c r="BI116" i="3"/>
  <c r="BC98" i="3"/>
  <c r="BA116" i="3"/>
  <c r="BG98" i="3"/>
  <c r="AK116" i="3"/>
  <c r="AQ98" i="3"/>
  <c r="BJ116" i="3"/>
  <c r="BG116" i="3"/>
  <c r="AM98" i="3"/>
  <c r="BL116" i="3"/>
  <c r="BL98" i="3"/>
  <c r="AV98" i="3"/>
  <c r="BM98" i="3"/>
  <c r="AW116" i="3"/>
  <c r="AW98" i="3"/>
  <c r="BN98" i="3"/>
  <c r="AX116" i="3"/>
  <c r="AR116" i="3"/>
  <c r="BM116" i="3"/>
  <c r="BK98" i="3"/>
  <c r="AU98" i="3"/>
  <c r="BA98" i="3"/>
  <c r="BB98" i="3"/>
  <c r="AZ116" i="3"/>
  <c r="AM116" i="3"/>
  <c r="AX98" i="3"/>
  <c r="AY98" i="3"/>
  <c r="BF116" i="3"/>
  <c r="AR118" i="3"/>
  <c r="AX96" i="3"/>
  <c r="BN118" i="3"/>
  <c r="AV114" i="3"/>
  <c r="AT117" i="3"/>
  <c r="AO99" i="3"/>
  <c r="AK99" i="3"/>
  <c r="BD99" i="3"/>
  <c r="BB117" i="3"/>
  <c r="BM99" i="3"/>
  <c r="BJ99" i="3"/>
  <c r="AW99" i="3"/>
  <c r="BG117" i="3"/>
  <c r="AX117" i="3"/>
  <c r="BA117" i="3"/>
  <c r="AV99" i="3"/>
  <c r="AN101" i="3"/>
  <c r="BK119" i="3"/>
  <c r="AZ119" i="3"/>
  <c r="AP101" i="3"/>
  <c r="BE101" i="3"/>
  <c r="AQ119" i="3"/>
  <c r="BB101" i="3"/>
  <c r="AN119" i="3"/>
  <c r="AZ101" i="3"/>
  <c r="BA119" i="3"/>
  <c r="AR101" i="3"/>
  <c r="AS119" i="3"/>
  <c r="BJ119" i="3"/>
  <c r="BO119" i="3"/>
  <c r="AT119" i="3"/>
  <c r="BD101" i="3"/>
  <c r="AK101" i="3"/>
  <c r="AX119" i="3"/>
  <c r="BL119" i="3"/>
  <c r="AO119" i="3"/>
  <c r="BO101" i="3"/>
  <c r="BG101" i="3"/>
  <c r="AX101" i="3"/>
  <c r="AQ101" i="3"/>
  <c r="AO101" i="3"/>
  <c r="BI119" i="3"/>
  <c r="BB119" i="3"/>
  <c r="BL101" i="3"/>
  <c r="BC119" i="3"/>
  <c r="AL119" i="3"/>
  <c r="BH119" i="3"/>
  <c r="BA101" i="3"/>
  <c r="AU101" i="3"/>
  <c r="AW101" i="3"/>
  <c r="BM119" i="3"/>
  <c r="BF119" i="3"/>
  <c r="AY119" i="3"/>
  <c r="BD119" i="3"/>
  <c r="AT101" i="3"/>
  <c r="BI101" i="3"/>
  <c r="AM101" i="3"/>
  <c r="BF101" i="3"/>
  <c r="AR119" i="3"/>
  <c r="BH101" i="3"/>
  <c r="BE119" i="3"/>
  <c r="BC101" i="3"/>
  <c r="AW119" i="3"/>
  <c r="BN119" i="3"/>
  <c r="BG119" i="3"/>
  <c r="AY101" i="3"/>
  <c r="AV101" i="3"/>
  <c r="AU119" i="3"/>
  <c r="BM101" i="3"/>
  <c r="BJ101" i="3"/>
  <c r="AP119" i="3"/>
  <c r="BK101" i="3"/>
  <c r="AS101" i="3"/>
  <c r="AL101" i="3"/>
  <c r="AM119" i="3"/>
  <c r="BN101" i="3"/>
  <c r="AV119" i="3"/>
  <c r="AK119" i="3"/>
  <c r="AV117" i="3"/>
  <c r="AS99" i="3"/>
  <c r="BO99" i="3"/>
  <c r="AK117" i="3"/>
  <c r="AS117" i="3"/>
  <c r="BG99" i="3"/>
  <c r="AQ117" i="3"/>
  <c r="AL117" i="3"/>
  <c r="AT99" i="3"/>
  <c r="AN117" i="3"/>
  <c r="BI117" i="3"/>
  <c r="AX99" i="3"/>
  <c r="AV97" i="3"/>
  <c r="AY115" i="3"/>
  <c r="AT115" i="3"/>
  <c r="BL97" i="3"/>
  <c r="BJ115" i="3"/>
  <c r="BO97" i="3"/>
  <c r="AO115" i="3"/>
  <c r="BG97" i="3"/>
  <c r="AP97" i="3"/>
  <c r="BE97" i="3"/>
  <c r="AQ115" i="3"/>
  <c r="AU97" i="3"/>
  <c r="BN97" i="3"/>
  <c r="AO97" i="3"/>
  <c r="AP115" i="3"/>
  <c r="BH115" i="3"/>
  <c r="BK97" i="3"/>
  <c r="BE115" i="3"/>
  <c r="BN115" i="3"/>
  <c r="BC115" i="3"/>
  <c r="BO115" i="3"/>
  <c r="AX97" i="3"/>
  <c r="AM97" i="3"/>
  <c r="AR115" i="3"/>
  <c r="AR97" i="3"/>
  <c r="BM115" i="3"/>
  <c r="AL115" i="3"/>
  <c r="AS97" i="3"/>
  <c r="AL97" i="3"/>
  <c r="AM115" i="3"/>
  <c r="AV115" i="3"/>
  <c r="BD115" i="3"/>
  <c r="BA115" i="3"/>
  <c r="AY97" i="3"/>
  <c r="AT97" i="3"/>
  <c r="BI97" i="3"/>
  <c r="AU115" i="3"/>
  <c r="BB97" i="3"/>
  <c r="AN115" i="3"/>
  <c r="AW97" i="3"/>
  <c r="AX115" i="3"/>
  <c r="BL115" i="3"/>
  <c r="BI115" i="3"/>
  <c r="BF115" i="3"/>
  <c r="AW115" i="3"/>
  <c r="BK115" i="3"/>
  <c r="BM97" i="3"/>
  <c r="BF97" i="3"/>
  <c r="AZ97" i="3"/>
  <c r="AZ115" i="3"/>
  <c r="AS115" i="3"/>
  <c r="BD97" i="3"/>
  <c r="BB115" i="3"/>
  <c r="AN97" i="3"/>
  <c r="AK97" i="3"/>
  <c r="BG115" i="3"/>
  <c r="BA97" i="3"/>
  <c r="AQ97" i="3"/>
  <c r="BJ97" i="3"/>
  <c r="BH97" i="3"/>
  <c r="BC97" i="3"/>
  <c r="AU117" i="3"/>
  <c r="BJ117" i="3"/>
  <c r="AW117" i="3"/>
  <c r="AL99" i="3"/>
  <c r="BH99" i="3"/>
  <c r="AP117" i="3"/>
  <c r="BC117" i="3"/>
  <c r="BE99" i="3"/>
  <c r="AY99" i="3"/>
  <c r="BB99" i="3"/>
  <c r="AM99" i="3"/>
  <c r="BC99" i="3"/>
  <c r="BA99" i="3"/>
  <c r="AY117" i="3"/>
  <c r="BF117" i="3"/>
  <c r="AM117" i="3"/>
  <c r="BE117" i="3"/>
  <c r="BK117" i="3"/>
  <c r="BH117" i="3"/>
  <c r="AR99" i="3"/>
  <c r="BL99" i="3"/>
  <c r="BL117" i="3"/>
  <c r="AN99" i="3"/>
  <c r="AU99" i="3"/>
  <c r="AZ99" i="3"/>
  <c r="BN117" i="3"/>
  <c r="BI99" i="3"/>
  <c r="BM117" i="3"/>
  <c r="BF99" i="3"/>
  <c r="AR117" i="3"/>
  <c r="AK115" i="3"/>
  <c r="AN95" i="3"/>
  <c r="AR95" i="3"/>
  <c r="BG95" i="3"/>
  <c r="AP113" i="3"/>
  <c r="BE113" i="3"/>
  <c r="BN113" i="3"/>
  <c r="AY95" i="3"/>
  <c r="BD95" i="3"/>
  <c r="BK113" i="3"/>
  <c r="AW95" i="3"/>
  <c r="BL95" i="3"/>
  <c r="AS113" i="3"/>
  <c r="BF113" i="3"/>
  <c r="BO113" i="3"/>
  <c r="BO95" i="3"/>
  <c r="AX113" i="3"/>
  <c r="BA113" i="3"/>
  <c r="BI113" i="3"/>
  <c r="AO95" i="3"/>
  <c r="AK113" i="3"/>
  <c r="BB113" i="3"/>
  <c r="BD113" i="3"/>
  <c r="AT95" i="3"/>
  <c r="BI95" i="3"/>
  <c r="AU113" i="3"/>
  <c r="BB95" i="3"/>
  <c r="AN113" i="3"/>
  <c r="BC113" i="3"/>
  <c r="AT113" i="3"/>
  <c r="BH95" i="3"/>
  <c r="AS95" i="3"/>
  <c r="BJ113" i="3"/>
  <c r="BH113" i="3"/>
  <c r="BC95" i="3"/>
  <c r="AP95" i="3"/>
  <c r="AU95" i="3"/>
  <c r="AZ113" i="3"/>
  <c r="AV95" i="3"/>
  <c r="AX95" i="3"/>
  <c r="BM95" i="3"/>
  <c r="AM95" i="3"/>
  <c r="BF95" i="3"/>
  <c r="AR113" i="3"/>
  <c r="AL113" i="3"/>
  <c r="AZ95" i="3"/>
  <c r="AK95" i="3"/>
  <c r="AO113" i="3"/>
  <c r="AQ113" i="3"/>
  <c r="BG113" i="3"/>
  <c r="AY113" i="3"/>
  <c r="BM113" i="3"/>
  <c r="AW113" i="3"/>
  <c r="BK95" i="3"/>
  <c r="AL95" i="3"/>
  <c r="BA95" i="3"/>
  <c r="AM113" i="3"/>
  <c r="AQ95" i="3"/>
  <c r="BJ95" i="3"/>
  <c r="AV113" i="3"/>
  <c r="BL113" i="3"/>
  <c r="BE95" i="3"/>
  <c r="BN95" i="3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X80" i="2"/>
  <c r="AW80" i="2"/>
  <c r="AV80" i="2"/>
  <c r="AU80" i="2"/>
  <c r="AT80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X79" i="2"/>
  <c r="AW79" i="2"/>
  <c r="AV79" i="2"/>
  <c r="AU79" i="2"/>
  <c r="AT79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X78" i="2"/>
  <c r="AW78" i="2"/>
  <c r="AV78" i="2"/>
  <c r="AU78" i="2"/>
  <c r="AT78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X77" i="2"/>
  <c r="AW77" i="2"/>
  <c r="AV77" i="2"/>
  <c r="AU77" i="2"/>
  <c r="AT77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X76" i="2"/>
  <c r="AW76" i="2"/>
  <c r="AV76" i="2"/>
  <c r="AU76" i="2"/>
  <c r="AT76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X75" i="2"/>
  <c r="AW75" i="2"/>
  <c r="AV75" i="2"/>
  <c r="AU75" i="2"/>
  <c r="AT75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X74" i="2"/>
  <c r="AW74" i="2"/>
  <c r="AV74" i="2"/>
  <c r="AU74" i="2"/>
  <c r="AT74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X73" i="2"/>
  <c r="AW73" i="2"/>
  <c r="AV73" i="2"/>
  <c r="AU73" i="2"/>
  <c r="AT73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X72" i="2"/>
  <c r="AW72" i="2"/>
  <c r="AV72" i="2"/>
  <c r="AU72" i="2"/>
  <c r="AT72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X71" i="2"/>
  <c r="AW71" i="2"/>
  <c r="AV71" i="2"/>
  <c r="AU71" i="2"/>
  <c r="AT71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X70" i="2"/>
  <c r="AW70" i="2"/>
  <c r="AV70" i="2"/>
  <c r="AU70" i="2"/>
  <c r="AT70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X69" i="2"/>
  <c r="AW69" i="2"/>
  <c r="AV69" i="2"/>
  <c r="AU69" i="2"/>
  <c r="AT69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X68" i="2"/>
  <c r="AW68" i="2"/>
  <c r="AV68" i="2"/>
  <c r="AU68" i="2"/>
  <c r="AT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X67" i="2"/>
  <c r="AW67" i="2"/>
  <c r="AV67" i="2"/>
  <c r="AU67" i="2"/>
  <c r="AT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X66" i="2"/>
  <c r="AW66" i="2"/>
  <c r="AV66" i="2"/>
  <c r="AU66" i="2"/>
  <c r="AT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X65" i="2"/>
  <c r="AW65" i="2"/>
  <c r="AV65" i="2"/>
  <c r="AU65" i="2"/>
  <c r="AT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X64" i="2"/>
  <c r="AW64" i="2"/>
  <c r="AV64" i="2"/>
  <c r="AU64" i="2"/>
  <c r="AT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X63" i="2"/>
  <c r="AW63" i="2"/>
  <c r="AV63" i="2"/>
  <c r="AU63" i="2"/>
  <c r="AT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X62" i="2"/>
  <c r="AW62" i="2"/>
  <c r="AV62" i="2"/>
  <c r="AU62" i="2"/>
  <c r="AT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X61" i="2"/>
  <c r="AW61" i="2"/>
  <c r="AV61" i="2"/>
  <c r="AU61" i="2"/>
  <c r="AT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X60" i="2"/>
  <c r="AW60" i="2"/>
  <c r="AV60" i="2"/>
  <c r="AU60" i="2"/>
  <c r="AT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X59" i="2"/>
  <c r="AW59" i="2"/>
  <c r="AV59" i="2"/>
  <c r="AU59" i="2"/>
  <c r="AT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X58" i="2"/>
  <c r="AW58" i="2"/>
  <c r="AV58" i="2"/>
  <c r="AU58" i="2"/>
  <c r="AT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X57" i="2"/>
  <c r="AW57" i="2"/>
  <c r="AV57" i="2"/>
  <c r="AU57" i="2"/>
  <c r="AT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X56" i="2"/>
  <c r="AW56" i="2"/>
  <c r="AV56" i="2"/>
  <c r="AU56" i="2"/>
  <c r="AT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X55" i="2"/>
  <c r="AW55" i="2"/>
  <c r="AV55" i="2"/>
  <c r="AU55" i="2"/>
  <c r="AT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X54" i="2"/>
  <c r="AW54" i="2"/>
  <c r="AV54" i="2"/>
  <c r="AU54" i="2"/>
  <c r="AT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X53" i="2"/>
  <c r="AW53" i="2"/>
  <c r="AV53" i="2"/>
  <c r="AU53" i="2"/>
  <c r="AT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X52" i="2"/>
  <c r="AW52" i="2"/>
  <c r="AV52" i="2"/>
  <c r="AU52" i="2"/>
  <c r="AT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X51" i="2"/>
  <c r="AW51" i="2"/>
  <c r="AV51" i="2"/>
  <c r="AU51" i="2"/>
  <c r="AT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X50" i="2"/>
  <c r="AW50" i="2"/>
  <c r="AV50" i="2"/>
  <c r="AU50" i="2"/>
  <c r="AT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X49" i="2"/>
  <c r="AW49" i="2"/>
  <c r="AV49" i="2"/>
  <c r="AU49" i="2"/>
  <c r="AT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X48" i="2"/>
  <c r="AW48" i="2"/>
  <c r="AV48" i="2"/>
  <c r="AU48" i="2"/>
  <c r="AT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X47" i="2"/>
  <c r="AW47" i="2"/>
  <c r="AV47" i="2"/>
  <c r="AU47" i="2"/>
  <c r="AT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X46" i="2"/>
  <c r="AW46" i="2"/>
  <c r="AV46" i="2"/>
  <c r="AU46" i="2"/>
  <c r="AT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X45" i="2"/>
  <c r="AW45" i="2"/>
  <c r="AV45" i="2"/>
  <c r="AU45" i="2"/>
  <c r="AT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X44" i="2"/>
  <c r="AW44" i="2"/>
  <c r="AV44" i="2"/>
  <c r="AU44" i="2"/>
  <c r="AT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X43" i="2"/>
  <c r="AW43" i="2"/>
  <c r="AV43" i="2"/>
  <c r="AU43" i="2"/>
  <c r="AT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X42" i="2"/>
  <c r="AW42" i="2"/>
  <c r="AV42" i="2"/>
  <c r="AU42" i="2"/>
  <c r="AT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X41" i="2"/>
  <c r="AW41" i="2"/>
  <c r="AV41" i="2"/>
  <c r="AU41" i="2"/>
  <c r="AT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X40" i="2"/>
  <c r="AW40" i="2"/>
  <c r="AV40" i="2"/>
  <c r="AU40" i="2"/>
  <c r="AT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X39" i="2"/>
  <c r="AW39" i="2"/>
  <c r="AV39" i="2"/>
  <c r="AU39" i="2"/>
  <c r="AT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X38" i="2"/>
  <c r="AW38" i="2"/>
  <c r="AV38" i="2"/>
  <c r="AU38" i="2"/>
  <c r="AT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X37" i="2"/>
  <c r="AW37" i="2"/>
  <c r="AV37" i="2"/>
  <c r="AU37" i="2"/>
  <c r="AT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X36" i="2"/>
  <c r="AW36" i="2"/>
  <c r="AV36" i="2"/>
  <c r="AU36" i="2"/>
  <c r="AT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X35" i="2"/>
  <c r="AW35" i="2"/>
  <c r="AV35" i="2"/>
  <c r="AU35" i="2"/>
  <c r="AT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X34" i="2"/>
  <c r="AW34" i="2"/>
  <c r="AV34" i="2"/>
  <c r="AU34" i="2"/>
  <c r="AT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X33" i="2"/>
  <c r="AW33" i="2"/>
  <c r="AV33" i="2"/>
  <c r="AU33" i="2"/>
  <c r="AT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X32" i="2"/>
  <c r="AW32" i="2"/>
  <c r="AV32" i="2"/>
  <c r="AU32" i="2"/>
  <c r="AT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X31" i="2"/>
  <c r="AW31" i="2"/>
  <c r="AV31" i="2"/>
  <c r="AU31" i="2"/>
  <c r="AT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X30" i="2"/>
  <c r="AW30" i="2"/>
  <c r="AV30" i="2"/>
  <c r="AU30" i="2"/>
  <c r="AT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X29" i="2"/>
  <c r="AW29" i="2"/>
  <c r="AV29" i="2"/>
  <c r="AU29" i="2"/>
  <c r="AT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X28" i="2"/>
  <c r="AW28" i="2"/>
  <c r="AV28" i="2"/>
  <c r="AU28" i="2"/>
  <c r="AT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X27" i="2"/>
  <c r="AW27" i="2"/>
  <c r="AV27" i="2"/>
  <c r="AU27" i="2"/>
  <c r="AT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X26" i="2"/>
  <c r="AW26" i="2"/>
  <c r="AV26" i="2"/>
  <c r="AU26" i="2"/>
  <c r="AT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X25" i="2"/>
  <c r="AW25" i="2"/>
  <c r="AV25" i="2"/>
  <c r="AU25" i="2"/>
  <c r="AT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X24" i="2"/>
  <c r="AW24" i="2"/>
  <c r="AV24" i="2"/>
  <c r="AU24" i="2"/>
  <c r="AT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X23" i="2"/>
  <c r="AW23" i="2"/>
  <c r="AV23" i="2"/>
  <c r="AU23" i="2"/>
  <c r="AT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X22" i="2"/>
  <c r="AW22" i="2"/>
  <c r="AV22" i="2"/>
  <c r="AU22" i="2"/>
  <c r="AT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X21" i="2"/>
  <c r="AW21" i="2"/>
  <c r="AV21" i="2"/>
  <c r="AU21" i="2"/>
  <c r="AT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X20" i="2"/>
  <c r="AW20" i="2"/>
  <c r="AV20" i="2"/>
  <c r="AU20" i="2"/>
  <c r="AT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X19" i="2"/>
  <c r="AW19" i="2"/>
  <c r="AV19" i="2"/>
  <c r="AU19" i="2"/>
  <c r="AT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X18" i="2"/>
  <c r="AW18" i="2"/>
  <c r="AV18" i="2"/>
  <c r="AU18" i="2"/>
  <c r="AT18" i="2"/>
  <c r="BO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BO10" i="2"/>
  <c r="BO12" i="2" s="1"/>
  <c r="BN10" i="2"/>
  <c r="BN12" i="2" s="1"/>
  <c r="BM10" i="2"/>
  <c r="BL10" i="2"/>
  <c r="BK10" i="2"/>
  <c r="BK12" i="2" s="1"/>
  <c r="BJ10" i="2"/>
  <c r="BJ12" i="2" s="1"/>
  <c r="BJ16" i="2" s="1"/>
  <c r="BI10" i="2"/>
  <c r="BH10" i="2"/>
  <c r="BG10" i="2"/>
  <c r="BG12" i="2" s="1"/>
  <c r="BF10" i="2"/>
  <c r="BF12" i="2" s="1"/>
  <c r="BF16" i="2" s="1"/>
  <c r="BE10" i="2"/>
  <c r="BD10" i="2"/>
  <c r="BC10" i="2"/>
  <c r="BC12" i="2" s="1"/>
  <c r="BC16" i="2" s="1"/>
  <c r="BB10" i="2"/>
  <c r="BB12" i="2" s="1"/>
  <c r="BB16" i="2" s="1"/>
  <c r="BA10" i="2"/>
  <c r="AZ10" i="2"/>
  <c r="AY10" i="2"/>
  <c r="AY12" i="2" s="1"/>
  <c r="AY16" i="2" s="1"/>
  <c r="AX10" i="2"/>
  <c r="AX12" i="2" s="1"/>
  <c r="AX16" i="2" s="1"/>
  <c r="AW10" i="2"/>
  <c r="AV10" i="2"/>
  <c r="AU10" i="2"/>
  <c r="AU12" i="2" s="1"/>
  <c r="AT10" i="2"/>
  <c r="AT12" i="2" s="1"/>
  <c r="AS11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10" i="2"/>
  <c r="AS12" i="2" s="1"/>
  <c r="AR80" i="2"/>
  <c r="AQ80" i="2"/>
  <c r="AP80" i="2"/>
  <c r="AO80" i="2"/>
  <c r="AN80" i="2"/>
  <c r="AM80" i="2"/>
  <c r="AL80" i="2"/>
  <c r="AR79" i="2"/>
  <c r="AQ79" i="2"/>
  <c r="AP79" i="2"/>
  <c r="AO79" i="2"/>
  <c r="AN79" i="2"/>
  <c r="AM79" i="2"/>
  <c r="AL79" i="2"/>
  <c r="AR78" i="2"/>
  <c r="AQ78" i="2"/>
  <c r="AP78" i="2"/>
  <c r="AO78" i="2"/>
  <c r="AN78" i="2"/>
  <c r="AM78" i="2"/>
  <c r="AL78" i="2"/>
  <c r="AR77" i="2"/>
  <c r="AQ77" i="2"/>
  <c r="AP77" i="2"/>
  <c r="AO77" i="2"/>
  <c r="AN77" i="2"/>
  <c r="AM77" i="2"/>
  <c r="AL77" i="2"/>
  <c r="AR76" i="2"/>
  <c r="AQ76" i="2"/>
  <c r="AP76" i="2"/>
  <c r="AO76" i="2"/>
  <c r="AN76" i="2"/>
  <c r="AM76" i="2"/>
  <c r="AL76" i="2"/>
  <c r="AR75" i="2"/>
  <c r="AQ75" i="2"/>
  <c r="AP75" i="2"/>
  <c r="AO75" i="2"/>
  <c r="AN75" i="2"/>
  <c r="AM75" i="2"/>
  <c r="AL75" i="2"/>
  <c r="AR74" i="2"/>
  <c r="AQ74" i="2"/>
  <c r="AP74" i="2"/>
  <c r="AO74" i="2"/>
  <c r="AN74" i="2"/>
  <c r="AM74" i="2"/>
  <c r="AL74" i="2"/>
  <c r="AR73" i="2"/>
  <c r="AQ73" i="2"/>
  <c r="AP73" i="2"/>
  <c r="AO73" i="2"/>
  <c r="AN73" i="2"/>
  <c r="AM73" i="2"/>
  <c r="AL73" i="2"/>
  <c r="AR72" i="2"/>
  <c r="AQ72" i="2"/>
  <c r="AP72" i="2"/>
  <c r="AO72" i="2"/>
  <c r="AN72" i="2"/>
  <c r="AM72" i="2"/>
  <c r="AL72" i="2"/>
  <c r="AR71" i="2"/>
  <c r="AQ71" i="2"/>
  <c r="AP71" i="2"/>
  <c r="AO71" i="2"/>
  <c r="AN71" i="2"/>
  <c r="AM71" i="2"/>
  <c r="AL71" i="2"/>
  <c r="AR70" i="2"/>
  <c r="AQ70" i="2"/>
  <c r="AP70" i="2"/>
  <c r="AO70" i="2"/>
  <c r="AN70" i="2"/>
  <c r="AM70" i="2"/>
  <c r="AL70" i="2"/>
  <c r="AR69" i="2"/>
  <c r="AQ69" i="2"/>
  <c r="AP69" i="2"/>
  <c r="AO69" i="2"/>
  <c r="AN69" i="2"/>
  <c r="AM69" i="2"/>
  <c r="AL69" i="2"/>
  <c r="AR68" i="2"/>
  <c r="AQ68" i="2"/>
  <c r="AP68" i="2"/>
  <c r="AO68" i="2"/>
  <c r="AN68" i="2"/>
  <c r="AM68" i="2"/>
  <c r="AL68" i="2"/>
  <c r="AR67" i="2"/>
  <c r="AQ67" i="2"/>
  <c r="AP67" i="2"/>
  <c r="AO67" i="2"/>
  <c r="AN67" i="2"/>
  <c r="AM67" i="2"/>
  <c r="AL67" i="2"/>
  <c r="AR66" i="2"/>
  <c r="AQ66" i="2"/>
  <c r="AP66" i="2"/>
  <c r="AO66" i="2"/>
  <c r="AN66" i="2"/>
  <c r="AM66" i="2"/>
  <c r="AL66" i="2"/>
  <c r="AR65" i="2"/>
  <c r="AQ65" i="2"/>
  <c r="AP65" i="2"/>
  <c r="AO65" i="2"/>
  <c r="AN65" i="2"/>
  <c r="AM65" i="2"/>
  <c r="AL65" i="2"/>
  <c r="AR64" i="2"/>
  <c r="AQ64" i="2"/>
  <c r="AP64" i="2"/>
  <c r="AO64" i="2"/>
  <c r="AN64" i="2"/>
  <c r="AM64" i="2"/>
  <c r="AL64" i="2"/>
  <c r="AR63" i="2"/>
  <c r="AQ63" i="2"/>
  <c r="AP63" i="2"/>
  <c r="AO63" i="2"/>
  <c r="AN63" i="2"/>
  <c r="AM63" i="2"/>
  <c r="AL63" i="2"/>
  <c r="AR62" i="2"/>
  <c r="AQ62" i="2"/>
  <c r="AP62" i="2"/>
  <c r="AO62" i="2"/>
  <c r="AN62" i="2"/>
  <c r="AM62" i="2"/>
  <c r="AL62" i="2"/>
  <c r="AR61" i="2"/>
  <c r="AQ61" i="2"/>
  <c r="AP61" i="2"/>
  <c r="AO61" i="2"/>
  <c r="AN61" i="2"/>
  <c r="AM61" i="2"/>
  <c r="AL61" i="2"/>
  <c r="AR60" i="2"/>
  <c r="AQ60" i="2"/>
  <c r="AP60" i="2"/>
  <c r="AO60" i="2"/>
  <c r="AN60" i="2"/>
  <c r="AM60" i="2"/>
  <c r="AL60" i="2"/>
  <c r="AR59" i="2"/>
  <c r="AQ59" i="2"/>
  <c r="AP59" i="2"/>
  <c r="AO59" i="2"/>
  <c r="AN59" i="2"/>
  <c r="AM59" i="2"/>
  <c r="AL59" i="2"/>
  <c r="AR58" i="2"/>
  <c r="AQ58" i="2"/>
  <c r="AP58" i="2"/>
  <c r="AO58" i="2"/>
  <c r="AN58" i="2"/>
  <c r="AM58" i="2"/>
  <c r="AL58" i="2"/>
  <c r="AR57" i="2"/>
  <c r="AQ57" i="2"/>
  <c r="AP57" i="2"/>
  <c r="AO57" i="2"/>
  <c r="AN57" i="2"/>
  <c r="AM57" i="2"/>
  <c r="AL57" i="2"/>
  <c r="AR56" i="2"/>
  <c r="AQ56" i="2"/>
  <c r="AP56" i="2"/>
  <c r="AO56" i="2"/>
  <c r="AN56" i="2"/>
  <c r="AM56" i="2"/>
  <c r="AL56" i="2"/>
  <c r="AR55" i="2"/>
  <c r="AQ55" i="2"/>
  <c r="AP55" i="2"/>
  <c r="AO55" i="2"/>
  <c r="AN55" i="2"/>
  <c r="AM55" i="2"/>
  <c r="AL55" i="2"/>
  <c r="AR54" i="2"/>
  <c r="AQ54" i="2"/>
  <c r="AP54" i="2"/>
  <c r="AO54" i="2"/>
  <c r="AN54" i="2"/>
  <c r="AM54" i="2"/>
  <c r="AL54" i="2"/>
  <c r="AR53" i="2"/>
  <c r="AQ53" i="2"/>
  <c r="AP53" i="2"/>
  <c r="AO53" i="2"/>
  <c r="AN53" i="2"/>
  <c r="AM53" i="2"/>
  <c r="AL53" i="2"/>
  <c r="AR52" i="2"/>
  <c r="AQ52" i="2"/>
  <c r="AP52" i="2"/>
  <c r="AO52" i="2"/>
  <c r="AN52" i="2"/>
  <c r="AM52" i="2"/>
  <c r="AL52" i="2"/>
  <c r="AR51" i="2"/>
  <c r="AQ51" i="2"/>
  <c r="AP51" i="2"/>
  <c r="AO51" i="2"/>
  <c r="AN51" i="2"/>
  <c r="AM51" i="2"/>
  <c r="AL51" i="2"/>
  <c r="AR50" i="2"/>
  <c r="AQ50" i="2"/>
  <c r="AP50" i="2"/>
  <c r="AO50" i="2"/>
  <c r="AN50" i="2"/>
  <c r="AM50" i="2"/>
  <c r="AL50" i="2"/>
  <c r="AR49" i="2"/>
  <c r="AQ49" i="2"/>
  <c r="AP49" i="2"/>
  <c r="AO49" i="2"/>
  <c r="AN49" i="2"/>
  <c r="AM49" i="2"/>
  <c r="AL49" i="2"/>
  <c r="AR48" i="2"/>
  <c r="AQ48" i="2"/>
  <c r="AP48" i="2"/>
  <c r="AO48" i="2"/>
  <c r="AN48" i="2"/>
  <c r="AM48" i="2"/>
  <c r="AL48" i="2"/>
  <c r="AR47" i="2"/>
  <c r="AQ47" i="2"/>
  <c r="AP47" i="2"/>
  <c r="AO47" i="2"/>
  <c r="AN47" i="2"/>
  <c r="AM47" i="2"/>
  <c r="AL47" i="2"/>
  <c r="AR46" i="2"/>
  <c r="AQ46" i="2"/>
  <c r="AP46" i="2"/>
  <c r="AO46" i="2"/>
  <c r="AN46" i="2"/>
  <c r="AM46" i="2"/>
  <c r="AL46" i="2"/>
  <c r="AR45" i="2"/>
  <c r="AQ45" i="2"/>
  <c r="AP45" i="2"/>
  <c r="AO45" i="2"/>
  <c r="AN45" i="2"/>
  <c r="AM45" i="2"/>
  <c r="AL45" i="2"/>
  <c r="AR44" i="2"/>
  <c r="AQ44" i="2"/>
  <c r="AP44" i="2"/>
  <c r="AO44" i="2"/>
  <c r="AN44" i="2"/>
  <c r="AM44" i="2"/>
  <c r="AL44" i="2"/>
  <c r="AR43" i="2"/>
  <c r="AQ43" i="2"/>
  <c r="AP43" i="2"/>
  <c r="AO43" i="2"/>
  <c r="AN43" i="2"/>
  <c r="AM43" i="2"/>
  <c r="AL43" i="2"/>
  <c r="AR42" i="2"/>
  <c r="AQ42" i="2"/>
  <c r="AP42" i="2"/>
  <c r="AO42" i="2"/>
  <c r="AN42" i="2"/>
  <c r="AM42" i="2"/>
  <c r="AL42" i="2"/>
  <c r="AR41" i="2"/>
  <c r="AQ41" i="2"/>
  <c r="AP41" i="2"/>
  <c r="AO41" i="2"/>
  <c r="AN41" i="2"/>
  <c r="AM41" i="2"/>
  <c r="AL41" i="2"/>
  <c r="AR40" i="2"/>
  <c r="AQ40" i="2"/>
  <c r="AP40" i="2"/>
  <c r="AO40" i="2"/>
  <c r="AN40" i="2"/>
  <c r="AM40" i="2"/>
  <c r="AL40" i="2"/>
  <c r="AR39" i="2"/>
  <c r="AQ39" i="2"/>
  <c r="AP39" i="2"/>
  <c r="AO39" i="2"/>
  <c r="AN39" i="2"/>
  <c r="AM39" i="2"/>
  <c r="AL39" i="2"/>
  <c r="AR38" i="2"/>
  <c r="AQ38" i="2"/>
  <c r="AP38" i="2"/>
  <c r="AO38" i="2"/>
  <c r="AN38" i="2"/>
  <c r="AM38" i="2"/>
  <c r="AL38" i="2"/>
  <c r="AR37" i="2"/>
  <c r="AQ37" i="2"/>
  <c r="AP37" i="2"/>
  <c r="AO37" i="2"/>
  <c r="AN37" i="2"/>
  <c r="AM37" i="2"/>
  <c r="AL37" i="2"/>
  <c r="AR36" i="2"/>
  <c r="AQ36" i="2"/>
  <c r="AP36" i="2"/>
  <c r="AO36" i="2"/>
  <c r="AN36" i="2"/>
  <c r="AM36" i="2"/>
  <c r="AL36" i="2"/>
  <c r="AR35" i="2"/>
  <c r="AQ35" i="2"/>
  <c r="AP35" i="2"/>
  <c r="AO35" i="2"/>
  <c r="AN35" i="2"/>
  <c r="AM35" i="2"/>
  <c r="AL35" i="2"/>
  <c r="AR34" i="2"/>
  <c r="AQ34" i="2"/>
  <c r="AP34" i="2"/>
  <c r="AO34" i="2"/>
  <c r="AN34" i="2"/>
  <c r="AM34" i="2"/>
  <c r="AL34" i="2"/>
  <c r="AR33" i="2"/>
  <c r="AQ33" i="2"/>
  <c r="AP33" i="2"/>
  <c r="AO33" i="2"/>
  <c r="AN33" i="2"/>
  <c r="AM33" i="2"/>
  <c r="AL33" i="2"/>
  <c r="AR32" i="2"/>
  <c r="AQ32" i="2"/>
  <c r="AP32" i="2"/>
  <c r="AO32" i="2"/>
  <c r="AN32" i="2"/>
  <c r="AM32" i="2"/>
  <c r="AL32" i="2"/>
  <c r="AR31" i="2"/>
  <c r="AQ31" i="2"/>
  <c r="AP31" i="2"/>
  <c r="AO31" i="2"/>
  <c r="AN31" i="2"/>
  <c r="AM31" i="2"/>
  <c r="AL31" i="2"/>
  <c r="AR30" i="2"/>
  <c r="AQ30" i="2"/>
  <c r="AP30" i="2"/>
  <c r="AO30" i="2"/>
  <c r="AN30" i="2"/>
  <c r="AM30" i="2"/>
  <c r="AL30" i="2"/>
  <c r="AR29" i="2"/>
  <c r="AQ29" i="2"/>
  <c r="AP29" i="2"/>
  <c r="AO29" i="2"/>
  <c r="AN29" i="2"/>
  <c r="AM29" i="2"/>
  <c r="AL29" i="2"/>
  <c r="AR28" i="2"/>
  <c r="AQ28" i="2"/>
  <c r="AP28" i="2"/>
  <c r="AO28" i="2"/>
  <c r="AN28" i="2"/>
  <c r="AM28" i="2"/>
  <c r="AL28" i="2"/>
  <c r="AR27" i="2"/>
  <c r="AQ27" i="2"/>
  <c r="AP27" i="2"/>
  <c r="AO27" i="2"/>
  <c r="AN27" i="2"/>
  <c r="AM27" i="2"/>
  <c r="AL27" i="2"/>
  <c r="AR26" i="2"/>
  <c r="AQ26" i="2"/>
  <c r="AP26" i="2"/>
  <c r="AO26" i="2"/>
  <c r="AN26" i="2"/>
  <c r="AM26" i="2"/>
  <c r="AL26" i="2"/>
  <c r="AR25" i="2"/>
  <c r="AQ25" i="2"/>
  <c r="AP25" i="2"/>
  <c r="AO25" i="2"/>
  <c r="AN25" i="2"/>
  <c r="AM25" i="2"/>
  <c r="AL25" i="2"/>
  <c r="AR24" i="2"/>
  <c r="AQ24" i="2"/>
  <c r="AP24" i="2"/>
  <c r="AO24" i="2"/>
  <c r="AN24" i="2"/>
  <c r="AM24" i="2"/>
  <c r="AL24" i="2"/>
  <c r="AR23" i="2"/>
  <c r="AQ23" i="2"/>
  <c r="AP23" i="2"/>
  <c r="AO23" i="2"/>
  <c r="AN23" i="2"/>
  <c r="AM23" i="2"/>
  <c r="AL23" i="2"/>
  <c r="AR22" i="2"/>
  <c r="AQ22" i="2"/>
  <c r="AP22" i="2"/>
  <c r="AO22" i="2"/>
  <c r="AN22" i="2"/>
  <c r="AM22" i="2"/>
  <c r="AL22" i="2"/>
  <c r="AR21" i="2"/>
  <c r="AQ21" i="2"/>
  <c r="AP21" i="2"/>
  <c r="AO21" i="2"/>
  <c r="AN21" i="2"/>
  <c r="AM21" i="2"/>
  <c r="AL21" i="2"/>
  <c r="AR20" i="2"/>
  <c r="AQ20" i="2"/>
  <c r="AP20" i="2"/>
  <c r="AO20" i="2"/>
  <c r="AN20" i="2"/>
  <c r="AM20" i="2"/>
  <c r="AL20" i="2"/>
  <c r="AR19" i="2"/>
  <c r="AQ19" i="2"/>
  <c r="AP19" i="2"/>
  <c r="AO19" i="2"/>
  <c r="AN19" i="2"/>
  <c r="AM19" i="2"/>
  <c r="AL19" i="2"/>
  <c r="AR18" i="2"/>
  <c r="AQ18" i="2"/>
  <c r="AP18" i="2"/>
  <c r="AO18" i="2"/>
  <c r="AN18" i="2"/>
  <c r="AM18" i="2"/>
  <c r="AR11" i="2"/>
  <c r="AQ11" i="2"/>
  <c r="AP11" i="2"/>
  <c r="AO11" i="2"/>
  <c r="AN11" i="2"/>
  <c r="AM11" i="2"/>
  <c r="AL11" i="2"/>
  <c r="AR10" i="2"/>
  <c r="AQ10" i="2"/>
  <c r="AP10" i="2"/>
  <c r="AO10" i="2"/>
  <c r="AN10" i="2"/>
  <c r="AM10" i="2"/>
  <c r="AK11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10" i="2"/>
  <c r="AK12" i="2" s="1"/>
  <c r="AP12" i="2" l="1"/>
  <c r="AP16" i="2" s="1"/>
  <c r="AQ12" i="2"/>
  <c r="AQ16" i="2" s="1"/>
  <c r="AN12" i="2"/>
  <c r="AN16" i="2" s="1"/>
  <c r="AV12" i="2"/>
  <c r="AZ12" i="2"/>
  <c r="BD12" i="2"/>
  <c r="BH12" i="2"/>
  <c r="BH16" i="2" s="1"/>
  <c r="BL12" i="2"/>
  <c r="AM12" i="2"/>
  <c r="AM16" i="2" s="1"/>
  <c r="AR12" i="2"/>
  <c r="AO12" i="2"/>
  <c r="AO16" i="2" s="1"/>
  <c r="AW12" i="2"/>
  <c r="BA12" i="2"/>
  <c r="BE12" i="2"/>
  <c r="BE16" i="2" s="1"/>
  <c r="BI12" i="2"/>
  <c r="BM12" i="2"/>
</calcChain>
</file>

<file path=xl/sharedStrings.xml><?xml version="1.0" encoding="utf-8"?>
<sst xmlns="http://schemas.openxmlformats.org/spreadsheetml/2006/main" count="1331" uniqueCount="529">
  <si>
    <t>Sample List</t>
  </si>
  <si>
    <t>Index</t>
  </si>
  <si>
    <t>Label</t>
  </si>
  <si>
    <t>Value</t>
  </si>
  <si>
    <t>wash</t>
  </si>
  <si>
    <t>Minor 20 ppb</t>
  </si>
  <si>
    <t>N/A</t>
  </si>
  <si>
    <t>Minor 40 ppb</t>
  </si>
  <si>
    <t>Minor 100 ppb</t>
  </si>
  <si>
    <t>BPS low</t>
  </si>
  <si>
    <t>BPS High</t>
  </si>
  <si>
    <t>Major 10 ppm</t>
  </si>
  <si>
    <t>Major 20 ppm</t>
  </si>
  <si>
    <t>Major 30 ppm</t>
  </si>
  <si>
    <t>B</t>
  </si>
  <si>
    <t>Na</t>
  </si>
  <si>
    <t>Mg</t>
  </si>
  <si>
    <t>P</t>
  </si>
  <si>
    <t>S</t>
  </si>
  <si>
    <t>K</t>
  </si>
  <si>
    <t>Ca</t>
  </si>
  <si>
    <t>Ti semi-quant</t>
  </si>
  <si>
    <t>Li</t>
  </si>
  <si>
    <t>Be</t>
  </si>
  <si>
    <t>Al</t>
  </si>
  <si>
    <t xml:space="preserve">V 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</si>
  <si>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</si>
  <si>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</si>
  <si>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</si>
  <si>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</si>
  <si>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</si>
  <si>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</si>
  <si>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</si>
  <si>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</si>
  <si>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</si>
  <si>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</si>
  <si>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</si>
  <si>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Mo</t>
  </si>
  <si>
    <t>Ag</t>
  </si>
  <si>
    <t>Cd</t>
  </si>
  <si>
    <t>Cs</t>
  </si>
  <si>
    <t>Ba</t>
  </si>
  <si>
    <t>Tl</t>
  </si>
  <si>
    <t>Pb</t>
  </si>
  <si>
    <t>U</t>
  </si>
  <si>
    <t>Sample name</t>
  </si>
  <si>
    <t>Weight (g)</t>
  </si>
  <si>
    <t>Volume (mL)</t>
  </si>
  <si>
    <t>(mg/L)</t>
  </si>
  <si>
    <t>(µg/L)</t>
  </si>
  <si>
    <t>(mg/kg)</t>
  </si>
  <si>
    <t>7Li (KED)</t>
  </si>
  <si>
    <t>9Be (KED)</t>
  </si>
  <si>
    <t>11B (KED)</t>
  </si>
  <si>
    <t>23Na (KED)</t>
  </si>
  <si>
    <t>24Mg (KED)</t>
  </si>
  <si>
    <t>27Al (KED)</t>
  </si>
  <si>
    <t>31P (KED)</t>
  </si>
  <si>
    <t>34S (KED)</t>
  </si>
  <si>
    <t>39K (KED)</t>
  </si>
  <si>
    <t>44Ca (KED)</t>
  </si>
  <si>
    <t>45Sc (KED)</t>
  </si>
  <si>
    <t>48Ti (KED)</t>
  </si>
  <si>
    <t>51V (KED)</t>
  </si>
  <si>
    <t>52Cr (KED)</t>
  </si>
  <si>
    <t>55Mn (KED)</t>
  </si>
  <si>
    <t>56Fe (KED)</t>
  </si>
  <si>
    <t>59Co (KED)</t>
  </si>
  <si>
    <t>60Ni (KED)</t>
  </si>
  <si>
    <t>63Cu (KED)</t>
  </si>
  <si>
    <t>66Zn (KED)</t>
  </si>
  <si>
    <t>72Ge (KED)</t>
  </si>
  <si>
    <t>72Ge (Hydrogen)</t>
  </si>
  <si>
    <t>75As (KED)</t>
  </si>
  <si>
    <t>78Se (Hydrogen)</t>
  </si>
  <si>
    <t>85Rb (KED)</t>
  </si>
  <si>
    <t>88Sr (KED)</t>
  </si>
  <si>
    <t>95Mo (KED)</t>
  </si>
  <si>
    <t>103Rh (KED)</t>
  </si>
  <si>
    <t>103Rh (Hydrogen)</t>
  </si>
  <si>
    <t>107Ag (KED)</t>
  </si>
  <si>
    <t>111Cd (KED)</t>
  </si>
  <si>
    <t>133Cs (KED)</t>
  </si>
  <si>
    <t>137Ba (KED)</t>
  </si>
  <si>
    <t>193Ir (KED)</t>
  </si>
  <si>
    <t>205Tl (KED)</t>
  </si>
  <si>
    <t>208Pb (KED)</t>
  </si>
  <si>
    <t>238U (KED)</t>
  </si>
  <si>
    <t>blank</t>
  </si>
  <si>
    <t>Blank 1</t>
  </si>
  <si>
    <t>Blank 2</t>
  </si>
  <si>
    <t>Blank 3</t>
  </si>
  <si>
    <t>Blank 4</t>
  </si>
  <si>
    <t>CRM-Tom(1573a)1</t>
  </si>
  <si>
    <t>CRM-Tom(1573a)2</t>
  </si>
  <si>
    <t>RGH3A</t>
  </si>
  <si>
    <t>CKL3B</t>
  </si>
  <si>
    <t>CKL5B</t>
  </si>
  <si>
    <t>CK05B</t>
  </si>
  <si>
    <t>RGL4B</t>
  </si>
  <si>
    <t>CKL4B</t>
  </si>
  <si>
    <t>CKH3B</t>
  </si>
  <si>
    <t>CKH3A</t>
  </si>
  <si>
    <t>CK04B</t>
  </si>
  <si>
    <t>RGH5B</t>
  </si>
  <si>
    <t xml:space="preserve"> RGH1B</t>
  </si>
  <si>
    <t xml:space="preserve"> RGL3B</t>
  </si>
  <si>
    <t>RG03B</t>
  </si>
  <si>
    <t>RGH2B</t>
  </si>
  <si>
    <t>RGL1B</t>
  </si>
  <si>
    <t>RGH6B</t>
  </si>
  <si>
    <t>RG05B</t>
  </si>
  <si>
    <t>CKL5A</t>
  </si>
  <si>
    <t xml:space="preserve"> RGH4B</t>
  </si>
  <si>
    <t>RG01B</t>
  </si>
  <si>
    <t>CK01B</t>
  </si>
  <si>
    <t>RG04B</t>
  </si>
  <si>
    <t>CKH1B</t>
  </si>
  <si>
    <t xml:space="preserve"> CKL1B</t>
  </si>
  <si>
    <t>CK02B</t>
  </si>
  <si>
    <t>CK03B</t>
  </si>
  <si>
    <t>CK06B</t>
  </si>
  <si>
    <t>CKH6B</t>
  </si>
  <si>
    <t>CKH2B</t>
  </si>
  <si>
    <t xml:space="preserve"> CKH5B</t>
  </si>
  <si>
    <t>RG06B</t>
  </si>
  <si>
    <t>RGL6B</t>
  </si>
  <si>
    <t>RG02B</t>
  </si>
  <si>
    <t>CKL6B</t>
  </si>
  <si>
    <t>RGL2B</t>
  </si>
  <si>
    <t>RGH3B</t>
  </si>
  <si>
    <t>RGL5B</t>
  </si>
  <si>
    <t>CKH4B</t>
  </si>
  <si>
    <t>UKWN</t>
  </si>
  <si>
    <t>CK03A</t>
  </si>
  <si>
    <t xml:space="preserve"> RGL1A</t>
  </si>
  <si>
    <t>RGL4A</t>
  </si>
  <si>
    <t>RG02A</t>
  </si>
  <si>
    <t>RGH2A</t>
  </si>
  <si>
    <t>RG04A</t>
  </si>
  <si>
    <t>RGH5A</t>
  </si>
  <si>
    <t>RGH4A</t>
  </si>
  <si>
    <t>RGH1A</t>
  </si>
  <si>
    <t xml:space="preserve"> RG06A</t>
  </si>
  <si>
    <t>RGH6A</t>
  </si>
  <si>
    <t>RGL6A</t>
  </si>
  <si>
    <t>RG01A</t>
  </si>
  <si>
    <t>RGL3A</t>
  </si>
  <si>
    <t>CKH4A</t>
  </si>
  <si>
    <t>CKL6A</t>
  </si>
  <si>
    <t>RGL2A</t>
  </si>
  <si>
    <t>RG05A</t>
  </si>
  <si>
    <t>CK06A</t>
  </si>
  <si>
    <t>CKH5A</t>
  </si>
  <si>
    <t>CKH6A</t>
  </si>
  <si>
    <t>CKL4A</t>
  </si>
  <si>
    <t>CKH2A</t>
  </si>
  <si>
    <t>CK05A</t>
  </si>
  <si>
    <t>CKH1A</t>
  </si>
  <si>
    <t>CK02A</t>
  </si>
  <si>
    <t>RG03A</t>
  </si>
  <si>
    <t>CKL1A</t>
  </si>
  <si>
    <t>CK01A</t>
  </si>
  <si>
    <t>CKL3A</t>
  </si>
  <si>
    <t>CKL2A</t>
  </si>
  <si>
    <t>CK04A</t>
  </si>
  <si>
    <t>Blank1</t>
  </si>
  <si>
    <t>Blank2</t>
  </si>
  <si>
    <t>Blank3</t>
  </si>
  <si>
    <t>Blank4</t>
  </si>
  <si>
    <t xml:space="preserve"> CRM-Tom(1573a)1</t>
  </si>
  <si>
    <t xml:space="preserve"> CRM-Tom(1573a)2</t>
  </si>
  <si>
    <t>ES1:  Rice L-1</t>
  </si>
  <si>
    <t>ES3:  Rice L-2</t>
  </si>
  <si>
    <t>ES4:  Rice L-3</t>
  </si>
  <si>
    <t>ES7:  Rice L-4</t>
  </si>
  <si>
    <t>ES9:  Rice L-5</t>
  </si>
  <si>
    <t>ES10:  Rice L-6</t>
  </si>
  <si>
    <t>ES18:  Rice L-7</t>
  </si>
  <si>
    <t>ES20:  Rice L-8</t>
  </si>
  <si>
    <t>ES21:  Rice L-9</t>
  </si>
  <si>
    <t>ES25:  Rice L-10</t>
  </si>
  <si>
    <t>ES26:  Rice L-11</t>
  </si>
  <si>
    <t>ES31:  Rice L-12</t>
  </si>
  <si>
    <t>ES34:  Rice L-13</t>
  </si>
  <si>
    <t>ES35:  Rice L-14</t>
  </si>
  <si>
    <t>ES36:  Rice L-15</t>
  </si>
  <si>
    <t>ES41:  Rice L-16</t>
  </si>
  <si>
    <t>ES42:  Rice L-17</t>
  </si>
  <si>
    <t>ES43:  Rice L-18</t>
  </si>
  <si>
    <t>ES44:  Rice L-19</t>
  </si>
  <si>
    <t>ES49:  Rice L-20</t>
  </si>
  <si>
    <t>ES50:  Rice L-21</t>
  </si>
  <si>
    <t>ES57:  Rice L-22</t>
  </si>
  <si>
    <t>ES58:  Rice L-23</t>
  </si>
  <si>
    <t>ES59:  Rice L-24</t>
  </si>
  <si>
    <t>ES65:  Rice L-25</t>
  </si>
  <si>
    <t>ES66:  Rice L-26</t>
  </si>
  <si>
    <t>ES67:  Rice L-27</t>
  </si>
  <si>
    <t>ES74:  Rice L-28</t>
  </si>
  <si>
    <t>ES75:  Rice L-29</t>
  </si>
  <si>
    <t>ES77:  Rice L-30</t>
  </si>
  <si>
    <t>ES81:  Rice L-31</t>
  </si>
  <si>
    <t>ES82:  Rice L-32</t>
  </si>
  <si>
    <t>ES84:  Rice L-33</t>
  </si>
  <si>
    <t>ES89:  Rice L-34</t>
  </si>
  <si>
    <t>ES90:  Rice L-35</t>
  </si>
  <si>
    <t>ES92:  Rice L-36</t>
  </si>
  <si>
    <t>ES96:  Rice L-37</t>
  </si>
  <si>
    <t>ES98:  Rice L-38</t>
  </si>
  <si>
    <t>ES99:  Rice L-39</t>
  </si>
  <si>
    <t>ES101:  Rice L-40</t>
  </si>
  <si>
    <t>ES102:  Rice L-41</t>
  </si>
  <si>
    <t>ES103:  Rice L-42</t>
  </si>
  <si>
    <t>ES107:  Rice L-43</t>
  </si>
  <si>
    <t>ES108:  Rice L-44</t>
  </si>
  <si>
    <t>ES109:  Rice L-45</t>
  </si>
  <si>
    <t>ES113:  Rice L-46</t>
  </si>
  <si>
    <t>ES114:  Rice L-47</t>
  </si>
  <si>
    <t>ES115:  Rice L-48</t>
  </si>
  <si>
    <t>ES117:  Rice L-49</t>
  </si>
  <si>
    <t>ES118:  Rice L-50</t>
  </si>
  <si>
    <t>ES119:  Rice L-51</t>
  </si>
  <si>
    <t>ES121:  Rice L-52</t>
  </si>
  <si>
    <t>ES122:  Rice L-53</t>
  </si>
  <si>
    <t>ES124:  Rice L-54</t>
  </si>
  <si>
    <t>ES127:  Rice L-55</t>
  </si>
  <si>
    <t>ES128:  Rice L-56</t>
  </si>
  <si>
    <t>ES129:  Rice L-57</t>
  </si>
  <si>
    <t>ES132:  Rice L-58</t>
  </si>
  <si>
    <t>ES133:  Rice L-59</t>
  </si>
  <si>
    <t>ES134:  Rice L-60</t>
  </si>
  <si>
    <t>ES137:  Rice L-61</t>
  </si>
  <si>
    <t>ES138:  Rice L-61</t>
  </si>
  <si>
    <t>ES139:  Rice L-62</t>
  </si>
  <si>
    <t>ES142:  Rice L-63</t>
  </si>
  <si>
    <t>ES143:  Rice L-64</t>
  </si>
  <si>
    <t>ES145:  Rice L-65</t>
  </si>
  <si>
    <t>ES147:  Rice L-66</t>
  </si>
  <si>
    <t>ES148:  Rice L-67</t>
  </si>
  <si>
    <t>ES149:  Rice L-68</t>
  </si>
  <si>
    <t>ES152:  Rice L-69</t>
  </si>
  <si>
    <t>ES153:  Rice L-70</t>
  </si>
  <si>
    <t>ES154:  Rice L-71</t>
  </si>
  <si>
    <t>Blnk1</t>
  </si>
  <si>
    <t>Blnk2</t>
  </si>
  <si>
    <t>Blnk3</t>
  </si>
  <si>
    <t>Blnk4</t>
  </si>
  <si>
    <t>7RR</t>
  </si>
  <si>
    <t>CRM</t>
  </si>
  <si>
    <t>8RR</t>
  </si>
  <si>
    <t>6RR</t>
  </si>
  <si>
    <t>S/N 1</t>
  </si>
  <si>
    <t>5RR</t>
  </si>
  <si>
    <t>S/N 2</t>
  </si>
  <si>
    <t>4RR</t>
  </si>
  <si>
    <t>S/N 3</t>
  </si>
  <si>
    <t>3RR</t>
  </si>
  <si>
    <t>S/N 4</t>
  </si>
  <si>
    <t>2RR</t>
  </si>
  <si>
    <t>S/N 5</t>
  </si>
  <si>
    <t>1RR</t>
  </si>
  <si>
    <t>S/N 6</t>
  </si>
  <si>
    <t>24RR</t>
  </si>
  <si>
    <t>S/N 7</t>
  </si>
  <si>
    <t>23RR</t>
  </si>
  <si>
    <t>S/N 8</t>
  </si>
  <si>
    <t>22RR</t>
  </si>
  <si>
    <t>S/N 9</t>
  </si>
  <si>
    <t>21RR</t>
  </si>
  <si>
    <t>S/N 10</t>
  </si>
  <si>
    <t>20RR</t>
  </si>
  <si>
    <t>S/N 11</t>
  </si>
  <si>
    <t>19RR</t>
  </si>
  <si>
    <t>S/N 12</t>
  </si>
  <si>
    <t>18RR</t>
  </si>
  <si>
    <t>S/N 13</t>
  </si>
  <si>
    <t>17RR</t>
  </si>
  <si>
    <t>S/N 14</t>
  </si>
  <si>
    <t>16RR</t>
  </si>
  <si>
    <t>S/N 15</t>
  </si>
  <si>
    <t>15RR</t>
  </si>
  <si>
    <t>B/M 16</t>
  </si>
  <si>
    <t>14RR</t>
  </si>
  <si>
    <t>B/M 17</t>
  </si>
  <si>
    <t>13RR</t>
  </si>
  <si>
    <t>B/M 18</t>
  </si>
  <si>
    <t>36RR</t>
  </si>
  <si>
    <t>B/M 19</t>
  </si>
  <si>
    <t>35RR</t>
  </si>
  <si>
    <t>B/M 20</t>
  </si>
  <si>
    <t>34RR</t>
  </si>
  <si>
    <t>B/M 21</t>
  </si>
  <si>
    <t>33RR</t>
  </si>
  <si>
    <t>B/M 22</t>
  </si>
  <si>
    <t>32RR</t>
  </si>
  <si>
    <t>B/M 23</t>
  </si>
  <si>
    <t>31RR</t>
  </si>
  <si>
    <t>B/M 24</t>
  </si>
  <si>
    <t>30RR</t>
  </si>
  <si>
    <t>B/M 25</t>
  </si>
  <si>
    <t>29RR</t>
  </si>
  <si>
    <t>B/M 26</t>
  </si>
  <si>
    <t>28RR</t>
  </si>
  <si>
    <t>B/M 27</t>
  </si>
  <si>
    <t>27RR</t>
  </si>
  <si>
    <t>B/M 28</t>
  </si>
  <si>
    <t>26RR</t>
  </si>
  <si>
    <t>B/M 29</t>
  </si>
  <si>
    <t>25RR</t>
  </si>
  <si>
    <t>B/M 30</t>
  </si>
  <si>
    <t>48RR</t>
  </si>
  <si>
    <t>B/M 31</t>
  </si>
  <si>
    <t>47RR</t>
  </si>
  <si>
    <t>B/M 32</t>
  </si>
  <si>
    <t>46RR</t>
  </si>
  <si>
    <t>B/M 33</t>
  </si>
  <si>
    <t>45RR</t>
  </si>
  <si>
    <t>B/M 34</t>
  </si>
  <si>
    <t>44RR</t>
  </si>
  <si>
    <t>B/M 35</t>
  </si>
  <si>
    <t>43RR</t>
  </si>
  <si>
    <t>B/M 36</t>
  </si>
  <si>
    <t>42RR</t>
  </si>
  <si>
    <t>B/M 37</t>
  </si>
  <si>
    <t>41RR</t>
  </si>
  <si>
    <t>B/M 38</t>
  </si>
  <si>
    <t>40RR</t>
  </si>
  <si>
    <t>B/M 39</t>
  </si>
  <si>
    <t>39RR</t>
  </si>
  <si>
    <t>B/M 40</t>
  </si>
  <si>
    <t>38RR</t>
  </si>
  <si>
    <t>B/M 41</t>
  </si>
  <si>
    <t>37RR</t>
  </si>
  <si>
    <t>B/M 42</t>
  </si>
  <si>
    <t>60RR</t>
  </si>
  <si>
    <t>B/M 43</t>
  </si>
  <si>
    <t>59RR</t>
  </si>
  <si>
    <t>B/M 44</t>
  </si>
  <si>
    <t>58RR</t>
  </si>
  <si>
    <t>B/M 45</t>
  </si>
  <si>
    <t>57RR</t>
  </si>
  <si>
    <t>B/M 46</t>
  </si>
  <si>
    <t>56RR</t>
  </si>
  <si>
    <t>B/M 47</t>
  </si>
  <si>
    <t>55RR</t>
  </si>
  <si>
    <t>B/M 48</t>
  </si>
  <si>
    <t>54RR</t>
  </si>
  <si>
    <t>B/M 49</t>
  </si>
  <si>
    <t>53RR</t>
  </si>
  <si>
    <t>B/M 50</t>
  </si>
  <si>
    <t>52RR</t>
  </si>
  <si>
    <t>B/M 51</t>
  </si>
  <si>
    <t>51RR</t>
  </si>
  <si>
    <t>B/M 52</t>
  </si>
  <si>
    <t>50RR</t>
  </si>
  <si>
    <t>B/M 53</t>
  </si>
  <si>
    <t>49RR</t>
  </si>
  <si>
    <t>B/M 54</t>
  </si>
  <si>
    <t>9RR</t>
  </si>
  <si>
    <t>B/M 55</t>
  </si>
  <si>
    <t>10RR</t>
  </si>
  <si>
    <t>B/M 56</t>
  </si>
  <si>
    <t>11RR</t>
  </si>
  <si>
    <t>B/M 57</t>
  </si>
  <si>
    <t>12RR</t>
  </si>
  <si>
    <t>B/M 58</t>
  </si>
  <si>
    <t>69H</t>
  </si>
  <si>
    <t>B/M 59</t>
  </si>
  <si>
    <t>60H</t>
  </si>
  <si>
    <t>B/M 60</t>
  </si>
  <si>
    <t>82H</t>
  </si>
  <si>
    <t>B/M 61</t>
  </si>
  <si>
    <t>C</t>
  </si>
  <si>
    <t>B/M 62</t>
  </si>
  <si>
    <t>H</t>
  </si>
  <si>
    <t>B/M 63</t>
  </si>
  <si>
    <t>CRM (1573a) 1</t>
  </si>
  <si>
    <t>CRM (1573a) 2</t>
  </si>
  <si>
    <t>CRM (1573a) 3</t>
  </si>
  <si>
    <t>CRM (BD512) 1</t>
  </si>
  <si>
    <t>CRM (BD512) 2</t>
  </si>
  <si>
    <t>KUL1-1</t>
  </si>
  <si>
    <t>KUL1-2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</si>
  <si>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</si>
  <si>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</si>
  <si>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</si>
  <si>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</si>
  <si>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</si>
  <si>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</si>
  <si>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</si>
  <si>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</si>
  <si>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</si>
  <si>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T10.1</t>
  </si>
  <si>
    <t>T10.2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</si>
  <si>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</si>
  <si>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</si>
  <si>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</si>
  <si>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</si>
  <si>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</si>
  <si>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</si>
  <si>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</si>
  <si>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</si>
  <si>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</si>
  <si>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T20.1</t>
  </si>
  <si>
    <t>T20.2</t>
  </si>
  <si>
    <t>T21</t>
  </si>
  <si>
    <t>T22</t>
  </si>
  <si>
    <t>T23</t>
  </si>
  <si>
    <t>T24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</si>
  <si>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</si>
  <si>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</si>
  <si>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</si>
  <si>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</si>
  <si>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</si>
  <si>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</si>
  <si>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</si>
  <si>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</si>
  <si>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</si>
  <si>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G10.1</t>
  </si>
  <si>
    <t>G10.2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</si>
  <si>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</si>
  <si>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</si>
  <si>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</si>
  <si>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</si>
  <si>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</si>
  <si>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</si>
  <si>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</si>
  <si>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</si>
  <si>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</si>
  <si>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G20.1</t>
  </si>
  <si>
    <t>G20.2</t>
  </si>
  <si>
    <t>G21</t>
  </si>
  <si>
    <t>G22</t>
  </si>
  <si>
    <t>G23</t>
  </si>
  <si>
    <t>G24</t>
  </si>
  <si>
    <t>B1</t>
  </si>
  <si>
    <t>B2</t>
  </si>
  <si>
    <t>B3</t>
  </si>
  <si>
    <t>A1</t>
  </si>
  <si>
    <t>A2</t>
  </si>
  <si>
    <t>A3</t>
  </si>
  <si>
    <t>A4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</si>
  <si>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</si>
  <si>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</si>
  <si>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</si>
  <si>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</si>
  <si>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</si>
  <si>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</si>
  <si>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</si>
  <si>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</si>
  <si>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</si>
  <si>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</si>
  <si>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</si>
  <si>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</si>
  <si>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</si>
  <si>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dA1</t>
  </si>
  <si>
    <t>dA2</t>
  </si>
  <si>
    <t>dA3</t>
  </si>
  <si>
    <t>dA4</t>
  </si>
  <si>
    <t>dB1</t>
  </si>
  <si>
    <t>dB2</t>
  </si>
  <si>
    <t>dB3</t>
  </si>
  <si>
    <t>dB4</t>
  </si>
  <si>
    <t>dC1</t>
  </si>
  <si>
    <t>dC2</t>
  </si>
  <si>
    <t>dC3</t>
  </si>
  <si>
    <t>dC4</t>
  </si>
  <si>
    <t>dD1</t>
  </si>
  <si>
    <t>dD2</t>
  </si>
  <si>
    <t>dD3</t>
  </si>
  <si>
    <t>dD4</t>
  </si>
  <si>
    <t>dE1</t>
  </si>
  <si>
    <t>dE2</t>
  </si>
  <si>
    <t>dE3</t>
  </si>
  <si>
    <t>dE4</t>
  </si>
  <si>
    <t>Tom Ward 1</t>
  </si>
  <si>
    <t>Tom Ward 2</t>
  </si>
  <si>
    <t>Tom Ward 3</t>
  </si>
  <si>
    <t>Tom Ward 4</t>
  </si>
  <si>
    <t>Tom Ward 5</t>
  </si>
  <si>
    <t>Tom Ward 6</t>
  </si>
  <si>
    <t>George Marshall 1</t>
  </si>
  <si>
    <t>George Marshall 2</t>
  </si>
  <si>
    <t>George Marshall 3</t>
  </si>
  <si>
    <t>George Marshall 4</t>
  </si>
  <si>
    <t>George Marshall 5</t>
  </si>
  <si>
    <t>George Marshall 6</t>
  </si>
  <si>
    <t>George Marshall 7</t>
  </si>
  <si>
    <t>George Marshall 8</t>
  </si>
  <si>
    <t>LOD:</t>
  </si>
  <si>
    <t>Mean:</t>
  </si>
  <si>
    <t>Certified Value:</t>
  </si>
  <si>
    <t xml:space="preserve">% Recovery: </t>
  </si>
  <si>
    <t>Reference Value:</t>
  </si>
  <si>
    <t>Uncertainty +/-</t>
  </si>
  <si>
    <t>mg/10ml</t>
  </si>
  <si>
    <t>g/10ml</t>
  </si>
  <si>
    <t>mg/kg</t>
  </si>
  <si>
    <t>h2 low</t>
  </si>
  <si>
    <t>O2 lo</t>
  </si>
  <si>
    <t>CO2 lo</t>
  </si>
  <si>
    <t>NH4 lo</t>
  </si>
  <si>
    <t>O2 hi</t>
  </si>
  <si>
    <t>H2 hi</t>
  </si>
  <si>
    <t>CO2 hi</t>
  </si>
  <si>
    <t>NH4 hi</t>
  </si>
  <si>
    <t>ignoring sample 1</t>
  </si>
  <si>
    <t>Nickl</t>
  </si>
  <si>
    <t>irn</t>
  </si>
  <si>
    <t>av</t>
  </si>
  <si>
    <t>sd</t>
  </si>
  <si>
    <t>SD</t>
  </si>
  <si>
    <t>SD%</t>
  </si>
  <si>
    <t>PPM</t>
  </si>
  <si>
    <t>%</t>
  </si>
  <si>
    <t>h2 loD</t>
  </si>
  <si>
    <t>CO2 loD</t>
  </si>
  <si>
    <t>O2 loD</t>
  </si>
  <si>
    <t>NH4 loD</t>
  </si>
  <si>
    <t>O2 hiD</t>
  </si>
  <si>
    <t>H2 hiD</t>
  </si>
  <si>
    <t>CO2 hiD</t>
  </si>
  <si>
    <t>NH4 hiD</t>
  </si>
  <si>
    <t>zn</t>
  </si>
  <si>
    <t>umol/g</t>
  </si>
  <si>
    <t>g/mol</t>
  </si>
  <si>
    <t>g/g</t>
  </si>
  <si>
    <t>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</si>
</sst>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1"/>
      <color theme="1" tint="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35FD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left"/>
    </xf>
    <xf numFmtId="0" fontId="19" fillId="34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16" fillId="35" borderId="12" xfId="0" applyFont="1" applyFill="1" applyBorder="1" applyAlignment="1">
      <alignment horizontal="right"/>
    </xf>
    <xf numFmtId="164" fontId="16" fillId="35" borderId="13" xfId="0" applyNumberFormat="1" applyFont="1" applyFill="1" applyBorder="1" applyAlignment="1">
      <alignment horizontal="center"/>
    </xf>
    <xf numFmtId="164" fontId="16" fillId="35" borderId="11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right"/>
    </xf>
    <xf numFmtId="1" fontId="22" fillId="0" borderId="0" xfId="0" applyNumberFormat="1" applyFont="1" applyAlignment="1">
      <alignment horizontal="center"/>
    </xf>
    <xf numFmtId="0" fontId="23" fillId="34" borderId="14" xfId="0" applyFont="1" applyFill="1" applyBorder="1"/>
    <xf numFmtId="2" fontId="23" fillId="34" borderId="15" xfId="0" applyNumberFormat="1" applyFont="1" applyFill="1" applyBorder="1" applyAlignment="1">
      <alignment horizontal="center"/>
    </xf>
    <xf numFmtId="0" fontId="23" fillId="34" borderId="15" xfId="0" applyFont="1" applyFill="1" applyBorder="1" applyAlignment="1">
      <alignment horizontal="center"/>
    </xf>
    <xf numFmtId="0" fontId="24" fillId="34" borderId="17" xfId="0" applyFont="1" applyFill="1" applyBorder="1"/>
    <xf numFmtId="0" fontId="24" fillId="34" borderId="0" xfId="0" applyFont="1" applyFill="1" applyAlignment="1">
      <alignment horizontal="center"/>
    </xf>
    <xf numFmtId="2" fontId="24" fillId="34" borderId="0" xfId="0" applyNumberFormat="1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16" fillId="34" borderId="19" xfId="0" applyFont="1" applyFill="1" applyBorder="1"/>
    <xf numFmtId="1" fontId="16" fillId="34" borderId="20" xfId="0" applyNumberFormat="1" applyFont="1" applyFill="1" applyBorder="1" applyAlignment="1">
      <alignment horizontal="center"/>
    </xf>
    <xf numFmtId="0" fontId="25" fillId="34" borderId="15" xfId="0" applyFont="1" applyFill="1" applyBorder="1"/>
    <xf numFmtId="0" fontId="23" fillId="34" borderId="16" xfId="0" applyFont="1" applyFill="1" applyBorder="1" applyAlignment="1">
      <alignment horizontal="center"/>
    </xf>
    <xf numFmtId="0" fontId="23" fillId="34" borderId="17" xfId="0" applyFont="1" applyFill="1" applyBorder="1"/>
    <xf numFmtId="0" fontId="25" fillId="34" borderId="0" xfId="0" applyFont="1" applyFill="1"/>
    <xf numFmtId="2" fontId="23" fillId="34" borderId="0" xfId="0" applyNumberFormat="1" applyFont="1" applyFill="1" applyAlignment="1">
      <alignment horizontal="center"/>
    </xf>
    <xf numFmtId="0" fontId="23" fillId="34" borderId="18" xfId="0" applyFont="1" applyFill="1" applyBorder="1" applyAlignment="1">
      <alignment horizontal="center"/>
    </xf>
    <xf numFmtId="0" fontId="26" fillId="34" borderId="0" xfId="0" applyFont="1" applyFill="1"/>
    <xf numFmtId="0" fontId="24" fillId="34" borderId="18" xfId="0" applyFont="1" applyFill="1" applyBorder="1" applyAlignment="1">
      <alignment horizontal="center"/>
    </xf>
    <xf numFmtId="0" fontId="0" fillId="34" borderId="20" xfId="0" applyFill="1" applyBorder="1"/>
    <xf numFmtId="0" fontId="16" fillId="34" borderId="20" xfId="0" applyFont="1" applyFill="1" applyBorder="1" applyAlignment="1">
      <alignment horizontal="center"/>
    </xf>
    <xf numFmtId="0" fontId="16" fillId="34" borderId="21" xfId="0" applyFont="1" applyFill="1" applyBorder="1" applyAlignment="1">
      <alignment horizontal="center"/>
    </xf>
    <xf numFmtId="0" fontId="16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0" fontId="14" fillId="0" borderId="0" xfId="0" applyFont="1"/>
    <xf numFmtId="0" fontId="0" fillId="36" borderId="0" xfId="0" applyFill="1" applyAlignment="1">
      <alignment horizontal="center"/>
    </xf>
    <xf numFmtId="0" fontId="18" fillId="36" borderId="0" xfId="0" applyFont="1" applyFill="1" applyAlignment="1">
      <alignment horizontal="center"/>
    </xf>
    <xf numFmtId="0" fontId="0" fillId="36" borderId="0" xfId="0" applyFill="1" applyAlignment="1">
      <alignment horizontal="right"/>
    </xf>
    <xf numFmtId="0" fontId="0" fillId="36" borderId="0" xfId="0" applyFill="1"/>
    <xf numFmtId="0" fontId="0" fillId="37" borderId="0" xfId="0" applyFill="1" applyAlignment="1">
      <alignment horizontal="center"/>
    </xf>
    <xf numFmtId="0" fontId="18" fillId="37" borderId="0" xfId="0" applyFont="1" applyFill="1" applyAlignment="1">
      <alignment horizontal="center"/>
    </xf>
    <xf numFmtId="0" fontId="0" fillId="37" borderId="0" xfId="0" applyFill="1" applyAlignment="1">
      <alignment horizontal="right"/>
    </xf>
    <xf numFmtId="0" fontId="0" fillId="37" borderId="0" xfId="0" applyFill="1"/>
    <xf numFmtId="0" fontId="0" fillId="36" borderId="15" xfId="0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0" fillId="36" borderId="15" xfId="0" applyFill="1" applyBorder="1" applyAlignment="1">
      <alignment horizontal="right"/>
    </xf>
    <xf numFmtId="0" fontId="0" fillId="36" borderId="15" xfId="0" applyFill="1" applyBorder="1"/>
    <xf numFmtId="0" fontId="14" fillId="36" borderId="15" xfId="0" applyFont="1" applyFill="1" applyBorder="1"/>
    <xf numFmtId="0" fontId="14" fillId="36" borderId="0" xfId="0" applyFont="1" applyFill="1"/>
    <xf numFmtId="0" fontId="0" fillId="38" borderId="0" xfId="0" applyFill="1" applyAlignment="1">
      <alignment horizontal="center"/>
    </xf>
    <xf numFmtId="0" fontId="18" fillId="38" borderId="0" xfId="0" applyFont="1" applyFill="1" applyAlignment="1">
      <alignment horizontal="center"/>
    </xf>
    <xf numFmtId="0" fontId="0" fillId="38" borderId="0" xfId="0" applyFill="1" applyAlignment="1">
      <alignment horizontal="right"/>
    </xf>
    <xf numFmtId="0" fontId="0" fillId="38" borderId="0" xfId="0" applyFill="1"/>
    <xf numFmtId="0" fontId="0" fillId="39" borderId="0" xfId="0" applyFill="1" applyAlignment="1">
      <alignment horizontal="center"/>
    </xf>
    <xf numFmtId="0" fontId="18" fillId="39" borderId="0" xfId="0" applyFont="1" applyFill="1" applyAlignment="1">
      <alignment horizontal="center"/>
    </xf>
    <xf numFmtId="0" fontId="0" fillId="39" borderId="0" xfId="0" applyFill="1" applyAlignment="1">
      <alignment horizontal="right"/>
    </xf>
    <xf numFmtId="0" fontId="0" fillId="39" borderId="0" xfId="0" applyFill="1"/>
    <xf numFmtId="0" fontId="0" fillId="40" borderId="0" xfId="0" applyFill="1" applyAlignment="1">
      <alignment horizontal="center"/>
    </xf>
    <xf numFmtId="0" fontId="18" fillId="40" borderId="0" xfId="0" applyFont="1" applyFill="1" applyAlignment="1">
      <alignment horizontal="center"/>
    </xf>
    <xf numFmtId="0" fontId="0" fillId="40" borderId="0" xfId="0" applyFill="1" applyAlignment="1">
      <alignment horizontal="right"/>
    </xf>
    <xf numFmtId="0" fontId="0" fillId="40" borderId="0" xfId="0" applyFill="1"/>
    <xf numFmtId="0" fontId="0" fillId="41" borderId="0" xfId="0" applyFill="1" applyAlignment="1">
      <alignment horizontal="center"/>
    </xf>
    <xf numFmtId="0" fontId="18" fillId="41" borderId="0" xfId="0" applyFont="1" applyFill="1" applyAlignment="1">
      <alignment horizontal="center"/>
    </xf>
    <xf numFmtId="0" fontId="0" fillId="41" borderId="0" xfId="0" applyFill="1" applyAlignment="1">
      <alignment horizontal="right"/>
    </xf>
    <xf numFmtId="0" fontId="0" fillId="41" borderId="0" xfId="0" applyFill="1"/>
    <xf numFmtId="0" fontId="0" fillId="42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D35FD"/>
      <color rgb="FFCE0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iron cell content (PPM)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'Processed Data'!$AZ$86:$AZ$93</c:f>
                <c:numCache>
                  <c:formatCode>General</c:formatCode>
                  <c:ptCount val="8"/>
                  <c:pt idx="0">
                    <c:v>429.1328349601248</c:v>
                  </c:pt>
                  <c:pt idx="1">
                    <c:v>197.80577759171669</c:v>
                  </c:pt>
                  <c:pt idx="2">
                    <c:v>784.12285654278173</c:v>
                  </c:pt>
                  <c:pt idx="3">
                    <c:v>236.46573071335135</c:v>
                  </c:pt>
                  <c:pt idx="4">
                    <c:v>405.3572355648339</c:v>
                  </c:pt>
                  <c:pt idx="5">
                    <c:v>264.41783888371549</c:v>
                  </c:pt>
                  <c:pt idx="6">
                    <c:v>319.16832960117762</c:v>
                  </c:pt>
                  <c:pt idx="7">
                    <c:v>1059.8732922460333</c:v>
                  </c:pt>
                </c:numCache>
              </c:numRef>
            </c:plus>
            <c:minus>
              <c:numRef>
                <c:f>'Processed Data'!$AZ$86:$AZ$93</c:f>
                <c:numCache>
                  <c:formatCode>General</c:formatCode>
                  <c:ptCount val="8"/>
                  <c:pt idx="0">
                    <c:v>429.1328349601248</c:v>
                  </c:pt>
                  <c:pt idx="1">
                    <c:v>197.80577759171669</c:v>
                  </c:pt>
                  <c:pt idx="2">
                    <c:v>784.12285654278173</c:v>
                  </c:pt>
                  <c:pt idx="3">
                    <c:v>236.46573071335135</c:v>
                  </c:pt>
                  <c:pt idx="4">
                    <c:v>405.3572355648339</c:v>
                  </c:pt>
                  <c:pt idx="5">
                    <c:v>264.41783888371549</c:v>
                  </c:pt>
                  <c:pt idx="6">
                    <c:v>319.16832960117762</c:v>
                  </c:pt>
                  <c:pt idx="7">
                    <c:v>1059.8732922460333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'Processed Data'!$AX$86:$AX$93</c:f>
              <c:strCache>
                <c:ptCount val="8"/>
                <c:pt idx="0">
                  <c:v>O2 lo</c:v>
                </c:pt>
                <c:pt idx="1">
                  <c:v>h2 low</c:v>
                </c:pt>
                <c:pt idx="2">
                  <c:v>CO2 lo</c:v>
                </c:pt>
                <c:pt idx="3">
                  <c:v>NH4 lo</c:v>
                </c:pt>
                <c:pt idx="4">
                  <c:v>O2 hi</c:v>
                </c:pt>
                <c:pt idx="5">
                  <c:v>H2 hi</c:v>
                </c:pt>
                <c:pt idx="6">
                  <c:v>CO2 hi</c:v>
                </c:pt>
                <c:pt idx="7">
                  <c:v>NH4 hi</c:v>
                </c:pt>
              </c:strCache>
            </c:strRef>
          </c:cat>
          <c:val>
            <c:numRef>
              <c:f>'Processed Data'!$AY$86:$AY$93</c:f>
              <c:numCache>
                <c:formatCode>General</c:formatCode>
                <c:ptCount val="8"/>
                <c:pt idx="0">
                  <c:v>674.5848436915611</c:v>
                </c:pt>
                <c:pt idx="1">
                  <c:v>759.67872450292032</c:v>
                </c:pt>
                <c:pt idx="2">
                  <c:v>1224.6771791421593</c:v>
                </c:pt>
                <c:pt idx="3">
                  <c:v>607.69134916315886</c:v>
                </c:pt>
                <c:pt idx="4">
                  <c:v>696.93153313056939</c:v>
                </c:pt>
                <c:pt idx="5">
                  <c:v>910.1562778488186</c:v>
                </c:pt>
                <c:pt idx="6">
                  <c:v>999.83333431961216</c:v>
                </c:pt>
                <c:pt idx="7">
                  <c:v>1793.7431491281679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6-48B6-A377-A2D3746B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238335"/>
        <c:axId val="1433245055"/>
      </c:barChart>
      <c:catAx>
        <c:axId val="14332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45055"/>
        <c:crosses val="autoZero"/>
        <c:auto val="1"/>
        <c:lblAlgn val="ctr"/>
        <c:lblOffset val="100"/>
        <c:noMultiLvlLbl val="0"/>
      </c:catAx>
      <c:valAx>
        <c:axId val="14332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sodium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'Processed Data'!$AM$86:$AM$93</c:f>
                <c:numCache>
                  <c:formatCode>General</c:formatCode>
                  <c:ptCount val="8"/>
                  <c:pt idx="0">
                    <c:v>477.30962917580734</c:v>
                  </c:pt>
                  <c:pt idx="1">
                    <c:v>790.81424467854492</c:v>
                  </c:pt>
                  <c:pt idx="2">
                    <c:v>168.81498254821761</c:v>
                  </c:pt>
                  <c:pt idx="3">
                    <c:v>243.19417970542722</c:v>
                  </c:pt>
                  <c:pt idx="4">
                    <c:v>218.60479339042081</c:v>
                  </c:pt>
                  <c:pt idx="5">
                    <c:v>775.06463982409969</c:v>
                  </c:pt>
                  <c:pt idx="6">
                    <c:v>364.55366546956253</c:v>
                  </c:pt>
                  <c:pt idx="7">
                    <c:v>221.46447749034468</c:v>
                  </c:pt>
                </c:numCache>
              </c:numRef>
            </c:plus>
            <c:minus>
              <c:numRef>
                <c:f>'Processed Data'!$AM$86:$AM$93</c:f>
                <c:numCache>
                  <c:formatCode>General</c:formatCode>
                  <c:ptCount val="8"/>
                  <c:pt idx="0">
                    <c:v>477.30962917580734</c:v>
                  </c:pt>
                  <c:pt idx="1">
                    <c:v>790.81424467854492</c:v>
                  </c:pt>
                  <c:pt idx="2">
                    <c:v>168.81498254821761</c:v>
                  </c:pt>
                  <c:pt idx="3">
                    <c:v>243.19417970542722</c:v>
                  </c:pt>
                  <c:pt idx="4">
                    <c:v>218.60479339042081</c:v>
                  </c:pt>
                  <c:pt idx="5">
                    <c:v>775.06463982409969</c:v>
                  </c:pt>
                  <c:pt idx="6">
                    <c:v>364.55366546956253</c:v>
                  </c:pt>
                  <c:pt idx="7">
                    <c:v>221.46447749034468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'Processed Data'!$AK$86:$AK$93</c:f>
              <c:strCache>
                <c:ptCount val="8"/>
                <c:pt idx="0">
                  <c:v>O2 lo</c:v>
                </c:pt>
                <c:pt idx="1">
                  <c:v>h2 low</c:v>
                </c:pt>
                <c:pt idx="2">
                  <c:v>CO2 lo</c:v>
                </c:pt>
                <c:pt idx="3">
                  <c:v>NH4 lo</c:v>
                </c:pt>
                <c:pt idx="4">
                  <c:v>O2 hi</c:v>
                </c:pt>
                <c:pt idx="5">
                  <c:v>H2 hi</c:v>
                </c:pt>
                <c:pt idx="6">
                  <c:v>CO2 hi</c:v>
                </c:pt>
                <c:pt idx="7">
                  <c:v>NH4 hi</c:v>
                </c:pt>
              </c:strCache>
            </c:strRef>
          </c:cat>
          <c:val>
            <c:numRef>
              <c:f>'Processed Data'!$AL$86:$AL$93</c:f>
              <c:numCache>
                <c:formatCode>General</c:formatCode>
                <c:ptCount val="8"/>
                <c:pt idx="0">
                  <c:v>1473.5155049753027</c:v>
                </c:pt>
                <c:pt idx="1">
                  <c:v>1892.9771405765105</c:v>
                </c:pt>
                <c:pt idx="2">
                  <c:v>1208.2625041212941</c:v>
                </c:pt>
                <c:pt idx="3">
                  <c:v>1218.2846996002729</c:v>
                </c:pt>
                <c:pt idx="4">
                  <c:v>1184.4911094878696</c:v>
                </c:pt>
                <c:pt idx="5">
                  <c:v>1884.6684747985901</c:v>
                </c:pt>
                <c:pt idx="6">
                  <c:v>1531.1251546126423</c:v>
                </c:pt>
                <c:pt idx="7">
                  <c:v>1273.9918350570626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F-4922-885B-8D90C7F2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238335"/>
        <c:axId val="1433245055"/>
      </c:barChart>
      <c:catAx>
        <c:axId val="14332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45055"/>
        <c:crosses val="autoZero"/>
        <c:auto val="1"/>
        <c:lblAlgn val="ctr"/>
        <c:lblOffset val="100"/>
        <c:noMultiLvlLbl val="0"/>
      </c:catAx>
      <c:valAx>
        <c:axId val="14332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nickel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'Processed Data'!$BB$86:$BB$93</c:f>
                <c:numCache>
                  <c:formatCode>General</c:formatCode>
                  <c:ptCount val="8"/>
                  <c:pt idx="0">
                    <c:v>5.098817650615362</c:v>
                  </c:pt>
                  <c:pt idx="1">
                    <c:v>10.209613368569359</c:v>
                  </c:pt>
                  <c:pt idx="2">
                    <c:v>4.7116036509818446</c:v>
                  </c:pt>
                  <c:pt idx="3">
                    <c:v>4.6712063346751966</c:v>
                  </c:pt>
                  <c:pt idx="4">
                    <c:v>5.3412170565744681</c:v>
                  </c:pt>
                  <c:pt idx="5">
                    <c:v>13.017324741738566</c:v>
                  </c:pt>
                  <c:pt idx="6">
                    <c:v>11.656688812838221</c:v>
                  </c:pt>
                  <c:pt idx="7">
                    <c:v>6.4818439938246994</c:v>
                  </c:pt>
                </c:numCache>
              </c:numRef>
            </c:plus>
            <c:minus>
              <c:numRef>
                <c:f>'Processed Data'!$BB$86:$BB$93</c:f>
                <c:numCache>
                  <c:formatCode>General</c:formatCode>
                  <c:ptCount val="8"/>
                  <c:pt idx="0">
                    <c:v>5.098817650615362</c:v>
                  </c:pt>
                  <c:pt idx="1">
                    <c:v>10.209613368569359</c:v>
                  </c:pt>
                  <c:pt idx="2">
                    <c:v>4.7116036509818446</c:v>
                  </c:pt>
                  <c:pt idx="3">
                    <c:v>4.6712063346751966</c:v>
                  </c:pt>
                  <c:pt idx="4">
                    <c:v>5.3412170565744681</c:v>
                  </c:pt>
                  <c:pt idx="5">
                    <c:v>13.017324741738566</c:v>
                  </c:pt>
                  <c:pt idx="6">
                    <c:v>11.656688812838221</c:v>
                  </c:pt>
                  <c:pt idx="7">
                    <c:v>6.4818439938246994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'Processed Data'!$AX$86:$AX$93</c:f>
              <c:strCache>
                <c:ptCount val="8"/>
                <c:pt idx="0">
                  <c:v>O2 lo</c:v>
                </c:pt>
                <c:pt idx="1">
                  <c:v>h2 low</c:v>
                </c:pt>
                <c:pt idx="2">
                  <c:v>CO2 lo</c:v>
                </c:pt>
                <c:pt idx="3">
                  <c:v>NH4 lo</c:v>
                </c:pt>
                <c:pt idx="4">
                  <c:v>O2 hi</c:v>
                </c:pt>
                <c:pt idx="5">
                  <c:v>H2 hi</c:v>
                </c:pt>
                <c:pt idx="6">
                  <c:v>CO2 hi</c:v>
                </c:pt>
                <c:pt idx="7">
                  <c:v>NH4 hi</c:v>
                </c:pt>
              </c:strCache>
            </c:strRef>
          </c:cat>
          <c:val>
            <c:numRef>
              <c:f>'Processed Data'!$BA$86:$BA$93</c:f>
              <c:numCache>
                <c:formatCode>General</c:formatCode>
                <c:ptCount val="8"/>
                <c:pt idx="0">
                  <c:v>33.345604005871174</c:v>
                </c:pt>
                <c:pt idx="1">
                  <c:v>43.402179808726622</c:v>
                </c:pt>
                <c:pt idx="2">
                  <c:v>57.913667240728721</c:v>
                </c:pt>
                <c:pt idx="3">
                  <c:v>32.097813746835904</c:v>
                </c:pt>
                <c:pt idx="4">
                  <c:v>26.448407785742166</c:v>
                </c:pt>
                <c:pt idx="5">
                  <c:v>33.526287472580037</c:v>
                </c:pt>
                <c:pt idx="6">
                  <c:v>52.661027751198901</c:v>
                </c:pt>
                <c:pt idx="7">
                  <c:v>36.260151542708734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E-4F43-81FD-B26ECEBE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238335"/>
        <c:axId val="1433245055"/>
      </c:barChart>
      <c:catAx>
        <c:axId val="14332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45055"/>
        <c:crosses val="autoZero"/>
        <c:auto val="1"/>
        <c:lblAlgn val="ctr"/>
        <c:lblOffset val="100"/>
        <c:noMultiLvlLbl val="0"/>
      </c:catAx>
      <c:valAx>
        <c:axId val="14332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sodium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63079615048116E-2"/>
          <c:y val="0.12639639639639641"/>
          <c:w val="0.9234563648293963"/>
          <c:h val="0.818954151001395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'Processed Data'!$AM$97:$AM$112</c:f>
                <c:numCache>
                  <c:formatCode>General</c:formatCode>
                  <c:ptCount val="16"/>
                  <c:pt idx="0">
                    <c:v>166.14084732156562</c:v>
                  </c:pt>
                  <c:pt idx="1">
                    <c:v>184.59371187216118</c:v>
                  </c:pt>
                  <c:pt idx="2">
                    <c:v>274.02987407896524</c:v>
                  </c:pt>
                  <c:pt idx="3">
                    <c:v>43.447161812387506</c:v>
                  </c:pt>
                  <c:pt idx="4">
                    <c:v>134.64917247940619</c:v>
                  </c:pt>
                  <c:pt idx="5">
                    <c:v>79.032768081399325</c:v>
                  </c:pt>
                  <c:pt idx="6">
                    <c:v>130.39581721166738</c:v>
                  </c:pt>
                  <c:pt idx="7">
                    <c:v>112.63058242622795</c:v>
                  </c:pt>
                  <c:pt idx="8">
                    <c:v>86.325989635544701</c:v>
                  </c:pt>
                  <c:pt idx="9">
                    <c:v>343.46881966032373</c:v>
                  </c:pt>
                  <c:pt idx="10">
                    <c:v>249.28449259237058</c:v>
                  </c:pt>
                  <c:pt idx="11">
                    <c:v>171.36257731111451</c:v>
                  </c:pt>
                  <c:pt idx="12">
                    <c:v>345.92393533926776</c:v>
                  </c:pt>
                  <c:pt idx="13">
                    <c:v>161.09705084518589</c:v>
                  </c:pt>
                  <c:pt idx="14">
                    <c:v>271.5606536812225</c:v>
                  </c:pt>
                  <c:pt idx="15">
                    <c:v>293.44999727505683</c:v>
                  </c:pt>
                </c:numCache>
              </c:numRef>
            </c:plus>
            <c:minus>
              <c:numRef>
                <c:f>'Processed Data'!$AM$97:$AM$112</c:f>
                <c:numCache>
                  <c:formatCode>General</c:formatCode>
                  <c:ptCount val="16"/>
                  <c:pt idx="0">
                    <c:v>166.14084732156562</c:v>
                  </c:pt>
                  <c:pt idx="1">
                    <c:v>184.59371187216118</c:v>
                  </c:pt>
                  <c:pt idx="2">
                    <c:v>274.02987407896524</c:v>
                  </c:pt>
                  <c:pt idx="3">
                    <c:v>43.447161812387506</c:v>
                  </c:pt>
                  <c:pt idx="4">
                    <c:v>134.64917247940619</c:v>
                  </c:pt>
                  <c:pt idx="5">
                    <c:v>79.032768081399325</c:v>
                  </c:pt>
                  <c:pt idx="6">
                    <c:v>130.39581721166738</c:v>
                  </c:pt>
                  <c:pt idx="7">
                    <c:v>112.63058242622795</c:v>
                  </c:pt>
                  <c:pt idx="8">
                    <c:v>86.325989635544701</c:v>
                  </c:pt>
                  <c:pt idx="9">
                    <c:v>343.46881966032373</c:v>
                  </c:pt>
                  <c:pt idx="10">
                    <c:v>249.28449259237058</c:v>
                  </c:pt>
                  <c:pt idx="11">
                    <c:v>171.36257731111451</c:v>
                  </c:pt>
                  <c:pt idx="12">
                    <c:v>345.92393533926776</c:v>
                  </c:pt>
                  <c:pt idx="13">
                    <c:v>161.09705084518589</c:v>
                  </c:pt>
                  <c:pt idx="14">
                    <c:v>271.5606536812225</c:v>
                  </c:pt>
                  <c:pt idx="15">
                    <c:v>293.44999727505683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'Processed Data'!$AK$97:$AK$112</c:f>
              <c:strCache>
                <c:ptCount val="16"/>
                <c:pt idx="0">
                  <c:v>O2 lo</c:v>
                </c:pt>
                <c:pt idx="1">
                  <c:v>O2 lo</c:v>
                </c:pt>
                <c:pt idx="2">
                  <c:v>h2 low</c:v>
                </c:pt>
                <c:pt idx="3">
                  <c:v>h2 low</c:v>
                </c:pt>
                <c:pt idx="4">
                  <c:v>CO2 lo</c:v>
                </c:pt>
                <c:pt idx="5">
                  <c:v>CO2 lo</c:v>
                </c:pt>
                <c:pt idx="6">
                  <c:v>NH4 lo</c:v>
                </c:pt>
                <c:pt idx="7">
                  <c:v>NH4 lo</c:v>
                </c:pt>
                <c:pt idx="8">
                  <c:v>O2 hi</c:v>
                </c:pt>
                <c:pt idx="9">
                  <c:v>O2 hi</c:v>
                </c:pt>
                <c:pt idx="10">
                  <c:v>H2 hi</c:v>
                </c:pt>
                <c:pt idx="11">
                  <c:v>H2 hi</c:v>
                </c:pt>
                <c:pt idx="12">
                  <c:v>CO2 hi</c:v>
                </c:pt>
                <c:pt idx="13">
                  <c:v>CO2 hi</c:v>
                </c:pt>
                <c:pt idx="14">
                  <c:v>NH4 hi</c:v>
                </c:pt>
                <c:pt idx="15">
                  <c:v>NH4 hi</c:v>
                </c:pt>
              </c:strCache>
            </c:strRef>
          </c:cat>
          <c:val>
            <c:numRef>
              <c:f>'Processed Data'!$AL$97:$AL$112</c:f>
              <c:numCache>
                <c:formatCode>General</c:formatCode>
                <c:ptCount val="16"/>
                <c:pt idx="0">
                  <c:v>1846.530695696365</c:v>
                </c:pt>
                <c:pt idx="1">
                  <c:v>1100.5003142542405</c:v>
                </c:pt>
                <c:pt idx="2">
                  <c:v>1295.7683714820907</c:v>
                </c:pt>
                <c:pt idx="3">
                  <c:v>2490.18590967093</c:v>
                </c:pt>
                <c:pt idx="4">
                  <c:v>1229.894380759187</c:v>
                </c:pt>
                <c:pt idx="5">
                  <c:v>1186.6306274834012</c:v>
                </c:pt>
                <c:pt idx="6">
                  <c:v>976.6057691736039</c:v>
                </c:pt>
                <c:pt idx="7">
                  <c:v>1379.4039865513853</c:v>
                </c:pt>
                <c:pt idx="8">
                  <c:v>1268.4819047214989</c:v>
                </c:pt>
                <c:pt idx="9">
                  <c:v>2933.2599901170815</c:v>
                </c:pt>
                <c:pt idx="10">
                  <c:v>1279.1510399262504</c:v>
                </c:pt>
                <c:pt idx="11">
                  <c:v>822.95122212349634</c:v>
                </c:pt>
                <c:pt idx="12">
                  <c:v>1875.6196817418838</c:v>
                </c:pt>
                <c:pt idx="13">
                  <c:v>1597.469764474884</c:v>
                </c:pt>
                <c:pt idx="14">
                  <c:v>1168.5796835627405</c:v>
                </c:pt>
                <c:pt idx="15">
                  <c:v>966.04496083985941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D-488A-AE68-E2A8DAC2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238335"/>
        <c:axId val="1433245055"/>
      </c:barChart>
      <c:catAx>
        <c:axId val="14332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45055"/>
        <c:crosses val="autoZero"/>
        <c:auto val="1"/>
        <c:lblAlgn val="ctr"/>
        <c:lblOffset val="100"/>
        <c:noMultiLvlLbl val="0"/>
      </c:catAx>
      <c:valAx>
        <c:axId val="14332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graphs!$J$3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graphs!$J$22:$J$29</c:f>
                <c:numCache>
                  <c:formatCode>General</c:formatCode>
                  <c:ptCount val="8"/>
                  <c:pt idx="0">
                    <c:v>15.048152742449671</c:v>
                  </c:pt>
                  <c:pt idx="1">
                    <c:v>14.613078217994119</c:v>
                  </c:pt>
                  <c:pt idx="2">
                    <c:v>10.819276607714983</c:v>
                  </c:pt>
                  <c:pt idx="3">
                    <c:v>10.418127122099062</c:v>
                  </c:pt>
                  <c:pt idx="4">
                    <c:v>7.7096938514431592</c:v>
                  </c:pt>
                  <c:pt idx="5">
                    <c:v>11.859175101293085</c:v>
                  </c:pt>
                  <c:pt idx="6">
                    <c:v>13.981579778602304</c:v>
                  </c:pt>
                  <c:pt idx="7">
                    <c:v>10.853308969740937</c:v>
                  </c:pt>
                </c:numCache>
              </c:numRef>
            </c:plus>
            <c:minus>
              <c:numRef>
                <c:f>graphs!$J$22:$J$29</c:f>
                <c:numCache>
                  <c:formatCode>General</c:formatCode>
                  <c:ptCount val="8"/>
                  <c:pt idx="0">
                    <c:v>15.048152742449671</c:v>
                  </c:pt>
                  <c:pt idx="1">
                    <c:v>14.613078217994119</c:v>
                  </c:pt>
                  <c:pt idx="2">
                    <c:v>10.819276607714983</c:v>
                  </c:pt>
                  <c:pt idx="3">
                    <c:v>10.418127122099062</c:v>
                  </c:pt>
                  <c:pt idx="4">
                    <c:v>7.7096938514431592</c:v>
                  </c:pt>
                  <c:pt idx="5">
                    <c:v>11.859175101293085</c:v>
                  </c:pt>
                  <c:pt idx="6">
                    <c:v>13.981579778602304</c:v>
                  </c:pt>
                  <c:pt idx="7">
                    <c:v>10.853308969740937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graphs!$J$4:$J$11</c:f>
              <c:numCache>
                <c:formatCode>General</c:formatCode>
                <c:ptCount val="8"/>
                <c:pt idx="0">
                  <c:v>52.6232633562202</c:v>
                </c:pt>
                <c:pt idx="1">
                  <c:v>47.918971789865829</c:v>
                </c:pt>
                <c:pt idx="2">
                  <c:v>59.753697039805694</c:v>
                </c:pt>
                <c:pt idx="3">
                  <c:v>49.811399135696313</c:v>
                </c:pt>
                <c:pt idx="4">
                  <c:v>45.347140303364945</c:v>
                </c:pt>
                <c:pt idx="5">
                  <c:v>54.149446108958806</c:v>
                </c:pt>
                <c:pt idx="6">
                  <c:v>57.045217767696208</c:v>
                </c:pt>
                <c:pt idx="7">
                  <c:v>57.530241594731109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D-49C7-AB2E-05F5BE44986E}"/>
            </c:ext>
          </c:extLst>
        </c:ser>
        <c:ser>
          <c:idx val="1"/>
          <c:order val="1"/>
          <c:tx>
            <c:strRef>
              <c:f>graphs!$K$3</c:f>
              <c:strCache>
                <c:ptCount val="1"/>
                <c:pt idx="0">
                  <c:v>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graphs!$K$22:$K$29</c:f>
                <c:numCache>
                  <c:formatCode>General</c:formatCode>
                  <c:ptCount val="8"/>
                  <c:pt idx="0">
                    <c:v>5.098817650615362</c:v>
                  </c:pt>
                  <c:pt idx="1">
                    <c:v>10.209613368569359</c:v>
                  </c:pt>
                  <c:pt idx="2">
                    <c:v>4.7116036509818446</c:v>
                  </c:pt>
                  <c:pt idx="3">
                    <c:v>4.6712063346751966</c:v>
                  </c:pt>
                  <c:pt idx="4">
                    <c:v>5.3412170565744681</c:v>
                  </c:pt>
                  <c:pt idx="5">
                    <c:v>13.017324741738566</c:v>
                  </c:pt>
                  <c:pt idx="6">
                    <c:v>11.656688812838221</c:v>
                  </c:pt>
                  <c:pt idx="7">
                    <c:v>6.4818439938246994</c:v>
                  </c:pt>
                </c:numCache>
              </c:numRef>
            </c:plus>
            <c:minus>
              <c:numRef>
                <c:f>graphs!$K$22:$K$29</c:f>
                <c:numCache>
                  <c:formatCode>General</c:formatCode>
                  <c:ptCount val="8"/>
                  <c:pt idx="0">
                    <c:v>5.098817650615362</c:v>
                  </c:pt>
                  <c:pt idx="1">
                    <c:v>10.209613368569359</c:v>
                  </c:pt>
                  <c:pt idx="2">
                    <c:v>4.7116036509818446</c:v>
                  </c:pt>
                  <c:pt idx="3">
                    <c:v>4.6712063346751966</c:v>
                  </c:pt>
                  <c:pt idx="4">
                    <c:v>5.3412170565744681</c:v>
                  </c:pt>
                  <c:pt idx="5">
                    <c:v>13.017324741738566</c:v>
                  </c:pt>
                  <c:pt idx="6">
                    <c:v>11.656688812838221</c:v>
                  </c:pt>
                  <c:pt idx="7">
                    <c:v>6.4818439938246994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graphs!$K$4:$K$11</c:f>
              <c:numCache>
                <c:formatCode>General</c:formatCode>
                <c:ptCount val="8"/>
                <c:pt idx="0">
                  <c:v>33.345604005871174</c:v>
                </c:pt>
                <c:pt idx="1">
                  <c:v>43.402179808726622</c:v>
                </c:pt>
                <c:pt idx="2">
                  <c:v>57.913667240728721</c:v>
                </c:pt>
                <c:pt idx="3">
                  <c:v>32.097813746835904</c:v>
                </c:pt>
                <c:pt idx="4">
                  <c:v>26.448407785742166</c:v>
                </c:pt>
                <c:pt idx="5">
                  <c:v>33.526287472580037</c:v>
                </c:pt>
                <c:pt idx="6">
                  <c:v>52.661027751198901</c:v>
                </c:pt>
                <c:pt idx="7">
                  <c:v>36.260151542708734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D-49C7-AB2E-05F5BE44986E}"/>
            </c:ext>
          </c:extLst>
        </c:ser>
        <c:ser>
          <c:idx val="2"/>
          <c:order val="2"/>
          <c:tx>
            <c:strRef>
              <c:f>graphs!$L$3</c:f>
              <c:strCache>
                <c:ptCount val="1"/>
                <c:pt idx="0">
                  <c:v>Zn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graphs!$L$22:$L$29</c:f>
                <c:numCache>
                  <c:formatCode>General</c:formatCode>
                  <c:ptCount val="8"/>
                  <c:pt idx="0">
                    <c:v>3.255648710150794</c:v>
                  </c:pt>
                  <c:pt idx="1">
                    <c:v>3.4200459042379285</c:v>
                  </c:pt>
                  <c:pt idx="2">
                    <c:v>4.7338904853414219</c:v>
                  </c:pt>
                  <c:pt idx="3">
                    <c:v>4.0354358613877324</c:v>
                  </c:pt>
                  <c:pt idx="4">
                    <c:v>2.5505128502447847</c:v>
                  </c:pt>
                  <c:pt idx="5">
                    <c:v>2.9104949619386571</c:v>
                  </c:pt>
                  <c:pt idx="6">
                    <c:v>2.6357369243775128</c:v>
                  </c:pt>
                  <c:pt idx="7">
                    <c:v>5.8177238728101628</c:v>
                  </c:pt>
                </c:numCache>
              </c:numRef>
            </c:plus>
            <c:minus>
              <c:numRef>
                <c:f>graphs!$L$22:$L$29</c:f>
                <c:numCache>
                  <c:formatCode>General</c:formatCode>
                  <c:ptCount val="8"/>
                  <c:pt idx="0">
                    <c:v>3.255648710150794</c:v>
                  </c:pt>
                  <c:pt idx="1">
                    <c:v>3.4200459042379285</c:v>
                  </c:pt>
                  <c:pt idx="2">
                    <c:v>4.7338904853414219</c:v>
                  </c:pt>
                  <c:pt idx="3">
                    <c:v>4.0354358613877324</c:v>
                  </c:pt>
                  <c:pt idx="4">
                    <c:v>2.5505128502447847</c:v>
                  </c:pt>
                  <c:pt idx="5">
                    <c:v>2.9104949619386571</c:v>
                  </c:pt>
                  <c:pt idx="6">
                    <c:v>2.6357369243775128</c:v>
                  </c:pt>
                  <c:pt idx="7">
                    <c:v>5.8177238728101628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graphs!$L$4:$L$11</c:f>
              <c:numCache>
                <c:formatCode>General</c:formatCode>
                <c:ptCount val="8"/>
                <c:pt idx="0">
                  <c:v>21.005988725852358</c:v>
                </c:pt>
                <c:pt idx="1">
                  <c:v>15.333875806280973</c:v>
                </c:pt>
                <c:pt idx="2">
                  <c:v>18.336444400126702</c:v>
                </c:pt>
                <c:pt idx="3">
                  <c:v>15.970451251772339</c:v>
                </c:pt>
                <c:pt idx="4">
                  <c:v>20.014966991345183</c:v>
                </c:pt>
                <c:pt idx="5">
                  <c:v>15.188692912371629</c:v>
                </c:pt>
                <c:pt idx="6">
                  <c:v>15.953795805409849</c:v>
                </c:pt>
                <c:pt idx="7">
                  <c:v>22.737814779976873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D-49C7-AB2E-05F5BE44986E}"/>
            </c:ext>
          </c:extLst>
        </c:ser>
        <c:ser>
          <c:idx val="3"/>
          <c:order val="3"/>
          <c:tx>
            <c:strRef>
              <c:f>graphs!$M$3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graphs!$M$22:$M$29</c:f>
                <c:numCache>
                  <c:formatCode>General</c:formatCode>
                  <c:ptCount val="8"/>
                  <c:pt idx="0">
                    <c:v>4.4928536597055997</c:v>
                  </c:pt>
                  <c:pt idx="1">
                    <c:v>9.5754079618267056</c:v>
                  </c:pt>
                  <c:pt idx="2">
                    <c:v>5.3861220291222915</c:v>
                  </c:pt>
                  <c:pt idx="3">
                    <c:v>5.8445285617810203</c:v>
                  </c:pt>
                  <c:pt idx="4">
                    <c:v>9.139677940849749</c:v>
                  </c:pt>
                  <c:pt idx="5">
                    <c:v>6.4836938007662237</c:v>
                  </c:pt>
                  <c:pt idx="6">
                    <c:v>4.7310133303055872</c:v>
                  </c:pt>
                  <c:pt idx="7">
                    <c:v>8.1280469056064995</c:v>
                  </c:pt>
                </c:numCache>
              </c:numRef>
            </c:plus>
            <c:minus>
              <c:numRef>
                <c:f>graphs!$M$22:$M$29</c:f>
                <c:numCache>
                  <c:formatCode>General</c:formatCode>
                  <c:ptCount val="8"/>
                  <c:pt idx="0">
                    <c:v>4.4928536597055997</c:v>
                  </c:pt>
                  <c:pt idx="1">
                    <c:v>9.5754079618267056</c:v>
                  </c:pt>
                  <c:pt idx="2">
                    <c:v>5.3861220291222915</c:v>
                  </c:pt>
                  <c:pt idx="3">
                    <c:v>5.8445285617810203</c:v>
                  </c:pt>
                  <c:pt idx="4">
                    <c:v>9.139677940849749</c:v>
                  </c:pt>
                  <c:pt idx="5">
                    <c:v>6.4836938007662237</c:v>
                  </c:pt>
                  <c:pt idx="6">
                    <c:v>4.7310133303055872</c:v>
                  </c:pt>
                  <c:pt idx="7">
                    <c:v>8.1280469056064995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graphs!$M$4:$M$11</c:f>
              <c:numCache>
                <c:formatCode>General</c:formatCode>
                <c:ptCount val="8"/>
                <c:pt idx="0">
                  <c:v>5.4206047267280866</c:v>
                </c:pt>
                <c:pt idx="1">
                  <c:v>11.218208283677626</c:v>
                </c:pt>
                <c:pt idx="2">
                  <c:v>9.930719147341863</c:v>
                </c:pt>
                <c:pt idx="3">
                  <c:v>10.666861895284795</c:v>
                </c:pt>
                <c:pt idx="4">
                  <c:v>10.256545249873176</c:v>
                </c:pt>
                <c:pt idx="5">
                  <c:v>16.463309861834286</c:v>
                </c:pt>
                <c:pt idx="6">
                  <c:v>10.314447685553091</c:v>
                </c:pt>
                <c:pt idx="7">
                  <c:v>13.155060051231773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D-49C7-AB2E-05F5BE44986E}"/>
            </c:ext>
          </c:extLst>
        </c:ser>
        <c:ser>
          <c:idx val="4"/>
          <c:order val="4"/>
          <c:tx>
            <c:strRef>
              <c:f>graphs!$N$3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graphs!$N$22:$N$29</c:f>
                <c:numCache>
                  <c:formatCode>General</c:formatCode>
                  <c:ptCount val="8"/>
                  <c:pt idx="0">
                    <c:v>2.4547958285662235</c:v>
                  </c:pt>
                  <c:pt idx="1">
                    <c:v>1.0412186198066091</c:v>
                  </c:pt>
                  <c:pt idx="2">
                    <c:v>4.9735369193506838</c:v>
                  </c:pt>
                  <c:pt idx="3">
                    <c:v>2.5276034098261482</c:v>
                  </c:pt>
                  <c:pt idx="4">
                    <c:v>0.99720975549669588</c:v>
                  </c:pt>
                  <c:pt idx="5">
                    <c:v>1.327703027662547</c:v>
                  </c:pt>
                  <c:pt idx="6">
                    <c:v>2.4023060407661156</c:v>
                  </c:pt>
                  <c:pt idx="7">
                    <c:v>2.5406638759455391</c:v>
                  </c:pt>
                </c:numCache>
              </c:numRef>
            </c:plus>
            <c:minus>
              <c:numRef>
                <c:f>graphs!$N$22:$N$29</c:f>
                <c:numCache>
                  <c:formatCode>General</c:formatCode>
                  <c:ptCount val="8"/>
                  <c:pt idx="0">
                    <c:v>2.4547958285662235</c:v>
                  </c:pt>
                  <c:pt idx="1">
                    <c:v>1.0412186198066091</c:v>
                  </c:pt>
                  <c:pt idx="2">
                    <c:v>4.9735369193506838</c:v>
                  </c:pt>
                  <c:pt idx="3">
                    <c:v>2.5276034098261482</c:v>
                  </c:pt>
                  <c:pt idx="4">
                    <c:v>0.99720975549669588</c:v>
                  </c:pt>
                  <c:pt idx="5">
                    <c:v>1.327703027662547</c:v>
                  </c:pt>
                  <c:pt idx="6">
                    <c:v>2.4023060407661156</c:v>
                  </c:pt>
                  <c:pt idx="7">
                    <c:v>2.5406638759455391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graphs!$N$4:$N$11</c:f>
              <c:numCache>
                <c:formatCode>General</c:formatCode>
                <c:ptCount val="8"/>
                <c:pt idx="0">
                  <c:v>4.4589893459133858</c:v>
                </c:pt>
                <c:pt idx="1">
                  <c:v>3.7779069906155356</c:v>
                </c:pt>
                <c:pt idx="2">
                  <c:v>10.929887039825886</c:v>
                </c:pt>
                <c:pt idx="3">
                  <c:v>7.0172353252863218</c:v>
                </c:pt>
                <c:pt idx="4">
                  <c:v>3.3046298697164374</c:v>
                </c:pt>
                <c:pt idx="5">
                  <c:v>5.1143463409705729</c:v>
                </c:pt>
                <c:pt idx="6">
                  <c:v>9.9690243111840786</c:v>
                </c:pt>
                <c:pt idx="7">
                  <c:v>10.568494582745091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D-49C7-AB2E-05F5BE44986E}"/>
            </c:ext>
          </c:extLst>
        </c:ser>
        <c:ser>
          <c:idx val="5"/>
          <c:order val="5"/>
          <c:tx>
            <c:strRef>
              <c:f>graphs!$O$3</c:f>
              <c:strCache>
                <c:ptCount val="1"/>
                <c:pt idx="0">
                  <c:v>Cu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graphs!$O$22:$O$29</c:f>
                <c:numCache>
                  <c:formatCode>General</c:formatCode>
                  <c:ptCount val="8"/>
                  <c:pt idx="0">
                    <c:v>0.78939363845137267</c:v>
                  </c:pt>
                  <c:pt idx="1">
                    <c:v>0.8000694882682583</c:v>
                  </c:pt>
                  <c:pt idx="2">
                    <c:v>2.6262126010231253</c:v>
                  </c:pt>
                  <c:pt idx="3">
                    <c:v>0.74253777504443086</c:v>
                  </c:pt>
                  <c:pt idx="4">
                    <c:v>3.1550160801734246</c:v>
                  </c:pt>
                  <c:pt idx="5">
                    <c:v>1.6342521041543416</c:v>
                  </c:pt>
                  <c:pt idx="6">
                    <c:v>1.2613267496101714</c:v>
                  </c:pt>
                  <c:pt idx="7">
                    <c:v>5.7767998192913241</c:v>
                  </c:pt>
                </c:numCache>
              </c:numRef>
            </c:plus>
            <c:minus>
              <c:numRef>
                <c:f>graphs!$O$22:$O$29</c:f>
                <c:numCache>
                  <c:formatCode>General</c:formatCode>
                  <c:ptCount val="8"/>
                  <c:pt idx="0">
                    <c:v>0.78939363845137267</c:v>
                  </c:pt>
                  <c:pt idx="1">
                    <c:v>0.8000694882682583</c:v>
                  </c:pt>
                  <c:pt idx="2">
                    <c:v>2.6262126010231253</c:v>
                  </c:pt>
                  <c:pt idx="3">
                    <c:v>0.74253777504443086</c:v>
                  </c:pt>
                  <c:pt idx="4">
                    <c:v>3.1550160801734246</c:v>
                  </c:pt>
                  <c:pt idx="5">
                    <c:v>1.6342521041543416</c:v>
                  </c:pt>
                  <c:pt idx="6">
                    <c:v>1.2613267496101714</c:v>
                  </c:pt>
                  <c:pt idx="7">
                    <c:v>5.7767998192913241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graphs!$O$4:$O$11</c:f>
              <c:numCache>
                <c:formatCode>General</c:formatCode>
                <c:ptCount val="8"/>
                <c:pt idx="0">
                  <c:v>3.1268520314793595</c:v>
                </c:pt>
                <c:pt idx="1">
                  <c:v>2.5537070919668983</c:v>
                </c:pt>
                <c:pt idx="2">
                  <c:v>5.5575636056305191</c:v>
                </c:pt>
                <c:pt idx="3">
                  <c:v>2.6196516122183806</c:v>
                </c:pt>
                <c:pt idx="4">
                  <c:v>5.5592372191887867</c:v>
                </c:pt>
                <c:pt idx="5">
                  <c:v>3.6307484668190599</c:v>
                </c:pt>
                <c:pt idx="6">
                  <c:v>7.8021664784341604</c:v>
                </c:pt>
                <c:pt idx="7">
                  <c:v>8.3317157178742836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D-49C7-AB2E-05F5BE44986E}"/>
            </c:ext>
          </c:extLst>
        </c:ser>
        <c:ser>
          <c:idx val="6"/>
          <c:order val="6"/>
          <c:tx>
            <c:strRef>
              <c:f>graphs!$P$3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graphs!$P$22:$P$29</c:f>
                <c:numCache>
                  <c:formatCode>General</c:formatCode>
                  <c:ptCount val="8"/>
                  <c:pt idx="0">
                    <c:v>0.65781597986310814</c:v>
                  </c:pt>
                  <c:pt idx="1">
                    <c:v>1.0152866049873439</c:v>
                  </c:pt>
                  <c:pt idx="2">
                    <c:v>0.23616988555464374</c:v>
                  </c:pt>
                  <c:pt idx="3">
                    <c:v>0.29543365444462188</c:v>
                  </c:pt>
                  <c:pt idx="4">
                    <c:v>0.38149033665354365</c:v>
                  </c:pt>
                  <c:pt idx="5">
                    <c:v>1.2392619910539688</c:v>
                  </c:pt>
                  <c:pt idx="6">
                    <c:v>0.36171441537614007</c:v>
                  </c:pt>
                  <c:pt idx="7">
                    <c:v>0.38528134591768032</c:v>
                  </c:pt>
                </c:numCache>
              </c:numRef>
            </c:plus>
            <c:minus>
              <c:numRef>
                <c:f>graphs!$P$22:$P$29</c:f>
                <c:numCache>
                  <c:formatCode>General</c:formatCode>
                  <c:ptCount val="8"/>
                  <c:pt idx="0">
                    <c:v>0.65781597986310814</c:v>
                  </c:pt>
                  <c:pt idx="1">
                    <c:v>1.0152866049873439</c:v>
                  </c:pt>
                  <c:pt idx="2">
                    <c:v>0.23616988555464374</c:v>
                  </c:pt>
                  <c:pt idx="3">
                    <c:v>0.29543365444462188</c:v>
                  </c:pt>
                  <c:pt idx="4">
                    <c:v>0.38149033665354365</c:v>
                  </c:pt>
                  <c:pt idx="5">
                    <c:v>1.2392619910539688</c:v>
                  </c:pt>
                  <c:pt idx="6">
                    <c:v>0.36171441537614007</c:v>
                  </c:pt>
                  <c:pt idx="7">
                    <c:v>0.38528134591768032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graphs!$P$4:$P$11</c:f>
              <c:numCache>
                <c:formatCode>General</c:formatCode>
                <c:ptCount val="8"/>
                <c:pt idx="0">
                  <c:v>2.391420809952844</c:v>
                </c:pt>
                <c:pt idx="1">
                  <c:v>3.2293956171595717</c:v>
                </c:pt>
                <c:pt idx="2">
                  <c:v>1.7013192622448339</c:v>
                </c:pt>
                <c:pt idx="3">
                  <c:v>1.482355682685834</c:v>
                </c:pt>
                <c:pt idx="4">
                  <c:v>1.6228088212791532</c:v>
                </c:pt>
                <c:pt idx="5">
                  <c:v>2.673266988843515</c:v>
                </c:pt>
                <c:pt idx="6">
                  <c:v>1.8402793233141026</c:v>
                </c:pt>
                <c:pt idx="7">
                  <c:v>1.5130003645788535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D-49C7-AB2E-05F5BE44986E}"/>
            </c:ext>
          </c:extLst>
        </c:ser>
        <c:ser>
          <c:idx val="7"/>
          <c:order val="7"/>
          <c:tx>
            <c:strRef>
              <c:f>graphs!$Q$3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graphs!$Q$22:$Q$29</c:f>
                <c:numCache>
                  <c:formatCode>General</c:formatCode>
                  <c:ptCount val="8"/>
                  <c:pt idx="0">
                    <c:v>1.1876532766132371</c:v>
                  </c:pt>
                  <c:pt idx="1">
                    <c:v>0.38040811160287658</c:v>
                  </c:pt>
                  <c:pt idx="2">
                    <c:v>1.9406241542031086</c:v>
                  </c:pt>
                  <c:pt idx="3">
                    <c:v>0.11073799826268291</c:v>
                  </c:pt>
                  <c:pt idx="4">
                    <c:v>0.10639607669856171</c:v>
                  </c:pt>
                  <c:pt idx="5">
                    <c:v>3.8032055988061355</c:v>
                  </c:pt>
                  <c:pt idx="6">
                    <c:v>1.9604425970671044</c:v>
                  </c:pt>
                  <c:pt idx="7">
                    <c:v>0.50395100906077706</c:v>
                  </c:pt>
                </c:numCache>
              </c:numRef>
            </c:plus>
            <c:minus>
              <c:numRef>
                <c:f>graphs!$Q$22:$Q$29</c:f>
                <c:numCache>
                  <c:formatCode>General</c:formatCode>
                  <c:ptCount val="8"/>
                  <c:pt idx="0">
                    <c:v>1.1876532766132371</c:v>
                  </c:pt>
                  <c:pt idx="1">
                    <c:v>0.38040811160287658</c:v>
                  </c:pt>
                  <c:pt idx="2">
                    <c:v>1.9406241542031086</c:v>
                  </c:pt>
                  <c:pt idx="3">
                    <c:v>0.11073799826268291</c:v>
                  </c:pt>
                  <c:pt idx="4">
                    <c:v>0.10639607669856171</c:v>
                  </c:pt>
                  <c:pt idx="5">
                    <c:v>3.8032055988061355</c:v>
                  </c:pt>
                  <c:pt idx="6">
                    <c:v>1.9604425970671044</c:v>
                  </c:pt>
                  <c:pt idx="7">
                    <c:v>0.50395100906077706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graphs!$Q$4:$Q$11</c:f>
              <c:numCache>
                <c:formatCode>General</c:formatCode>
                <c:ptCount val="8"/>
                <c:pt idx="0">
                  <c:v>0.90871122743938837</c:v>
                </c:pt>
                <c:pt idx="1">
                  <c:v>0.49406012315497166</c:v>
                </c:pt>
                <c:pt idx="2">
                  <c:v>2.1373945101275065</c:v>
                </c:pt>
                <c:pt idx="3">
                  <c:v>0.33505234765969655</c:v>
                </c:pt>
                <c:pt idx="4">
                  <c:v>0.31252499489727786</c:v>
                </c:pt>
                <c:pt idx="5">
                  <c:v>3.0003343237803874</c:v>
                </c:pt>
                <c:pt idx="6">
                  <c:v>2.1141621543973952</c:v>
                </c:pt>
                <c:pt idx="7">
                  <c:v>0.78870639134381582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AD-49C7-AB2E-05F5BE44986E}"/>
            </c:ext>
          </c:extLst>
        </c:ser>
        <c:ser>
          <c:idx val="8"/>
          <c:order val="8"/>
          <c:tx>
            <c:strRef>
              <c:f>graphs!$R$3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graphs!$R$4:$R$11</c:f>
              <c:numCache>
                <c:formatCode>General</c:formatCode>
                <c:ptCount val="8"/>
                <c:pt idx="0">
                  <c:v>0.26897282717591703</c:v>
                </c:pt>
                <c:pt idx="1">
                  <c:v>1.1551441554583728</c:v>
                </c:pt>
                <c:pt idx="2">
                  <c:v>0.40520255902935737</c:v>
                </c:pt>
                <c:pt idx="3">
                  <c:v>4.948235999204031</c:v>
                </c:pt>
                <c:pt idx="4">
                  <c:v>1.0553661238445629</c:v>
                </c:pt>
                <c:pt idx="5">
                  <c:v>1.4784964889614745</c:v>
                </c:pt>
                <c:pt idx="6">
                  <c:v>0.66868204672926845</c:v>
                </c:pt>
                <c:pt idx="7">
                  <c:v>0.49884440326721546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AD-49C7-AB2E-05F5BE44986E}"/>
            </c:ext>
          </c:extLst>
        </c:ser>
        <c:ser>
          <c:idx val="9"/>
          <c:order val="9"/>
          <c:tx>
            <c:strRef>
              <c:f>graphs!$S$3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graphs!$S$22:$S$29</c:f>
                <c:numCache>
                  <c:formatCode>General</c:formatCode>
                  <c:ptCount val="8"/>
                  <c:pt idx="0">
                    <c:v>0.80243466381292017</c:v>
                  </c:pt>
                  <c:pt idx="1">
                    <c:v>1.033576887560667</c:v>
                  </c:pt>
                  <c:pt idx="2">
                    <c:v>0.48836883070473885</c:v>
                  </c:pt>
                  <c:pt idx="3">
                    <c:v>0.67342169516935368</c:v>
                  </c:pt>
                  <c:pt idx="4">
                    <c:v>0.94501973911186388</c:v>
                  </c:pt>
                  <c:pt idx="5">
                    <c:v>0.75981740511345919</c:v>
                  </c:pt>
                  <c:pt idx="6">
                    <c:v>0.11782089584626551</c:v>
                  </c:pt>
                  <c:pt idx="7">
                    <c:v>0.43763026226267293</c:v>
                  </c:pt>
                </c:numCache>
              </c:numRef>
            </c:plus>
            <c:minus>
              <c:numRef>
                <c:f>graphs!$S$22:$S$29</c:f>
                <c:numCache>
                  <c:formatCode>General</c:formatCode>
                  <c:ptCount val="8"/>
                  <c:pt idx="0">
                    <c:v>0.80243466381292017</c:v>
                  </c:pt>
                  <c:pt idx="1">
                    <c:v>1.033576887560667</c:v>
                  </c:pt>
                  <c:pt idx="2">
                    <c:v>0.48836883070473885</c:v>
                  </c:pt>
                  <c:pt idx="3">
                    <c:v>0.67342169516935368</c:v>
                  </c:pt>
                  <c:pt idx="4">
                    <c:v>0.94501973911186388</c:v>
                  </c:pt>
                  <c:pt idx="5">
                    <c:v>0.75981740511345919</c:v>
                  </c:pt>
                  <c:pt idx="6">
                    <c:v>0.11782089584626551</c:v>
                  </c:pt>
                  <c:pt idx="7">
                    <c:v>0.43763026226267293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graphs!$S$4:$S$11</c:f>
              <c:numCache>
                <c:formatCode>General</c:formatCode>
                <c:ptCount val="8"/>
                <c:pt idx="0">
                  <c:v>1.0594760368945504</c:v>
                </c:pt>
                <c:pt idx="1">
                  <c:v>1.7687209750298951</c:v>
                </c:pt>
                <c:pt idx="2">
                  <c:v>0.68371551617607551</c:v>
                </c:pt>
                <c:pt idx="3">
                  <c:v>1.2220760833083546</c:v>
                </c:pt>
                <c:pt idx="4">
                  <c:v>1.2160504422646958</c:v>
                </c:pt>
                <c:pt idx="5">
                  <c:v>1.2130304826042557</c:v>
                </c:pt>
                <c:pt idx="6">
                  <c:v>0.5996664670711167</c:v>
                </c:pt>
                <c:pt idx="7">
                  <c:v>1.5113646070889188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6AD-49C7-AB2E-05F5BE44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30656"/>
        <c:axId val="865532576"/>
      </c:barChart>
      <c:catAx>
        <c:axId val="8655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2576"/>
        <c:crosses val="autoZero"/>
        <c:auto val="1"/>
        <c:lblAlgn val="ctr"/>
        <c:lblOffset val="100"/>
        <c:noMultiLvlLbl val="0"/>
      </c:catAx>
      <c:valAx>
        <c:axId val="8655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graphs!$U$3</c:f>
              <c:strCache>
                <c:ptCount val="1"/>
                <c:pt idx="0">
                  <c:v>Ti semi-quant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graphs!$U$22:$U$29</c:f>
                <c:numCache>
                  <c:formatCode>General</c:formatCode>
                  <c:ptCount val="8"/>
                  <c:pt idx="0">
                    <c:v>1.971687737313968E-2</c:v>
                  </c:pt>
                  <c:pt idx="1">
                    <c:v>4.6703359869097696E-2</c:v>
                  </c:pt>
                  <c:pt idx="2">
                    <c:v>2.8724705402358622E-2</c:v>
                  </c:pt>
                  <c:pt idx="3">
                    <c:v>2.8262289630122308E-2</c:v>
                  </c:pt>
                  <c:pt idx="4">
                    <c:v>6.2718509597365857E-2</c:v>
                  </c:pt>
                  <c:pt idx="5">
                    <c:v>3.9313512630274959E-2</c:v>
                  </c:pt>
                  <c:pt idx="6">
                    <c:v>2.1247518006873925E-2</c:v>
                  </c:pt>
                  <c:pt idx="7">
                    <c:v>6.3071537883452697E-2</c:v>
                  </c:pt>
                </c:numCache>
              </c:numRef>
            </c:plus>
            <c:minus>
              <c:numRef>
                <c:f>graphs!$U$22:$U$29</c:f>
                <c:numCache>
                  <c:formatCode>General</c:formatCode>
                  <c:ptCount val="8"/>
                  <c:pt idx="0">
                    <c:v>1.971687737313968E-2</c:v>
                  </c:pt>
                  <c:pt idx="1">
                    <c:v>4.6703359869097696E-2</c:v>
                  </c:pt>
                  <c:pt idx="2">
                    <c:v>2.8724705402358622E-2</c:v>
                  </c:pt>
                  <c:pt idx="3">
                    <c:v>2.8262289630122308E-2</c:v>
                  </c:pt>
                  <c:pt idx="4">
                    <c:v>6.2718509597365857E-2</c:v>
                  </c:pt>
                  <c:pt idx="5">
                    <c:v>3.9313512630274959E-2</c:v>
                  </c:pt>
                  <c:pt idx="6">
                    <c:v>2.1247518006873925E-2</c:v>
                  </c:pt>
                  <c:pt idx="7">
                    <c:v>6.3071537883452697E-2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graphs!$U$4:$U$11</c:f>
              <c:numCache>
                <c:formatCode>General</c:formatCode>
                <c:ptCount val="8"/>
                <c:pt idx="0">
                  <c:v>5.0312074020273927E-2</c:v>
                </c:pt>
                <c:pt idx="1">
                  <c:v>7.7067047186439933E-2</c:v>
                </c:pt>
                <c:pt idx="2">
                  <c:v>7.3799880623592898E-2</c:v>
                </c:pt>
                <c:pt idx="3">
                  <c:v>7.460271451236096E-2</c:v>
                </c:pt>
                <c:pt idx="4">
                  <c:v>9.2086447890015424E-2</c:v>
                </c:pt>
                <c:pt idx="5">
                  <c:v>0.13962806412077311</c:v>
                </c:pt>
                <c:pt idx="6">
                  <c:v>8.2566852683752759E-2</c:v>
                </c:pt>
                <c:pt idx="7">
                  <c:v>0.10819250501443083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E-482B-826B-F214C350A39E}"/>
            </c:ext>
          </c:extLst>
        </c:ser>
        <c:ser>
          <c:idx val="1"/>
          <c:order val="1"/>
          <c:tx>
            <c:strRef>
              <c:f>graphs!$V$3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graphs!$V$22:$V$29</c:f>
                <c:numCache>
                  <c:formatCode>General</c:formatCode>
                  <c:ptCount val="8"/>
                  <c:pt idx="0">
                    <c:v>7.2926590478787134E-2</c:v>
                  </c:pt>
                  <c:pt idx="1">
                    <c:v>2.2322168623955592E-2</c:v>
                  </c:pt>
                  <c:pt idx="2">
                    <c:v>5.0826945959330815E-2</c:v>
                  </c:pt>
                  <c:pt idx="3">
                    <c:v>2.736412969646768E-2</c:v>
                  </c:pt>
                  <c:pt idx="4">
                    <c:v>4.0060572496498657E-2</c:v>
                  </c:pt>
                  <c:pt idx="5">
                    <c:v>2.2742088618664356E-2</c:v>
                  </c:pt>
                  <c:pt idx="6">
                    <c:v>4.7973565472011273E-2</c:v>
                  </c:pt>
                  <c:pt idx="7">
                    <c:v>7.6696387322994483E-2</c:v>
                  </c:pt>
                </c:numCache>
              </c:numRef>
            </c:plus>
            <c:minus>
              <c:numRef>
                <c:f>graphs!$V$22:$V$29</c:f>
                <c:numCache>
                  <c:formatCode>General</c:formatCode>
                  <c:ptCount val="8"/>
                  <c:pt idx="0">
                    <c:v>7.2926590478787134E-2</c:v>
                  </c:pt>
                  <c:pt idx="1">
                    <c:v>2.2322168623955592E-2</c:v>
                  </c:pt>
                  <c:pt idx="2">
                    <c:v>5.0826945959330815E-2</c:v>
                  </c:pt>
                  <c:pt idx="3">
                    <c:v>2.736412969646768E-2</c:v>
                  </c:pt>
                  <c:pt idx="4">
                    <c:v>4.0060572496498657E-2</c:v>
                  </c:pt>
                  <c:pt idx="5">
                    <c:v>2.2742088618664356E-2</c:v>
                  </c:pt>
                  <c:pt idx="6">
                    <c:v>4.7973565472011273E-2</c:v>
                  </c:pt>
                  <c:pt idx="7">
                    <c:v>7.6696387322994483E-2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graphs!$V$4:$V$11</c:f>
              <c:numCache>
                <c:formatCode>General</c:formatCode>
                <c:ptCount val="8"/>
                <c:pt idx="0">
                  <c:v>7.7345636216866048E-2</c:v>
                </c:pt>
                <c:pt idx="1">
                  <c:v>6.5666511451797818E-2</c:v>
                </c:pt>
                <c:pt idx="2">
                  <c:v>0.11498617002145727</c:v>
                </c:pt>
                <c:pt idx="3">
                  <c:v>7.6203347517185577E-2</c:v>
                </c:pt>
                <c:pt idx="4">
                  <c:v>5.192220647093642E-2</c:v>
                </c:pt>
                <c:pt idx="5">
                  <c:v>7.2633455134364019E-2</c:v>
                </c:pt>
                <c:pt idx="6">
                  <c:v>0.10195771491245197</c:v>
                </c:pt>
                <c:pt idx="7">
                  <c:v>0.14172066430643798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E-482B-826B-F214C350A39E}"/>
            </c:ext>
          </c:extLst>
        </c:ser>
        <c:ser>
          <c:idx val="2"/>
          <c:order val="2"/>
          <c:tx>
            <c:strRef>
              <c:f>graphs!$W$3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graphs!$W$22:$W$29</c:f>
                <c:numCache>
                  <c:formatCode>General</c:formatCode>
                  <c:ptCount val="8"/>
                  <c:pt idx="0">
                    <c:v>2.5141784984146799E-2</c:v>
                  </c:pt>
                  <c:pt idx="1">
                    <c:v>2.1260674551619715E-2</c:v>
                  </c:pt>
                  <c:pt idx="2">
                    <c:v>1.2760707103585602E-2</c:v>
                  </c:pt>
                  <c:pt idx="3">
                    <c:v>2.2937192616802864E-2</c:v>
                  </c:pt>
                  <c:pt idx="4">
                    <c:v>6.8637459664791208E-3</c:v>
                  </c:pt>
                  <c:pt idx="5">
                    <c:v>8.4257499882679724E-3</c:v>
                  </c:pt>
                  <c:pt idx="6">
                    <c:v>9.6532517709143114E-3</c:v>
                  </c:pt>
                  <c:pt idx="7">
                    <c:v>1.0712105616901137E-2</c:v>
                  </c:pt>
                </c:numCache>
              </c:numRef>
            </c:plus>
            <c:minus>
              <c:numRef>
                <c:f>graphs!$W$22:$W$29</c:f>
                <c:numCache>
                  <c:formatCode>General</c:formatCode>
                  <c:ptCount val="8"/>
                  <c:pt idx="0">
                    <c:v>2.5141784984146799E-2</c:v>
                  </c:pt>
                  <c:pt idx="1">
                    <c:v>2.1260674551619715E-2</c:v>
                  </c:pt>
                  <c:pt idx="2">
                    <c:v>1.2760707103585602E-2</c:v>
                  </c:pt>
                  <c:pt idx="3">
                    <c:v>2.2937192616802864E-2</c:v>
                  </c:pt>
                  <c:pt idx="4">
                    <c:v>6.8637459664791208E-3</c:v>
                  </c:pt>
                  <c:pt idx="5">
                    <c:v>8.4257499882679724E-3</c:v>
                  </c:pt>
                  <c:pt idx="6">
                    <c:v>9.6532517709143114E-3</c:v>
                  </c:pt>
                  <c:pt idx="7">
                    <c:v>1.0712105616901137E-2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graphs!$W$4:$W$11</c:f>
              <c:numCache>
                <c:formatCode>General</c:formatCode>
                <c:ptCount val="8"/>
                <c:pt idx="0">
                  <c:v>3.5762350430273954E-2</c:v>
                </c:pt>
                <c:pt idx="1">
                  <c:v>4.0513450964881771E-2</c:v>
                </c:pt>
                <c:pt idx="2">
                  <c:v>7.0228019884646928E-2</c:v>
                </c:pt>
                <c:pt idx="3">
                  <c:v>5.044912593568409E-2</c:v>
                </c:pt>
                <c:pt idx="4">
                  <c:v>6.3368344145926167E-2</c:v>
                </c:pt>
                <c:pt idx="5">
                  <c:v>5.880375719981331E-2</c:v>
                </c:pt>
                <c:pt idx="6">
                  <c:v>7.6422609091665247E-2</c:v>
                </c:pt>
                <c:pt idx="7">
                  <c:v>5.1678910200813021E-2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E-482B-826B-F214C350A39E}"/>
            </c:ext>
          </c:extLst>
        </c:ser>
        <c:ser>
          <c:idx val="3"/>
          <c:order val="3"/>
          <c:tx>
            <c:strRef>
              <c:f>graphs!$X$3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graphs!$X$22:$X$29</c:f>
                <c:numCache>
                  <c:formatCode>General</c:formatCode>
                  <c:ptCount val="8"/>
                  <c:pt idx="0">
                    <c:v>4.9205758554855233E-2</c:v>
                  </c:pt>
                  <c:pt idx="1">
                    <c:v>8.3124578835530732E-2</c:v>
                  </c:pt>
                  <c:pt idx="2">
                    <c:v>7.0213866835456051E-2</c:v>
                  </c:pt>
                  <c:pt idx="3">
                    <c:v>9.0175899874542539E-2</c:v>
                  </c:pt>
                  <c:pt idx="4">
                    <c:v>3.6789185941809015E-2</c:v>
                  </c:pt>
                  <c:pt idx="5">
                    <c:v>6.1080678052565708E-2</c:v>
                  </c:pt>
                  <c:pt idx="6">
                    <c:v>6.7132993906791963E-2</c:v>
                  </c:pt>
                  <c:pt idx="7">
                    <c:v>6.4031643811400835E-2</c:v>
                  </c:pt>
                </c:numCache>
              </c:numRef>
            </c:plus>
            <c:minus>
              <c:numRef>
                <c:f>graphs!$X$22:$X$29</c:f>
                <c:numCache>
                  <c:formatCode>General</c:formatCode>
                  <c:ptCount val="8"/>
                  <c:pt idx="0">
                    <c:v>4.9205758554855233E-2</c:v>
                  </c:pt>
                  <c:pt idx="1">
                    <c:v>8.3124578835530732E-2</c:v>
                  </c:pt>
                  <c:pt idx="2">
                    <c:v>7.0213866835456051E-2</c:v>
                  </c:pt>
                  <c:pt idx="3">
                    <c:v>9.0175899874542539E-2</c:v>
                  </c:pt>
                  <c:pt idx="4">
                    <c:v>3.6789185941809015E-2</c:v>
                  </c:pt>
                  <c:pt idx="5">
                    <c:v>6.1080678052565708E-2</c:v>
                  </c:pt>
                  <c:pt idx="6">
                    <c:v>6.7132993906791963E-2</c:v>
                  </c:pt>
                  <c:pt idx="7">
                    <c:v>6.4031643811400835E-2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graphs!$X$4:$X$11</c:f>
              <c:numCache>
                <c:formatCode>General</c:formatCode>
                <c:ptCount val="8"/>
                <c:pt idx="0">
                  <c:v>0.25590999933857045</c:v>
                </c:pt>
                <c:pt idx="1">
                  <c:v>0.30975586389966653</c:v>
                </c:pt>
                <c:pt idx="2">
                  <c:v>0.37590852247496714</c:v>
                </c:pt>
                <c:pt idx="3">
                  <c:v>0.319968639035981</c:v>
                </c:pt>
                <c:pt idx="4">
                  <c:v>0.19859719268402878</c:v>
                </c:pt>
                <c:pt idx="5">
                  <c:v>0.31641236170734371</c:v>
                </c:pt>
                <c:pt idx="6">
                  <c:v>0.34905887691525034</c:v>
                </c:pt>
                <c:pt idx="7">
                  <c:v>0.39382915862394691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3E-482B-826B-F214C350A39E}"/>
            </c:ext>
          </c:extLst>
        </c:ser>
        <c:ser>
          <c:idx val="4"/>
          <c:order val="4"/>
          <c:tx>
            <c:strRef>
              <c:f>graphs!$Y$3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graphs!$Y$22:$Y$29</c:f>
                <c:numCache>
                  <c:formatCode>General</c:formatCode>
                  <c:ptCount val="8"/>
                  <c:pt idx="0">
                    <c:v>5.0656827921753396E-4</c:v>
                  </c:pt>
                  <c:pt idx="1">
                    <c:v>7.1892639277757072E-4</c:v>
                  </c:pt>
                  <c:pt idx="2">
                    <c:v>6.0430171431726763E-3</c:v>
                  </c:pt>
                  <c:pt idx="3">
                    <c:v>2.7459463529809758E-2</c:v>
                  </c:pt>
                  <c:pt idx="4">
                    <c:v>4.076780717886716E-4</c:v>
                  </c:pt>
                  <c:pt idx="5">
                    <c:v>1.4717654869211218E-3</c:v>
                  </c:pt>
                  <c:pt idx="6">
                    <c:v>2.3933320261891352E-3</c:v>
                  </c:pt>
                  <c:pt idx="7">
                    <c:v>6.4905131474460851E-4</c:v>
                  </c:pt>
                </c:numCache>
              </c:numRef>
            </c:plus>
            <c:minus>
              <c:numRef>
                <c:f>graphs!$Y$22:$Y$29</c:f>
                <c:numCache>
                  <c:formatCode>General</c:formatCode>
                  <c:ptCount val="8"/>
                  <c:pt idx="0">
                    <c:v>5.0656827921753396E-4</c:v>
                  </c:pt>
                  <c:pt idx="1">
                    <c:v>7.1892639277757072E-4</c:v>
                  </c:pt>
                  <c:pt idx="2">
                    <c:v>6.0430171431726763E-3</c:v>
                  </c:pt>
                  <c:pt idx="3">
                    <c:v>2.7459463529809758E-2</c:v>
                  </c:pt>
                  <c:pt idx="4">
                    <c:v>4.076780717886716E-4</c:v>
                  </c:pt>
                  <c:pt idx="5">
                    <c:v>1.4717654869211218E-3</c:v>
                  </c:pt>
                  <c:pt idx="6">
                    <c:v>2.3933320261891352E-3</c:v>
                  </c:pt>
                  <c:pt idx="7">
                    <c:v>6.4905131474460851E-4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graphs!$Y$4:$Y$11</c:f>
              <c:numCache>
                <c:formatCode>General</c:formatCode>
                <c:ptCount val="8"/>
                <c:pt idx="0">
                  <c:v>1.7077196163019139E-3</c:v>
                </c:pt>
                <c:pt idx="1">
                  <c:v>1.8495572743930111E-3</c:v>
                </c:pt>
                <c:pt idx="2">
                  <c:v>1.1325713792781925E-2</c:v>
                </c:pt>
                <c:pt idx="3">
                  <c:v>2.7123298180341041E-2</c:v>
                </c:pt>
                <c:pt idx="4">
                  <c:v>8.8417410774703422E-4</c:v>
                </c:pt>
                <c:pt idx="5">
                  <c:v>3.1078110296863114E-3</c:v>
                </c:pt>
                <c:pt idx="6">
                  <c:v>3.3642059161187576E-3</c:v>
                </c:pt>
                <c:pt idx="7">
                  <c:v>1.4005759168980601E-3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3E-482B-826B-F214C350A39E}"/>
            </c:ext>
          </c:extLst>
        </c:ser>
        <c:ser>
          <c:idx val="5"/>
          <c:order val="5"/>
          <c:tx>
            <c:strRef>
              <c:f>graphs!$Z$3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graphs!$Z$22:$Z$29</c:f>
                <c:numCache>
                  <c:formatCode>General</c:formatCode>
                  <c:ptCount val="8"/>
                  <c:pt idx="0">
                    <c:v>1.8425658176011477E-2</c:v>
                  </c:pt>
                  <c:pt idx="1">
                    <c:v>1.3440726265438692E-2</c:v>
                  </c:pt>
                  <c:pt idx="2">
                    <c:v>2.1369713163955917E-2</c:v>
                  </c:pt>
                  <c:pt idx="3">
                    <c:v>2.0579867463191816E-2</c:v>
                  </c:pt>
                  <c:pt idx="4">
                    <c:v>6.1089515098956562E-2</c:v>
                  </c:pt>
                  <c:pt idx="5">
                    <c:v>2.6750258563047968E-2</c:v>
                  </c:pt>
                  <c:pt idx="6">
                    <c:v>1.0400765224048522E-2</c:v>
                  </c:pt>
                  <c:pt idx="7">
                    <c:v>1.7606631572874315E-2</c:v>
                  </c:pt>
                </c:numCache>
              </c:numRef>
            </c:plus>
            <c:minus>
              <c:numRef>
                <c:f>graphs!$Z$22:$Z$29</c:f>
                <c:numCache>
                  <c:formatCode>General</c:formatCode>
                  <c:ptCount val="8"/>
                  <c:pt idx="0">
                    <c:v>1.8425658176011477E-2</c:v>
                  </c:pt>
                  <c:pt idx="1">
                    <c:v>1.3440726265438692E-2</c:v>
                  </c:pt>
                  <c:pt idx="2">
                    <c:v>2.1369713163955917E-2</c:v>
                  </c:pt>
                  <c:pt idx="3">
                    <c:v>2.0579867463191816E-2</c:v>
                  </c:pt>
                  <c:pt idx="4">
                    <c:v>6.1089515098956562E-2</c:v>
                  </c:pt>
                  <c:pt idx="5">
                    <c:v>2.6750258563047968E-2</c:v>
                  </c:pt>
                  <c:pt idx="6">
                    <c:v>1.0400765224048522E-2</c:v>
                  </c:pt>
                  <c:pt idx="7">
                    <c:v>1.7606631572874315E-2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graphs!$Z$4:$Z$11</c:f>
              <c:numCache>
                <c:formatCode>General</c:formatCode>
                <c:ptCount val="8"/>
                <c:pt idx="0">
                  <c:v>2.810080373233775E-2</c:v>
                </c:pt>
                <c:pt idx="1">
                  <c:v>1.6532741028897811E-2</c:v>
                </c:pt>
                <c:pt idx="2">
                  <c:v>2.3701639849297639E-2</c:v>
                </c:pt>
                <c:pt idx="3">
                  <c:v>2.6449846078819384E-2</c:v>
                </c:pt>
                <c:pt idx="4">
                  <c:v>6.5801181529636196E-2</c:v>
                </c:pt>
                <c:pt idx="5">
                  <c:v>4.4778178705847972E-2</c:v>
                </c:pt>
                <c:pt idx="6">
                  <c:v>2.4275795754482642E-2</c:v>
                </c:pt>
                <c:pt idx="7">
                  <c:v>3.4129983762079666E-2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E-482B-826B-F214C350A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30656"/>
        <c:axId val="865532576"/>
      </c:barChart>
      <c:catAx>
        <c:axId val="8655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2576"/>
        <c:crosses val="autoZero"/>
        <c:auto val="1"/>
        <c:lblAlgn val="ctr"/>
        <c:lblOffset val="100"/>
        <c:noMultiLvlLbl val="0"/>
      </c:catAx>
      <c:valAx>
        <c:axId val="865532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graphs!$AB$3</c:f>
              <c:strCache>
                <c:ptCount val="1"/>
                <c:pt idx="0">
                  <c:v>V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graphs!$AB$22:$AB$29</c:f>
                <c:numCache>
                  <c:formatCode>General</c:formatCode>
                  <c:ptCount val="8"/>
                  <c:pt idx="0">
                    <c:v>8.0358700687899638E-3</c:v>
                  </c:pt>
                  <c:pt idx="1">
                    <c:v>1.7126563744437916E-3</c:v>
                  </c:pt>
                  <c:pt idx="2">
                    <c:v>7.5757283499594767E-3</c:v>
                  </c:pt>
                  <c:pt idx="3">
                    <c:v>1.4327025086819016E-3</c:v>
                  </c:pt>
                  <c:pt idx="4">
                    <c:v>3.5066565530450684E-4</c:v>
                  </c:pt>
                  <c:pt idx="5">
                    <c:v>1.3929324001274205E-2</c:v>
                  </c:pt>
                  <c:pt idx="6">
                    <c:v>7.8540925321873914E-3</c:v>
                  </c:pt>
                  <c:pt idx="7">
                    <c:v>5.0680565466706623E-3</c:v>
                  </c:pt>
                </c:numCache>
              </c:numRef>
            </c:plus>
            <c:minus>
              <c:numRef>
                <c:f>graphs!$AB$22:$AB$29</c:f>
                <c:numCache>
                  <c:formatCode>General</c:formatCode>
                  <c:ptCount val="8"/>
                  <c:pt idx="0">
                    <c:v>8.0358700687899638E-3</c:v>
                  </c:pt>
                  <c:pt idx="1">
                    <c:v>1.7126563744437916E-3</c:v>
                  </c:pt>
                  <c:pt idx="2">
                    <c:v>7.5757283499594767E-3</c:v>
                  </c:pt>
                  <c:pt idx="3">
                    <c:v>1.4327025086819016E-3</c:v>
                  </c:pt>
                  <c:pt idx="4">
                    <c:v>3.5066565530450684E-4</c:v>
                  </c:pt>
                  <c:pt idx="5">
                    <c:v>1.3929324001274205E-2</c:v>
                  </c:pt>
                  <c:pt idx="6">
                    <c:v>7.8540925321873914E-3</c:v>
                  </c:pt>
                  <c:pt idx="7">
                    <c:v>5.0680565466706623E-3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graphs!$AB$4:$AB$11</c:f>
              <c:numCache>
                <c:formatCode>General</c:formatCode>
                <c:ptCount val="8"/>
                <c:pt idx="0">
                  <c:v>6.6445135063401446E-3</c:v>
                </c:pt>
                <c:pt idx="1">
                  <c:v>2.1918801373608395E-3</c:v>
                </c:pt>
                <c:pt idx="2">
                  <c:v>9.0761230990446373E-3</c:v>
                </c:pt>
                <c:pt idx="3">
                  <c:v>1.9871476297265282E-3</c:v>
                </c:pt>
                <c:pt idx="4">
                  <c:v>1.4974524597473773E-3</c:v>
                </c:pt>
                <c:pt idx="5">
                  <c:v>1.1222618290504744E-2</c:v>
                </c:pt>
                <c:pt idx="6">
                  <c:v>8.7720806002792116E-3</c:v>
                </c:pt>
                <c:pt idx="7">
                  <c:v>6.4865693440494419E-3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A-4413-8DCE-DE6E1287CA79}"/>
            </c:ext>
          </c:extLst>
        </c:ser>
        <c:ser>
          <c:idx val="1"/>
          <c:order val="1"/>
          <c:tx>
            <c:strRef>
              <c:f>graphs!$AC$3</c:f>
              <c:strCache>
                <c:ptCount val="1"/>
                <c:pt idx="0">
                  <c:v>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graphs!$AC$22:$AC$29</c:f>
                <c:numCache>
                  <c:formatCode>General</c:formatCode>
                  <c:ptCount val="8"/>
                  <c:pt idx="0">
                    <c:v>1.0186722162311207E-3</c:v>
                  </c:pt>
                  <c:pt idx="1">
                    <c:v>6.1029286720808466E-4</c:v>
                  </c:pt>
                  <c:pt idx="2">
                    <c:v>1.0732716241201566E-3</c:v>
                  </c:pt>
                  <c:pt idx="3">
                    <c:v>3.5058429749400028E-4</c:v>
                  </c:pt>
                  <c:pt idx="4">
                    <c:v>4.4121264143181773E-4</c:v>
                  </c:pt>
                  <c:pt idx="5">
                    <c:v>7.7452515161070292E-4</c:v>
                  </c:pt>
                  <c:pt idx="6">
                    <c:v>8.3791630064438153E-4</c:v>
                  </c:pt>
                  <c:pt idx="7">
                    <c:v>4.2936707893525525E-4</c:v>
                  </c:pt>
                </c:numCache>
              </c:numRef>
            </c:plus>
            <c:minus>
              <c:numRef>
                <c:f>graphs!$AC$22:$AC$29</c:f>
                <c:numCache>
                  <c:formatCode>General</c:formatCode>
                  <c:ptCount val="8"/>
                  <c:pt idx="0">
                    <c:v>1.0186722162311207E-3</c:v>
                  </c:pt>
                  <c:pt idx="1">
                    <c:v>6.1029286720808466E-4</c:v>
                  </c:pt>
                  <c:pt idx="2">
                    <c:v>1.0732716241201566E-3</c:v>
                  </c:pt>
                  <c:pt idx="3">
                    <c:v>3.5058429749400028E-4</c:v>
                  </c:pt>
                  <c:pt idx="4">
                    <c:v>4.4121264143181773E-4</c:v>
                  </c:pt>
                  <c:pt idx="5">
                    <c:v>7.7452515161070292E-4</c:v>
                  </c:pt>
                  <c:pt idx="6">
                    <c:v>8.3791630064438153E-4</c:v>
                  </c:pt>
                  <c:pt idx="7">
                    <c:v>4.2936707893525525E-4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graphs!$AC$4:$AC$11</c:f>
              <c:numCache>
                <c:formatCode>General</c:formatCode>
                <c:ptCount val="8"/>
                <c:pt idx="0">
                  <c:v>2.2914693587061945E-3</c:v>
                </c:pt>
                <c:pt idx="1">
                  <c:v>1.7214631565076247E-3</c:v>
                </c:pt>
                <c:pt idx="2">
                  <c:v>2.3706054044488598E-3</c:v>
                </c:pt>
                <c:pt idx="3">
                  <c:v>1.6417749962244245E-3</c:v>
                </c:pt>
                <c:pt idx="4">
                  <c:v>9.7916887625486434E-4</c:v>
                </c:pt>
                <c:pt idx="5">
                  <c:v>1.1039227035146309E-3</c:v>
                </c:pt>
                <c:pt idx="6">
                  <c:v>1.5643894816829318E-3</c:v>
                </c:pt>
                <c:pt idx="7">
                  <c:v>1.6548389017435451E-3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A-4413-8DCE-DE6E1287CA79}"/>
            </c:ext>
          </c:extLst>
        </c:ser>
        <c:ser>
          <c:idx val="2"/>
          <c:order val="2"/>
          <c:tx>
            <c:strRef>
              <c:f>graphs!$AD$3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graphs!$AD$22:$AD$29</c:f>
                <c:numCache>
                  <c:formatCode>General</c:formatCode>
                  <c:ptCount val="8"/>
                  <c:pt idx="0">
                    <c:v>6.916111948264878E-4</c:v>
                  </c:pt>
                  <c:pt idx="1">
                    <c:v>1.03785482589274E-3</c:v>
                  </c:pt>
                  <c:pt idx="2">
                    <c:v>6.8277154446129331E-4</c:v>
                  </c:pt>
                  <c:pt idx="3">
                    <c:v>1.4510580961867435E-3</c:v>
                  </c:pt>
                  <c:pt idx="4">
                    <c:v>1.3188663867158144E-2</c:v>
                  </c:pt>
                  <c:pt idx="5">
                    <c:v>7.1653261098551255E-3</c:v>
                  </c:pt>
                  <c:pt idx="6">
                    <c:v>4.5336311324518588E-4</c:v>
                  </c:pt>
                  <c:pt idx="7">
                    <c:v>1.2125461478997264E-3</c:v>
                  </c:pt>
                </c:numCache>
              </c:numRef>
            </c:plus>
            <c:minus>
              <c:numRef>
                <c:f>graphs!$AD$22:$AD$29</c:f>
                <c:numCache>
                  <c:formatCode>General</c:formatCode>
                  <c:ptCount val="8"/>
                  <c:pt idx="0">
                    <c:v>6.916111948264878E-4</c:v>
                  </c:pt>
                  <c:pt idx="1">
                    <c:v>1.03785482589274E-3</c:v>
                  </c:pt>
                  <c:pt idx="2">
                    <c:v>6.8277154446129331E-4</c:v>
                  </c:pt>
                  <c:pt idx="3">
                    <c:v>1.4510580961867435E-3</c:v>
                  </c:pt>
                  <c:pt idx="4">
                    <c:v>1.3188663867158144E-2</c:v>
                  </c:pt>
                  <c:pt idx="5">
                    <c:v>7.1653261098551255E-3</c:v>
                  </c:pt>
                  <c:pt idx="6">
                    <c:v>4.5336311324518588E-4</c:v>
                  </c:pt>
                  <c:pt idx="7">
                    <c:v>1.2125461478997264E-3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graphs!$AD$4:$AD$11</c:f>
              <c:numCache>
                <c:formatCode>General</c:formatCode>
                <c:ptCount val="8"/>
                <c:pt idx="0">
                  <c:v>1.6406564759370919E-3</c:v>
                </c:pt>
                <c:pt idx="1">
                  <c:v>1.9339411726170131E-3</c:v>
                </c:pt>
                <c:pt idx="2">
                  <c:v>2.1637410332410677E-3</c:v>
                </c:pt>
                <c:pt idx="3">
                  <c:v>2.8651686483694289E-3</c:v>
                </c:pt>
                <c:pt idx="4">
                  <c:v>8.0988207414525795E-3</c:v>
                </c:pt>
                <c:pt idx="5">
                  <c:v>8.6690805088837294E-3</c:v>
                </c:pt>
                <c:pt idx="6">
                  <c:v>2.3840268988759203E-3</c:v>
                </c:pt>
                <c:pt idx="7">
                  <c:v>2.8824790362178485E-3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A-4413-8DCE-DE6E1287CA79}"/>
            </c:ext>
          </c:extLst>
        </c:ser>
        <c:ser>
          <c:idx val="3"/>
          <c:order val="3"/>
          <c:tx>
            <c:strRef>
              <c:f>graphs!$AE$3</c:f>
              <c:strCache>
                <c:ptCount val="1"/>
                <c:pt idx="0">
                  <c:v>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graphs!$AE$22:$AE$29</c:f>
                <c:numCache>
                  <c:formatCode>General</c:formatCode>
                  <c:ptCount val="8"/>
                  <c:pt idx="0">
                    <c:v>2.2894440011101913E-4</c:v>
                  </c:pt>
                  <c:pt idx="1">
                    <c:v>3.6929880065806979E-4</c:v>
                  </c:pt>
                  <c:pt idx="2">
                    <c:v>1.0988610995880463E-4</c:v>
                  </c:pt>
                  <c:pt idx="3">
                    <c:v>4.8008994440601422E-4</c:v>
                  </c:pt>
                  <c:pt idx="4">
                    <c:v>1.4413706066137544E-4</c:v>
                  </c:pt>
                  <c:pt idx="5">
                    <c:v>3.9523510938033847E-4</c:v>
                  </c:pt>
                  <c:pt idx="6">
                    <c:v>1.6678462870265703E-4</c:v>
                  </c:pt>
                  <c:pt idx="7">
                    <c:v>7.5296206994119482E-5</c:v>
                  </c:pt>
                </c:numCache>
              </c:numRef>
            </c:plus>
            <c:minus>
              <c:numRef>
                <c:f>graphs!$AE$22:$AE$29</c:f>
                <c:numCache>
                  <c:formatCode>General</c:formatCode>
                  <c:ptCount val="8"/>
                  <c:pt idx="0">
                    <c:v>2.2894440011101913E-4</c:v>
                  </c:pt>
                  <c:pt idx="1">
                    <c:v>3.6929880065806979E-4</c:v>
                  </c:pt>
                  <c:pt idx="2">
                    <c:v>1.0988610995880463E-4</c:v>
                  </c:pt>
                  <c:pt idx="3">
                    <c:v>4.8008994440601422E-4</c:v>
                  </c:pt>
                  <c:pt idx="4">
                    <c:v>1.4413706066137544E-4</c:v>
                  </c:pt>
                  <c:pt idx="5">
                    <c:v>3.9523510938033847E-4</c:v>
                  </c:pt>
                  <c:pt idx="6">
                    <c:v>1.6678462870265703E-4</c:v>
                  </c:pt>
                  <c:pt idx="7">
                    <c:v>7.5296206994119482E-5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graphs!$AE$4:$AE$11</c:f>
              <c:numCache>
                <c:formatCode>General</c:formatCode>
                <c:ptCount val="8"/>
                <c:pt idx="0">
                  <c:v>2.5152889523405431E-4</c:v>
                </c:pt>
                <c:pt idx="1">
                  <c:v>4.7648936851162928E-4</c:v>
                </c:pt>
                <c:pt idx="2">
                  <c:v>4.9969876126889474E-4</c:v>
                </c:pt>
                <c:pt idx="3">
                  <c:v>4.3224681966658255E-4</c:v>
                </c:pt>
                <c:pt idx="4">
                  <c:v>1.6923831184338864E-4</c:v>
                </c:pt>
                <c:pt idx="5">
                  <c:v>4.4862179391605292E-4</c:v>
                </c:pt>
                <c:pt idx="6">
                  <c:v>4.2978694599403802E-4</c:v>
                </c:pt>
                <c:pt idx="7">
                  <c:v>7.058774791087461E-5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A-4413-8DCE-DE6E1287CA79}"/>
            </c:ext>
          </c:extLst>
        </c:ser>
        <c:ser>
          <c:idx val="4"/>
          <c:order val="4"/>
          <c:tx>
            <c:strRef>
              <c:f>graphs!$AF$3</c:f>
              <c:strCache>
                <c:ptCount val="1"/>
                <c:pt idx="0">
                  <c:v>Tl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graphs!$AF$22:$AF$29</c:f>
                <c:numCache>
                  <c:formatCode>General</c:formatCode>
                  <c:ptCount val="8"/>
                  <c:pt idx="0">
                    <c:v>1.6257697085428952E-5</c:v>
                  </c:pt>
                  <c:pt idx="1">
                    <c:v>3.0878389721352356E-5</c:v>
                  </c:pt>
                  <c:pt idx="2">
                    <c:v>3.3701115368665536E-5</c:v>
                  </c:pt>
                  <c:pt idx="3">
                    <c:v>6.9883033864192315E-5</c:v>
                  </c:pt>
                  <c:pt idx="4">
                    <c:v>2.7369015023643542E-5</c:v>
                  </c:pt>
                  <c:pt idx="5">
                    <c:v>2.5923032526012214E-5</c:v>
                  </c:pt>
                  <c:pt idx="6">
                    <c:v>2.3743292961609398E-5</c:v>
                  </c:pt>
                  <c:pt idx="7">
                    <c:v>3.5234171898501796E-5</c:v>
                  </c:pt>
                </c:numCache>
              </c:numRef>
            </c:plus>
            <c:minus>
              <c:numRef>
                <c:f>graphs!$AF$22:$AF$29</c:f>
                <c:numCache>
                  <c:formatCode>General</c:formatCode>
                  <c:ptCount val="8"/>
                  <c:pt idx="0">
                    <c:v>1.6257697085428952E-5</c:v>
                  </c:pt>
                  <c:pt idx="1">
                    <c:v>3.0878389721352356E-5</c:v>
                  </c:pt>
                  <c:pt idx="2">
                    <c:v>3.3701115368665536E-5</c:v>
                  </c:pt>
                  <c:pt idx="3">
                    <c:v>6.9883033864192315E-5</c:v>
                  </c:pt>
                  <c:pt idx="4">
                    <c:v>2.7369015023643542E-5</c:v>
                  </c:pt>
                  <c:pt idx="5">
                    <c:v>2.5923032526012214E-5</c:v>
                  </c:pt>
                  <c:pt idx="6">
                    <c:v>2.3743292961609398E-5</c:v>
                  </c:pt>
                  <c:pt idx="7">
                    <c:v>3.5234171898501796E-5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graphs!$AF$4:$AF$11</c:f>
              <c:numCache>
                <c:formatCode>General</c:formatCode>
                <c:ptCount val="8"/>
                <c:pt idx="0">
                  <c:v>5.0816204920583638E-5</c:v>
                </c:pt>
                <c:pt idx="1">
                  <c:v>8.1540534108448247E-5</c:v>
                </c:pt>
                <c:pt idx="2">
                  <c:v>1.0336585486391173E-4</c:v>
                </c:pt>
                <c:pt idx="3">
                  <c:v>1.1494856695072184E-4</c:v>
                </c:pt>
                <c:pt idx="4">
                  <c:v>5.6391336252681639E-5</c:v>
                </c:pt>
                <c:pt idx="5">
                  <c:v>7.7136782407898562E-5</c:v>
                </c:pt>
                <c:pt idx="6">
                  <c:v>6.9520264363296674E-5</c:v>
                </c:pt>
                <c:pt idx="7">
                  <c:v>6.786069524210395E-5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9A-4413-8DCE-DE6E1287CA79}"/>
            </c:ext>
          </c:extLst>
        </c:ser>
        <c:ser>
          <c:idx val="5"/>
          <c:order val="5"/>
          <c:tx>
            <c:strRef>
              <c:f>graphs!$AG$3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graphs!$AG$22:$AG$29</c:f>
                <c:numCache>
                  <c:formatCode>General</c:formatCode>
                  <c:ptCount val="8"/>
                  <c:pt idx="0">
                    <c:v>2.988612431787746E-3</c:v>
                  </c:pt>
                  <c:pt idx="1">
                    <c:v>2.3182812382363232E-3</c:v>
                  </c:pt>
                  <c:pt idx="2">
                    <c:v>4.483689251965674E-4</c:v>
                  </c:pt>
                  <c:pt idx="3">
                    <c:v>2.8635695286987595E-3</c:v>
                  </c:pt>
                  <c:pt idx="4">
                    <c:v>3.4562603046829442E-4</c:v>
                  </c:pt>
                  <c:pt idx="5">
                    <c:v>2.7885212534816523E-3</c:v>
                  </c:pt>
                  <c:pt idx="6">
                    <c:v>2.9826621797252202E-4</c:v>
                  </c:pt>
                  <c:pt idx="7">
                    <c:v>1.8792092928142678E-3</c:v>
                  </c:pt>
                </c:numCache>
              </c:numRef>
            </c:plus>
            <c:minus>
              <c:numRef>
                <c:f>graphs!$AG$22:$AG$29</c:f>
                <c:numCache>
                  <c:formatCode>General</c:formatCode>
                  <c:ptCount val="8"/>
                  <c:pt idx="0">
                    <c:v>2.988612431787746E-3</c:v>
                  </c:pt>
                  <c:pt idx="1">
                    <c:v>2.3182812382363232E-3</c:v>
                  </c:pt>
                  <c:pt idx="2">
                    <c:v>4.483689251965674E-4</c:v>
                  </c:pt>
                  <c:pt idx="3">
                    <c:v>2.8635695286987595E-3</c:v>
                  </c:pt>
                  <c:pt idx="4">
                    <c:v>3.4562603046829442E-4</c:v>
                  </c:pt>
                  <c:pt idx="5">
                    <c:v>2.7885212534816523E-3</c:v>
                  </c:pt>
                  <c:pt idx="6">
                    <c:v>2.9826621797252202E-4</c:v>
                  </c:pt>
                  <c:pt idx="7">
                    <c:v>1.8792092928142678E-3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graphs!$AG$4:$AG$11</c:f>
              <c:numCache>
                <c:formatCode>General</c:formatCode>
                <c:ptCount val="8"/>
                <c:pt idx="0">
                  <c:v>3.3470862203970613E-3</c:v>
                </c:pt>
                <c:pt idx="1">
                  <c:v>3.0305490141140693E-3</c:v>
                </c:pt>
                <c:pt idx="2">
                  <c:v>6.7609997121751352E-4</c:v>
                </c:pt>
                <c:pt idx="3">
                  <c:v>4.649889586686288E-3</c:v>
                </c:pt>
                <c:pt idx="4">
                  <c:v>1.0657909524346119E-3</c:v>
                </c:pt>
                <c:pt idx="5">
                  <c:v>3.3660209369516026E-3</c:v>
                </c:pt>
                <c:pt idx="6">
                  <c:v>6.0090739736308203E-4</c:v>
                </c:pt>
                <c:pt idx="7">
                  <c:v>5.7733650034395567E-3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9A-4413-8DCE-DE6E1287CA79}"/>
            </c:ext>
          </c:extLst>
        </c:ser>
        <c:ser>
          <c:idx val="6"/>
          <c:order val="6"/>
          <c:tx>
            <c:strRef>
              <c:f>graphs!$AH$3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graphs!$AH$4:$AH$11</c:f>
              <c:numCache>
                <c:formatCode>General</c:formatCode>
                <c:ptCount val="8"/>
                <c:pt idx="0">
                  <c:v>8.5603261054775033E-4</c:v>
                </c:pt>
                <c:pt idx="1">
                  <c:v>2.9402626156322634E-4</c:v>
                </c:pt>
                <c:pt idx="2">
                  <c:v>4.9621271449681132E-4</c:v>
                </c:pt>
                <c:pt idx="3">
                  <c:v>8.0177691229610241E-4</c:v>
                </c:pt>
                <c:pt idx="4">
                  <c:v>1.4422740649727981E-3</c:v>
                </c:pt>
                <c:pt idx="5">
                  <c:v>5.5914016702735654E-4</c:v>
                </c:pt>
                <c:pt idx="6">
                  <c:v>1.0858059305571502E-3</c:v>
                </c:pt>
                <c:pt idx="7">
                  <c:v>2.8910048293162268E-4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9A-4413-8DCE-DE6E1287CA79}"/>
            </c:ext>
          </c:extLst>
        </c:ser>
        <c:ser>
          <c:idx val="7"/>
          <c:order val="7"/>
          <c:tx>
            <c:strRef>
              <c:f>graphs!$AI$3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graphs!$AI$22:$AI$29</c:f>
                <c:numCache>
                  <c:formatCode>General</c:formatCode>
                  <c:ptCount val="8"/>
                  <c:pt idx="0">
                    <c:v>2.9193757386502218E-3</c:v>
                  </c:pt>
                  <c:pt idx="1">
                    <c:v>3.2348906464301679E-3</c:v>
                  </c:pt>
                  <c:pt idx="2">
                    <c:v>2.3649919559597826E-3</c:v>
                  </c:pt>
                  <c:pt idx="3">
                    <c:v>1.9688918906890108E-3</c:v>
                  </c:pt>
                  <c:pt idx="4">
                    <c:v>4.6548291394511564E-3</c:v>
                  </c:pt>
                  <c:pt idx="5">
                    <c:v>2.6982969517341071E-3</c:v>
                  </c:pt>
                  <c:pt idx="6">
                    <c:v>2.6680613638399003E-3</c:v>
                  </c:pt>
                  <c:pt idx="7">
                    <c:v>2.7625243629196983E-3</c:v>
                  </c:pt>
                </c:numCache>
              </c:numRef>
            </c:plus>
            <c:minus>
              <c:numRef>
                <c:f>graphs!$AI$22:$AI$29</c:f>
                <c:numCache>
                  <c:formatCode>General</c:formatCode>
                  <c:ptCount val="8"/>
                  <c:pt idx="0">
                    <c:v>2.9193757386502218E-3</c:v>
                  </c:pt>
                  <c:pt idx="1">
                    <c:v>3.2348906464301679E-3</c:v>
                  </c:pt>
                  <c:pt idx="2">
                    <c:v>2.3649919559597826E-3</c:v>
                  </c:pt>
                  <c:pt idx="3">
                    <c:v>1.9688918906890108E-3</c:v>
                  </c:pt>
                  <c:pt idx="4">
                    <c:v>4.6548291394511564E-3</c:v>
                  </c:pt>
                  <c:pt idx="5">
                    <c:v>2.6982969517341071E-3</c:v>
                  </c:pt>
                  <c:pt idx="6">
                    <c:v>2.6680613638399003E-3</c:v>
                  </c:pt>
                  <c:pt idx="7">
                    <c:v>2.7625243629196983E-3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graphs!$AI$4:$AI$11</c:f>
              <c:numCache>
                <c:formatCode>General</c:formatCode>
                <c:ptCount val="8"/>
                <c:pt idx="0">
                  <c:v>3.3621283806711364E-3</c:v>
                </c:pt>
                <c:pt idx="1">
                  <c:v>3.0406724529365731E-3</c:v>
                </c:pt>
                <c:pt idx="2">
                  <c:v>2.2685226067073413E-3</c:v>
                </c:pt>
                <c:pt idx="3">
                  <c:v>1.0756088874735884E-3</c:v>
                </c:pt>
                <c:pt idx="4">
                  <c:v>3.1240894079328668E-3</c:v>
                </c:pt>
                <c:pt idx="5">
                  <c:v>1.5663102514053156E-3</c:v>
                </c:pt>
                <c:pt idx="6">
                  <c:v>9.7338972781731874E-4</c:v>
                </c:pt>
                <c:pt idx="7">
                  <c:v>2.7388906968809478E-3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9A-4413-8DCE-DE6E1287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30656"/>
        <c:axId val="865532576"/>
      </c:barChart>
      <c:catAx>
        <c:axId val="8655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2576"/>
        <c:crosses val="autoZero"/>
        <c:auto val="1"/>
        <c:lblAlgn val="ctr"/>
        <c:lblOffset val="100"/>
        <c:noMultiLvlLbl val="0"/>
      </c:catAx>
      <c:valAx>
        <c:axId val="8655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graphs!$B$22:$B$29</c:f>
                <c:numCache>
                  <c:formatCode>General</c:formatCode>
                  <c:ptCount val="8"/>
                  <c:pt idx="0">
                    <c:v>1357.6109574262514</c:v>
                  </c:pt>
                  <c:pt idx="1">
                    <c:v>2260.859988277201</c:v>
                  </c:pt>
                  <c:pt idx="2">
                    <c:v>932.40173378839893</c:v>
                  </c:pt>
                  <c:pt idx="3">
                    <c:v>2082.9041966270602</c:v>
                  </c:pt>
                  <c:pt idx="4">
                    <c:v>1580.1582104832823</c:v>
                  </c:pt>
                  <c:pt idx="5">
                    <c:v>2024.9347962870247</c:v>
                  </c:pt>
                  <c:pt idx="6">
                    <c:v>2369.429769073492</c:v>
                  </c:pt>
                  <c:pt idx="7">
                    <c:v>1881.6922091773345</c:v>
                  </c:pt>
                </c:numCache>
              </c:numRef>
            </c:plus>
            <c:minus>
              <c:numRef>
                <c:f>graphs!$B$22:$B$29</c:f>
                <c:numCache>
                  <c:formatCode>General</c:formatCode>
                  <c:ptCount val="8"/>
                  <c:pt idx="0">
                    <c:v>1357.6109574262514</c:v>
                  </c:pt>
                  <c:pt idx="1">
                    <c:v>2260.859988277201</c:v>
                  </c:pt>
                  <c:pt idx="2">
                    <c:v>932.40173378839893</c:v>
                  </c:pt>
                  <c:pt idx="3">
                    <c:v>2082.9041966270602</c:v>
                  </c:pt>
                  <c:pt idx="4">
                    <c:v>1580.1582104832823</c:v>
                  </c:pt>
                  <c:pt idx="5">
                    <c:v>2024.9347962870247</c:v>
                  </c:pt>
                  <c:pt idx="6">
                    <c:v>2369.429769073492</c:v>
                  </c:pt>
                  <c:pt idx="7">
                    <c:v>1881.6922091773345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graphs!$B$4:$B$11</c:f>
              <c:numCache>
                <c:formatCode>General</c:formatCode>
                <c:ptCount val="8"/>
                <c:pt idx="0">
                  <c:v>7826.1199530191452</c:v>
                </c:pt>
                <c:pt idx="1">
                  <c:v>8382.8992793102061</c:v>
                </c:pt>
                <c:pt idx="2">
                  <c:v>5871.3771266983049</c:v>
                </c:pt>
                <c:pt idx="3">
                  <c:v>7590.7244545662788</c:v>
                </c:pt>
                <c:pt idx="4">
                  <c:v>8515.5908003795848</c:v>
                </c:pt>
                <c:pt idx="5">
                  <c:v>7803.0644301874972</c:v>
                </c:pt>
                <c:pt idx="6">
                  <c:v>6890.8145019692265</c:v>
                </c:pt>
                <c:pt idx="7">
                  <c:v>8101.7105438455446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5-4B24-AC4E-37AB6106C948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graphs!$C$22:$C$29</c:f>
                <c:numCache>
                  <c:formatCode>General</c:formatCode>
                  <c:ptCount val="8"/>
                  <c:pt idx="0">
                    <c:v>730.35451850098173</c:v>
                  </c:pt>
                  <c:pt idx="1">
                    <c:v>1456.8876388146887</c:v>
                  </c:pt>
                  <c:pt idx="2">
                    <c:v>446.14075179370019</c:v>
                  </c:pt>
                  <c:pt idx="3">
                    <c:v>788.16712141479547</c:v>
                  </c:pt>
                  <c:pt idx="4">
                    <c:v>642.00560592075874</c:v>
                  </c:pt>
                  <c:pt idx="5">
                    <c:v>1520.2340062870564</c:v>
                  </c:pt>
                  <c:pt idx="6">
                    <c:v>768.37958274515347</c:v>
                  </c:pt>
                  <c:pt idx="7">
                    <c:v>1118.4863080580913</c:v>
                  </c:pt>
                </c:numCache>
              </c:numRef>
            </c:plus>
            <c:minus>
              <c:numRef>
                <c:f>graphs!$C$22:$C$29</c:f>
                <c:numCache>
                  <c:formatCode>General</c:formatCode>
                  <c:ptCount val="8"/>
                  <c:pt idx="0">
                    <c:v>730.35451850098173</c:v>
                  </c:pt>
                  <c:pt idx="1">
                    <c:v>1456.8876388146887</c:v>
                  </c:pt>
                  <c:pt idx="2">
                    <c:v>446.14075179370019</c:v>
                  </c:pt>
                  <c:pt idx="3">
                    <c:v>788.16712141479547</c:v>
                  </c:pt>
                  <c:pt idx="4">
                    <c:v>642.00560592075874</c:v>
                  </c:pt>
                  <c:pt idx="5">
                    <c:v>1520.2340062870564</c:v>
                  </c:pt>
                  <c:pt idx="6">
                    <c:v>768.37958274515347</c:v>
                  </c:pt>
                  <c:pt idx="7">
                    <c:v>1118.4863080580913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graphs!$C$4:$C$11</c:f>
              <c:numCache>
                <c:formatCode>General</c:formatCode>
                <c:ptCount val="8"/>
                <c:pt idx="0">
                  <c:v>4483.9681646241743</c:v>
                </c:pt>
                <c:pt idx="1">
                  <c:v>4430.8774185750608</c:v>
                </c:pt>
                <c:pt idx="2">
                  <c:v>1704.0134024338884</c:v>
                </c:pt>
                <c:pt idx="3">
                  <c:v>4315.1603966090543</c:v>
                </c:pt>
                <c:pt idx="4">
                  <c:v>4319.8616083705774</c:v>
                </c:pt>
                <c:pt idx="5">
                  <c:v>3862.5782976753194</c:v>
                </c:pt>
                <c:pt idx="6">
                  <c:v>2051.712029844653</c:v>
                </c:pt>
                <c:pt idx="7">
                  <c:v>4394.7272891294206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5-4B24-AC4E-37AB6106C948}"/>
            </c:ext>
          </c:extLst>
        </c:ser>
        <c:ser>
          <c:idx val="2"/>
          <c:order val="2"/>
          <c:tx>
            <c:strRef>
              <c:f>graphs!$D$3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graphs!$D$22:$D$29</c:f>
                <c:numCache>
                  <c:formatCode>General</c:formatCode>
                  <c:ptCount val="8"/>
                  <c:pt idx="0">
                    <c:v>1345.2324438399805</c:v>
                  </c:pt>
                  <c:pt idx="1">
                    <c:v>571.20816712973328</c:v>
                  </c:pt>
                  <c:pt idx="2">
                    <c:v>274.1308470107686</c:v>
                  </c:pt>
                  <c:pt idx="3">
                    <c:v>1332.2593853145925</c:v>
                  </c:pt>
                  <c:pt idx="4">
                    <c:v>461.84834070139118</c:v>
                  </c:pt>
                  <c:pt idx="5">
                    <c:v>561.1308379609552</c:v>
                  </c:pt>
                  <c:pt idx="6">
                    <c:v>491.66262672304663</c:v>
                  </c:pt>
                  <c:pt idx="7">
                    <c:v>428.86463243918894</c:v>
                  </c:pt>
                </c:numCache>
              </c:numRef>
            </c:plus>
            <c:minus>
              <c:numRef>
                <c:f>graphs!$D$22:$D$29</c:f>
                <c:numCache>
                  <c:formatCode>General</c:formatCode>
                  <c:ptCount val="8"/>
                  <c:pt idx="0">
                    <c:v>1345.2324438399805</c:v>
                  </c:pt>
                  <c:pt idx="1">
                    <c:v>571.20816712973328</c:v>
                  </c:pt>
                  <c:pt idx="2">
                    <c:v>274.1308470107686</c:v>
                  </c:pt>
                  <c:pt idx="3">
                    <c:v>1332.2593853145925</c:v>
                  </c:pt>
                  <c:pt idx="4">
                    <c:v>461.84834070139118</c:v>
                  </c:pt>
                  <c:pt idx="5">
                    <c:v>561.1308379609552</c:v>
                  </c:pt>
                  <c:pt idx="6">
                    <c:v>491.66262672304663</c:v>
                  </c:pt>
                  <c:pt idx="7">
                    <c:v>428.86463243918894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graphs!$D$4:$D$11</c:f>
              <c:numCache>
                <c:formatCode>General</c:formatCode>
                <c:ptCount val="8"/>
                <c:pt idx="0">
                  <c:v>2729.4413768035142</c:v>
                </c:pt>
                <c:pt idx="1">
                  <c:v>3099.8631450695352</c:v>
                </c:pt>
                <c:pt idx="2">
                  <c:v>2969.4578287456702</c:v>
                </c:pt>
                <c:pt idx="3">
                  <c:v>3228.9087454153869</c:v>
                </c:pt>
                <c:pt idx="4">
                  <c:v>3937.2216900634412</c:v>
                </c:pt>
                <c:pt idx="5">
                  <c:v>3064.4930459427001</c:v>
                </c:pt>
                <c:pt idx="6">
                  <c:v>3284.6102371217298</c:v>
                </c:pt>
                <c:pt idx="7">
                  <c:v>2687.5898783698199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5-4B24-AC4E-37AB6106C948}"/>
            </c:ext>
          </c:extLst>
        </c:ser>
        <c:ser>
          <c:idx val="3"/>
          <c:order val="3"/>
          <c:tx>
            <c:strRef>
              <c:f>graphs!$E$3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graphs!$E$22:$E$29</c:f>
                <c:numCache>
                  <c:formatCode>General</c:formatCode>
                  <c:ptCount val="8"/>
                  <c:pt idx="0">
                    <c:v>477.30962917580734</c:v>
                  </c:pt>
                  <c:pt idx="1">
                    <c:v>790.81424467854492</c:v>
                  </c:pt>
                  <c:pt idx="2">
                    <c:v>168.81498254821761</c:v>
                  </c:pt>
                  <c:pt idx="3">
                    <c:v>243.19417970542722</c:v>
                  </c:pt>
                  <c:pt idx="4">
                    <c:v>218.60479339042081</c:v>
                  </c:pt>
                  <c:pt idx="5">
                    <c:v>775.06463982409969</c:v>
                  </c:pt>
                  <c:pt idx="6">
                    <c:v>364.55366546956253</c:v>
                  </c:pt>
                  <c:pt idx="7">
                    <c:v>221.46447749034468</c:v>
                  </c:pt>
                </c:numCache>
              </c:numRef>
            </c:plus>
            <c:minus>
              <c:numRef>
                <c:f>graphs!$E$22:$E$29</c:f>
                <c:numCache>
                  <c:formatCode>General</c:formatCode>
                  <c:ptCount val="8"/>
                  <c:pt idx="0">
                    <c:v>477.30962917580734</c:v>
                  </c:pt>
                  <c:pt idx="1">
                    <c:v>790.81424467854492</c:v>
                  </c:pt>
                  <c:pt idx="2">
                    <c:v>168.81498254821761</c:v>
                  </c:pt>
                  <c:pt idx="3">
                    <c:v>243.19417970542722</c:v>
                  </c:pt>
                  <c:pt idx="4">
                    <c:v>218.60479339042081</c:v>
                  </c:pt>
                  <c:pt idx="5">
                    <c:v>775.06463982409969</c:v>
                  </c:pt>
                  <c:pt idx="6">
                    <c:v>364.55366546956253</c:v>
                  </c:pt>
                  <c:pt idx="7">
                    <c:v>221.46447749034468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graphs!$E$4:$E$11</c:f>
              <c:numCache>
                <c:formatCode>General</c:formatCode>
                <c:ptCount val="8"/>
                <c:pt idx="0">
                  <c:v>1473.5155049753027</c:v>
                </c:pt>
                <c:pt idx="1">
                  <c:v>1892.9771405765105</c:v>
                </c:pt>
                <c:pt idx="2">
                  <c:v>1208.2625041212941</c:v>
                </c:pt>
                <c:pt idx="3">
                  <c:v>1218.2846996002729</c:v>
                </c:pt>
                <c:pt idx="4">
                  <c:v>1184.4911094878696</c:v>
                </c:pt>
                <c:pt idx="5">
                  <c:v>1884.6684747985901</c:v>
                </c:pt>
                <c:pt idx="6">
                  <c:v>1531.1251546126423</c:v>
                </c:pt>
                <c:pt idx="7">
                  <c:v>1273.9918350570626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5-4B24-AC4E-37AB6106C948}"/>
            </c:ext>
          </c:extLst>
        </c:ser>
        <c:ser>
          <c:idx val="4"/>
          <c:order val="4"/>
          <c:tx>
            <c:strRef>
              <c:f>graphs!$F$3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graphs!$F$22:$F$29</c:f>
                <c:numCache>
                  <c:formatCode>General</c:formatCode>
                  <c:ptCount val="8"/>
                  <c:pt idx="0">
                    <c:v>177.11464358475112</c:v>
                  </c:pt>
                  <c:pt idx="1">
                    <c:v>264.67103108928035</c:v>
                  </c:pt>
                  <c:pt idx="2">
                    <c:v>171.43078311418753</c:v>
                  </c:pt>
                  <c:pt idx="3">
                    <c:v>1153.6332312911779</c:v>
                  </c:pt>
                  <c:pt idx="4">
                    <c:v>166.94974038756209</c:v>
                  </c:pt>
                  <c:pt idx="5">
                    <c:v>220.38888100106379</c:v>
                  </c:pt>
                  <c:pt idx="6">
                    <c:v>351.97855083775471</c:v>
                  </c:pt>
                  <c:pt idx="7">
                    <c:v>212.66470123457896</c:v>
                  </c:pt>
                </c:numCache>
              </c:numRef>
            </c:plus>
            <c:minus>
              <c:numRef>
                <c:f>graphs!$F$22:$F$29</c:f>
                <c:numCache>
                  <c:formatCode>General</c:formatCode>
                  <c:ptCount val="8"/>
                  <c:pt idx="0">
                    <c:v>177.11464358475112</c:v>
                  </c:pt>
                  <c:pt idx="1">
                    <c:v>264.67103108928035</c:v>
                  </c:pt>
                  <c:pt idx="2">
                    <c:v>171.43078311418753</c:v>
                  </c:pt>
                  <c:pt idx="3">
                    <c:v>1153.6332312911779</c:v>
                  </c:pt>
                  <c:pt idx="4">
                    <c:v>166.94974038756209</c:v>
                  </c:pt>
                  <c:pt idx="5">
                    <c:v>220.38888100106379</c:v>
                  </c:pt>
                  <c:pt idx="6">
                    <c:v>351.97855083775471</c:v>
                  </c:pt>
                  <c:pt idx="7">
                    <c:v>212.66470123457896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graphs!$F$4:$F$11</c:f>
              <c:numCache>
                <c:formatCode>General</c:formatCode>
                <c:ptCount val="8"/>
                <c:pt idx="0">
                  <c:v>1210.2372126438609</c:v>
                </c:pt>
                <c:pt idx="1">
                  <c:v>1121.9602166760467</c:v>
                </c:pt>
                <c:pt idx="2">
                  <c:v>1199.4693560985572</c:v>
                </c:pt>
                <c:pt idx="3">
                  <c:v>1698.7114884603268</c:v>
                </c:pt>
                <c:pt idx="4">
                  <c:v>1271.5115503507393</c:v>
                </c:pt>
                <c:pt idx="5">
                  <c:v>1170.9433234476171</c:v>
                </c:pt>
                <c:pt idx="6">
                  <c:v>1315.1681179624909</c:v>
                </c:pt>
                <c:pt idx="7">
                  <c:v>1374.1532000222408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5-4B24-AC4E-37AB6106C948}"/>
            </c:ext>
          </c:extLst>
        </c:ser>
        <c:ser>
          <c:idx val="5"/>
          <c:order val="5"/>
          <c:tx>
            <c:strRef>
              <c:f>graphs!$G$3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graphs!$G$22:$G$29</c:f>
                <c:numCache>
                  <c:formatCode>General</c:formatCode>
                  <c:ptCount val="8"/>
                  <c:pt idx="0">
                    <c:v>429.1328349601248</c:v>
                  </c:pt>
                  <c:pt idx="1">
                    <c:v>197.80577759171669</c:v>
                  </c:pt>
                  <c:pt idx="2">
                    <c:v>784.12285654278173</c:v>
                  </c:pt>
                  <c:pt idx="3">
                    <c:v>236.46573071335135</c:v>
                  </c:pt>
                  <c:pt idx="4">
                    <c:v>405.3572355648339</c:v>
                  </c:pt>
                  <c:pt idx="5">
                    <c:v>264.41783888371549</c:v>
                  </c:pt>
                  <c:pt idx="6">
                    <c:v>319.16832960117762</c:v>
                  </c:pt>
                  <c:pt idx="7">
                    <c:v>1059.8732922460333</c:v>
                  </c:pt>
                </c:numCache>
              </c:numRef>
            </c:plus>
            <c:minus>
              <c:numRef>
                <c:f>graphs!$G$22:$G$29</c:f>
                <c:numCache>
                  <c:formatCode>General</c:formatCode>
                  <c:ptCount val="8"/>
                  <c:pt idx="0">
                    <c:v>429.1328349601248</c:v>
                  </c:pt>
                  <c:pt idx="1">
                    <c:v>197.80577759171669</c:v>
                  </c:pt>
                  <c:pt idx="2">
                    <c:v>784.12285654278173</c:v>
                  </c:pt>
                  <c:pt idx="3">
                    <c:v>236.46573071335135</c:v>
                  </c:pt>
                  <c:pt idx="4">
                    <c:v>405.3572355648339</c:v>
                  </c:pt>
                  <c:pt idx="5">
                    <c:v>264.41783888371549</c:v>
                  </c:pt>
                  <c:pt idx="6">
                    <c:v>319.16832960117762</c:v>
                  </c:pt>
                  <c:pt idx="7">
                    <c:v>1059.8732922460333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graphs!$A$4:$A$11</c:f>
              <c:strCache>
                <c:ptCount val="8"/>
                <c:pt idx="0">
                  <c:v>O2 loD</c:v>
                </c:pt>
                <c:pt idx="1">
                  <c:v>h2 loD</c:v>
                </c:pt>
                <c:pt idx="2">
                  <c:v>CO2 loD</c:v>
                </c:pt>
                <c:pt idx="3">
                  <c:v>NH4 loD</c:v>
                </c:pt>
                <c:pt idx="4">
                  <c:v>O2 hiD</c:v>
                </c:pt>
                <c:pt idx="5">
                  <c:v>H2 hiD</c:v>
                </c:pt>
                <c:pt idx="6">
                  <c:v>CO2 hiD</c:v>
                </c:pt>
                <c:pt idx="7">
                  <c:v>NH4 hiD</c:v>
                </c:pt>
              </c:strCache>
            </c:strRef>
          </c:cat>
          <c:val>
            <c:numRef>
              <c:f>graphs!$G$4:$G$11</c:f>
              <c:numCache>
                <c:formatCode>General</c:formatCode>
                <c:ptCount val="8"/>
                <c:pt idx="0">
                  <c:v>674.5848436915611</c:v>
                </c:pt>
                <c:pt idx="1">
                  <c:v>759.67872450292032</c:v>
                </c:pt>
                <c:pt idx="2">
                  <c:v>1224.6771791421593</c:v>
                </c:pt>
                <c:pt idx="3">
                  <c:v>607.69134916315886</c:v>
                </c:pt>
                <c:pt idx="4">
                  <c:v>696.93153313056939</c:v>
                </c:pt>
                <c:pt idx="5">
                  <c:v>910.1562778488186</c:v>
                </c:pt>
                <c:pt idx="6">
                  <c:v>999.83333431961216</c:v>
                </c:pt>
                <c:pt idx="7">
                  <c:v>1793.7431491281679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15-4B24-AC4E-37AB6106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30656"/>
        <c:axId val="865532576"/>
      </c:barChart>
      <c:catAx>
        <c:axId val="8655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2576"/>
        <c:crosses val="autoZero"/>
        <c:auto val="1"/>
        <c:lblAlgn val="ctr"/>
        <c:lblOffset val="100"/>
        <c:noMultiLvlLbl val="0"/>
      </c:catAx>
      <c:valAx>
        <c:axId val="8655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142875</xdr:colOff>
      <xdr:row>80</xdr:row>
      <xdr:rowOff>52387</xdr:rowOff>
    </xdr:from>
    <xdr:to>
      <xdr:col>47</xdr:col>
      <xdr:colOff>561975</xdr:colOff>
      <xdr:row>99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8FF605-14DA-B9BA-FD3F-05BD586CD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114</xdr:row>
      <xdr:rowOff>85724</xdr:rowOff>
    </xdr:from>
    <xdr:to>
      <xdr:col>44</xdr:col>
      <xdr:colOff>523875</xdr:colOff>
      <xdr:row>133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C3029-4231-414B-9145-699C8D1CD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247650</xdr:colOff>
      <xdr:row>101</xdr:row>
      <xdr:rowOff>161925</xdr:rowOff>
    </xdr:from>
    <xdr:to>
      <xdr:col>64</xdr:col>
      <xdr:colOff>9525</xdr:colOff>
      <xdr:row>121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92D7A6-96DA-4261-BFA0-26C520CC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257175</xdr:colOff>
      <xdr:row>113</xdr:row>
      <xdr:rowOff>19050</xdr:rowOff>
    </xdr:from>
    <xdr:to>
      <xdr:col>35</xdr:col>
      <xdr:colOff>561975</xdr:colOff>
      <xdr:row>135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9E661-45DB-4C6C-B3D7-B010A3F2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285750</xdr:colOff>
      <xdr:row>4</xdr:row>
      <xdr:rowOff>152401</xdr:rowOff>
    </xdr:from>
    <xdr:to>
      <xdr:col>38</xdr:col>
      <xdr:colOff>219075</xdr:colOff>
      <xdr:row>22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E1B12-B485-4779-B31C-FB7E2B62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447675</xdr:colOff>
      <xdr:row>10</xdr:row>
      <xdr:rowOff>171450</xdr:rowOff>
    </xdr:from>
    <xdr:to>
      <xdr:col>48</xdr:col>
      <xdr:colOff>381000</xdr:colOff>
      <xdr:row>26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17D555-81C5-49AC-ADD1-1CE5F0FE9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561975</xdr:colOff>
      <xdr:row>3</xdr:row>
      <xdr:rowOff>28575</xdr:rowOff>
    </xdr:from>
    <xdr:to>
      <xdr:col>40</xdr:col>
      <xdr:colOff>495300</xdr:colOff>
      <xdr:row>21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6BD7C4-2B1C-42AC-BA35-C9E043ED9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400050</xdr:colOff>
      <xdr:row>12</xdr:row>
      <xdr:rowOff>142875</xdr:rowOff>
    </xdr:from>
    <xdr:to>
      <xdr:col>29</xdr:col>
      <xdr:colOff>133350</xdr:colOff>
      <xdr:row>31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53D5E3-13ED-4F6D-B3F5-7AC8A6FC3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68"/>
  <sheetViews>
    <sheetView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9.28515625" bestFit="1" customWidth="1"/>
    <col min="4" max="4" width="12.7109375" bestFit="1" customWidth="1"/>
    <col min="5" max="5" width="9.28515625" bestFit="1" customWidth="1"/>
    <col min="6" max="7" width="12" bestFit="1" customWidth="1"/>
    <col min="8" max="10" width="9.28515625" bestFit="1" customWidth="1"/>
    <col min="11" max="11" width="12.7109375" bestFit="1" customWidth="1"/>
    <col min="12" max="13" width="9.28515625" bestFit="1" customWidth="1"/>
    <col min="14" max="16" width="12" bestFit="1" customWidth="1"/>
    <col min="17" max="18" width="9.28515625" bestFit="1" customWidth="1"/>
    <col min="19" max="19" width="12" bestFit="1" customWidth="1"/>
    <col min="20" max="24" width="9.28515625" bestFit="1" customWidth="1"/>
    <col min="25" max="25" width="12" bestFit="1" customWidth="1"/>
    <col min="26" max="26" width="9.28515625" bestFit="1" customWidth="1"/>
    <col min="27" max="27" width="12" bestFit="1" customWidth="1"/>
    <col min="28" max="31" width="9.28515625" bestFit="1" customWidth="1"/>
    <col min="32" max="32" width="12" bestFit="1" customWidth="1"/>
    <col min="33" max="33" width="9.28515625" bestFit="1" customWidth="1"/>
    <col min="34" max="34" width="12.7109375" bestFit="1" customWidth="1"/>
    <col min="35" max="36" width="9.28515625" bestFit="1" customWidth="1"/>
    <col min="37" max="37" width="12.7109375" bestFit="1" customWidth="1"/>
    <col min="38" max="38" width="9.28515625" bestFit="1" customWidth="1"/>
    <col min="39" max="39" width="12.7109375" bestFit="1" customWidth="1"/>
  </cols>
  <sheetData>
    <row r="1" spans="1:39" x14ac:dyDescent="0.25">
      <c r="A1" s="73" t="s">
        <v>0</v>
      </c>
      <c r="B1" s="73"/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</row>
    <row r="2" spans="1:39" x14ac:dyDescent="0.25">
      <c r="A2" t="s">
        <v>1</v>
      </c>
      <c r="B2" t="s">
        <v>2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</row>
    <row r="3" spans="1:39" x14ac:dyDescent="0.25">
      <c r="A3" s="1">
        <v>1</v>
      </c>
      <c r="B3" t="s">
        <v>4</v>
      </c>
      <c r="C3" s="1">
        <v>-1.0000379951455087E-2</v>
      </c>
      <c r="D3" s="1">
        <v>-1.6682595927848112E-2</v>
      </c>
      <c r="E3" s="1">
        <v>6.6367402344348029E-4</v>
      </c>
      <c r="F3" s="1">
        <v>3.7293291211413779E-6</v>
      </c>
      <c r="G3" s="1">
        <v>5.5368435988850385E-6</v>
      </c>
      <c r="H3" s="1">
        <v>-0.26096256899596948</v>
      </c>
      <c r="I3" s="1">
        <v>-1.5644718536490345E-3</v>
      </c>
      <c r="J3" s="1">
        <v>-6.6394376041997064E-2</v>
      </c>
      <c r="K3" s="1">
        <v>-6.1571090334252307E-4</v>
      </c>
      <c r="L3" s="1">
        <v>7.390556279005785E-4</v>
      </c>
      <c r="M3" s="1">
        <v>99.879165854065619</v>
      </c>
      <c r="N3" s="1">
        <v>2.7467737120325214E-6</v>
      </c>
      <c r="O3" s="1">
        <v>-6.8385875741480749E-4</v>
      </c>
      <c r="P3" s="1">
        <v>-4.9666521387552749E-3</v>
      </c>
      <c r="Q3" s="1">
        <v>-1.8553493207710949E-3</v>
      </c>
      <c r="R3" s="1">
        <v>-4.3395983797533903E-3</v>
      </c>
      <c r="S3" s="1">
        <v>3.667681164036002E-4</v>
      </c>
      <c r="T3" s="1">
        <v>-9.213163471530627E-3</v>
      </c>
      <c r="U3" s="1">
        <v>-3.2918966536438703E-3</v>
      </c>
      <c r="V3" s="1">
        <v>2.8161817289918768E-2</v>
      </c>
      <c r="W3" s="1">
        <v>101.56705241675492</v>
      </c>
      <c r="X3" s="1">
        <v>102.16291317656955</v>
      </c>
      <c r="Y3" s="1">
        <v>6.2338516055364103E-5</v>
      </c>
      <c r="Z3" s="1">
        <v>1.0186508900024997E-3</v>
      </c>
      <c r="AA3" s="1">
        <v>-1.3454332477044113E-3</v>
      </c>
      <c r="AB3" s="1">
        <v>3.020459353022184E-3</v>
      </c>
      <c r="AC3" s="1">
        <v>1.4305241117137258E-3</v>
      </c>
      <c r="AD3" s="1">
        <v>101.15982143869876</v>
      </c>
      <c r="AE3" s="1">
        <v>101.52030888455613</v>
      </c>
      <c r="AF3" s="1">
        <v>6.5695957515506033E-4</v>
      </c>
      <c r="AG3" s="1">
        <v>1.0743873828248066E-3</v>
      </c>
      <c r="AH3" s="1">
        <v>-6.1132766943860779E-5</v>
      </c>
      <c r="AI3" s="1">
        <v>-8.5686494536404059E-3</v>
      </c>
      <c r="AJ3" s="1">
        <v>100.78807904096816</v>
      </c>
      <c r="AK3" s="1">
        <v>2.7538646951465296E-5</v>
      </c>
      <c r="AL3" s="1">
        <v>2.3218880485703815E-4</v>
      </c>
      <c r="AM3" s="1">
        <v>8.380216183628917E-5</v>
      </c>
    </row>
    <row r="4" spans="1:39" x14ac:dyDescent="0.25">
      <c r="A4" s="1">
        <v>2</v>
      </c>
      <c r="B4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100</v>
      </c>
      <c r="N4" s="1">
        <v>3.2126258784285009E-6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100</v>
      </c>
      <c r="X4" s="1">
        <v>100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100</v>
      </c>
      <c r="AE4" s="1">
        <v>100</v>
      </c>
      <c r="AF4" s="1">
        <v>0</v>
      </c>
      <c r="AG4" s="1">
        <v>0</v>
      </c>
      <c r="AH4" s="1">
        <v>0</v>
      </c>
      <c r="AI4" s="1">
        <v>0</v>
      </c>
      <c r="AJ4" s="1">
        <v>100</v>
      </c>
      <c r="AK4" s="1">
        <v>0</v>
      </c>
      <c r="AL4" s="1">
        <v>0</v>
      </c>
      <c r="AM4" s="1">
        <v>0</v>
      </c>
    </row>
    <row r="5" spans="1:39" x14ac:dyDescent="0.25">
      <c r="A5" s="1">
        <v>3</v>
      </c>
      <c r="B5" t="s">
        <v>5</v>
      </c>
      <c r="C5" s="1">
        <v>18.719059994977151</v>
      </c>
      <c r="D5" s="1">
        <v>18.448904947114787</v>
      </c>
      <c r="E5" s="1" t="s">
        <v>6</v>
      </c>
      <c r="F5" s="1" t="s">
        <v>6</v>
      </c>
      <c r="G5" s="1" t="s">
        <v>6</v>
      </c>
      <c r="H5" s="1">
        <v>21.169062057576934</v>
      </c>
      <c r="I5" s="1" t="s">
        <v>6</v>
      </c>
      <c r="J5" s="1" t="s">
        <v>6</v>
      </c>
      <c r="K5" s="1" t="s">
        <v>6</v>
      </c>
      <c r="L5" s="1" t="s">
        <v>6</v>
      </c>
      <c r="M5" s="1">
        <v>100.69798520595641</v>
      </c>
      <c r="N5" s="1" t="s">
        <v>6</v>
      </c>
      <c r="O5" s="1">
        <v>18.988878531438107</v>
      </c>
      <c r="P5" s="1">
        <v>18.969061685158543</v>
      </c>
      <c r="Q5" s="1">
        <v>18.986236452517179</v>
      </c>
      <c r="R5" s="1">
        <v>19.066493795067881</v>
      </c>
      <c r="S5" s="1">
        <v>19.214651662791418</v>
      </c>
      <c r="T5" s="1">
        <v>19.166387462471494</v>
      </c>
      <c r="U5" s="1">
        <v>19.454189777498243</v>
      </c>
      <c r="V5" s="1">
        <v>19.569826497474569</v>
      </c>
      <c r="W5" s="1">
        <v>100.88594926980872</v>
      </c>
      <c r="X5" s="1">
        <v>98.829790397054154</v>
      </c>
      <c r="Y5" s="1">
        <v>20.007270691931854</v>
      </c>
      <c r="Z5" s="1">
        <v>19.886008439504405</v>
      </c>
      <c r="AA5" s="1">
        <v>19.190960032477232</v>
      </c>
      <c r="AB5" s="1">
        <v>18.958698948944939</v>
      </c>
      <c r="AC5" s="1">
        <v>19.030504308994825</v>
      </c>
      <c r="AD5" s="1">
        <v>99.98656089782007</v>
      </c>
      <c r="AE5" s="1">
        <v>99.556206519064546</v>
      </c>
      <c r="AF5" s="1">
        <v>18.749321012893933</v>
      </c>
      <c r="AG5" s="1">
        <v>19.200643869644207</v>
      </c>
      <c r="AH5" s="1">
        <v>19.330280679901236</v>
      </c>
      <c r="AI5" s="1">
        <v>19.278192715126547</v>
      </c>
      <c r="AJ5" s="1">
        <v>100.19065959497712</v>
      </c>
      <c r="AK5" s="1">
        <v>18.752009184955543</v>
      </c>
      <c r="AL5" s="1">
        <v>18.742566169801357</v>
      </c>
      <c r="AM5" s="1">
        <v>19.170786537557401</v>
      </c>
    </row>
    <row r="6" spans="1:39" x14ac:dyDescent="0.25">
      <c r="A6" s="1">
        <v>4</v>
      </c>
      <c r="B6" t="s">
        <v>7</v>
      </c>
      <c r="C6" s="1">
        <v>38.710077310033959</v>
      </c>
      <c r="D6" s="1">
        <v>37.905598600590501</v>
      </c>
      <c r="E6" s="1" t="s">
        <v>6</v>
      </c>
      <c r="F6" s="1" t="s">
        <v>6</v>
      </c>
      <c r="G6" s="1" t="s">
        <v>6</v>
      </c>
      <c r="H6" s="1">
        <v>41.000442261766274</v>
      </c>
      <c r="I6" s="1" t="s">
        <v>6</v>
      </c>
      <c r="J6" s="1" t="s">
        <v>6</v>
      </c>
      <c r="K6" s="1" t="s">
        <v>6</v>
      </c>
      <c r="L6" s="1" t="s">
        <v>6</v>
      </c>
      <c r="M6" s="1">
        <v>100.31913634963558</v>
      </c>
      <c r="N6" s="1" t="s">
        <v>6</v>
      </c>
      <c r="O6" s="1">
        <v>38.969640429524148</v>
      </c>
      <c r="P6" s="1">
        <v>39.020074703969186</v>
      </c>
      <c r="Q6" s="1">
        <v>39.057220058889712</v>
      </c>
      <c r="R6" s="1">
        <v>39.070618723065685</v>
      </c>
      <c r="S6" s="1">
        <v>39.344525731300124</v>
      </c>
      <c r="T6" s="1">
        <v>39.40857805441712</v>
      </c>
      <c r="U6" s="1">
        <v>39.575465703162401</v>
      </c>
      <c r="V6" s="1">
        <v>39.343057078681042</v>
      </c>
      <c r="W6" s="1">
        <v>99.27123875884341</v>
      </c>
      <c r="X6" s="1">
        <v>100.83961999697142</v>
      </c>
      <c r="Y6" s="1">
        <v>39.706855083800853</v>
      </c>
      <c r="Z6" s="1">
        <v>40.105848648335005</v>
      </c>
      <c r="AA6" s="1">
        <v>39.436242661295402</v>
      </c>
      <c r="AB6" s="1">
        <v>39.273251110687603</v>
      </c>
      <c r="AC6" s="1">
        <v>39.675372028369964</v>
      </c>
      <c r="AD6" s="1">
        <v>98.578903630423596</v>
      </c>
      <c r="AE6" s="1">
        <v>103.01424787845419</v>
      </c>
      <c r="AF6" s="1">
        <v>39.431097129807384</v>
      </c>
      <c r="AG6" s="1">
        <v>39.544821591838051</v>
      </c>
      <c r="AH6" s="1">
        <v>39.64452353347</v>
      </c>
      <c r="AI6" s="1">
        <v>39.559080421160189</v>
      </c>
      <c r="AJ6" s="1">
        <v>99.690421241206252</v>
      </c>
      <c r="AK6" s="1">
        <v>39.613388378730221</v>
      </c>
      <c r="AL6" s="1">
        <v>39.903772648807298</v>
      </c>
      <c r="AM6" s="1">
        <v>39.383339012704916</v>
      </c>
    </row>
    <row r="7" spans="1:39" x14ac:dyDescent="0.25">
      <c r="A7" s="1">
        <v>5</v>
      </c>
      <c r="B7" t="s">
        <v>8</v>
      </c>
      <c r="C7" s="1">
        <v>100.77215707699096</v>
      </c>
      <c r="D7" s="1">
        <v>101.14797957034082</v>
      </c>
      <c r="E7" s="1" t="s">
        <v>6</v>
      </c>
      <c r="F7" s="1" t="s">
        <v>6</v>
      </c>
      <c r="G7" s="1" t="s">
        <v>6</v>
      </c>
      <c r="H7" s="1">
        <v>99.3660106837781</v>
      </c>
      <c r="I7" s="1" t="s">
        <v>6</v>
      </c>
      <c r="J7" s="1" t="s">
        <v>6</v>
      </c>
      <c r="K7" s="1" t="s">
        <v>6</v>
      </c>
      <c r="L7" s="1" t="s">
        <v>6</v>
      </c>
      <c r="M7" s="1">
        <v>97.083892072945375</v>
      </c>
      <c r="N7" s="1" t="s">
        <v>6</v>
      </c>
      <c r="O7" s="1">
        <v>100.61436812190273</v>
      </c>
      <c r="P7" s="1">
        <v>100.59815778138061</v>
      </c>
      <c r="Q7" s="1">
        <v>100.57986468594066</v>
      </c>
      <c r="R7" s="1">
        <v>100.55845375176013</v>
      </c>
      <c r="S7" s="1">
        <v>100.41925937492165</v>
      </c>
      <c r="T7" s="1">
        <v>100.40329128573885</v>
      </c>
      <c r="U7" s="1">
        <v>100.27897576323538</v>
      </c>
      <c r="V7" s="1">
        <v>100.34881186903264</v>
      </c>
      <c r="W7" s="1">
        <v>97.778969462066613</v>
      </c>
      <c r="X7" s="1">
        <v>99.833326151937143</v>
      </c>
      <c r="Y7" s="1">
        <v>100.11580382809326</v>
      </c>
      <c r="Z7" s="1">
        <v>99.980458852765111</v>
      </c>
      <c r="AA7" s="1">
        <v>100.38731092898639</v>
      </c>
      <c r="AB7" s="1">
        <v>100.49895976593596</v>
      </c>
      <c r="AC7" s="1">
        <v>100.32375032685304</v>
      </c>
      <c r="AD7" s="1">
        <v>97.209929053347494</v>
      </c>
      <c r="AE7" s="1">
        <v>104.32228088135133</v>
      </c>
      <c r="AF7" s="1">
        <v>100.47769694549824</v>
      </c>
      <c r="AG7" s="1">
        <v>100.34194258933594</v>
      </c>
      <c r="AH7" s="1">
        <v>100.27613445063176</v>
      </c>
      <c r="AI7" s="1">
        <v>100.32072928851063</v>
      </c>
      <c r="AJ7" s="1">
        <v>99.166326718523763</v>
      </c>
      <c r="AK7" s="1">
        <v>100.4042428115168</v>
      </c>
      <c r="AL7" s="1">
        <v>100.28997770651681</v>
      </c>
      <c r="AM7" s="1">
        <v>100.41250708740655</v>
      </c>
    </row>
    <row r="8" spans="1:39" x14ac:dyDescent="0.25">
      <c r="A8" s="1">
        <v>6</v>
      </c>
      <c r="B8" t="s">
        <v>9</v>
      </c>
      <c r="C8" s="1" t="s">
        <v>6</v>
      </c>
      <c r="D8" s="1" t="s">
        <v>6</v>
      </c>
      <c r="E8" s="1">
        <v>1.9624510368885333</v>
      </c>
      <c r="F8" s="1" t="s">
        <v>6</v>
      </c>
      <c r="G8" s="1" t="s">
        <v>6</v>
      </c>
      <c r="H8" s="1" t="s">
        <v>6</v>
      </c>
      <c r="I8" s="1">
        <v>9.4251371548148839</v>
      </c>
      <c r="J8" s="1">
        <v>18.502117296181666</v>
      </c>
      <c r="K8" s="1" t="s">
        <v>6</v>
      </c>
      <c r="L8" s="1" t="s">
        <v>6</v>
      </c>
      <c r="M8" s="1">
        <v>104.45940995099581</v>
      </c>
      <c r="N8" s="1" t="s">
        <v>6</v>
      </c>
      <c r="O8" s="1" t="s">
        <v>6</v>
      </c>
      <c r="P8" s="1" t="s">
        <v>6</v>
      </c>
      <c r="Q8" s="1" t="s">
        <v>6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  <c r="W8" s="1">
        <v>95.815447460456525</v>
      </c>
      <c r="X8" s="1">
        <v>93.179326306770506</v>
      </c>
      <c r="Y8" s="1" t="s">
        <v>6</v>
      </c>
      <c r="Z8" s="1" t="s">
        <v>6</v>
      </c>
      <c r="AA8" s="1" t="s">
        <v>6</v>
      </c>
      <c r="AB8" s="1" t="s">
        <v>6</v>
      </c>
      <c r="AC8" s="1" t="s">
        <v>6</v>
      </c>
      <c r="AD8" s="1">
        <v>91.282305178654795</v>
      </c>
      <c r="AE8" s="1">
        <v>93.294189823788258</v>
      </c>
      <c r="AF8" s="1" t="s">
        <v>6</v>
      </c>
      <c r="AG8" s="1" t="s">
        <v>6</v>
      </c>
      <c r="AH8" s="1" t="s">
        <v>6</v>
      </c>
      <c r="AI8" s="1" t="s">
        <v>6</v>
      </c>
      <c r="AJ8" s="1">
        <v>95.475514035747025</v>
      </c>
      <c r="AK8" s="1" t="s">
        <v>6</v>
      </c>
      <c r="AL8" s="1" t="s">
        <v>6</v>
      </c>
      <c r="AM8" s="1" t="s">
        <v>6</v>
      </c>
    </row>
    <row r="9" spans="1:39" x14ac:dyDescent="0.25">
      <c r="A9" s="1">
        <v>7</v>
      </c>
      <c r="B9" t="s">
        <v>10</v>
      </c>
      <c r="C9" s="1" t="s">
        <v>6</v>
      </c>
      <c r="D9" s="1" t="s">
        <v>6</v>
      </c>
      <c r="E9" s="1">
        <v>4.0187744815557336</v>
      </c>
      <c r="F9" s="1" t="s">
        <v>6</v>
      </c>
      <c r="G9" s="1" t="s">
        <v>6</v>
      </c>
      <c r="H9" s="1" t="s">
        <v>6</v>
      </c>
      <c r="I9" s="1">
        <v>20.287431422592558</v>
      </c>
      <c r="J9" s="1">
        <v>40.748941351909167</v>
      </c>
      <c r="K9" s="1" t="s">
        <v>6</v>
      </c>
      <c r="L9" s="1" t="s">
        <v>6</v>
      </c>
      <c r="M9" s="1">
        <v>107.28911660790726</v>
      </c>
      <c r="N9" s="1" t="s">
        <v>6</v>
      </c>
      <c r="O9" s="1" t="s">
        <v>6</v>
      </c>
      <c r="P9" s="1" t="s">
        <v>6</v>
      </c>
      <c r="Q9" s="1" t="s">
        <v>6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  <c r="W9" s="1">
        <v>100.22878757477815</v>
      </c>
      <c r="X9" s="1">
        <v>95.763316369402276</v>
      </c>
      <c r="Y9" s="1" t="s">
        <v>6</v>
      </c>
      <c r="Z9" s="1" t="s">
        <v>6</v>
      </c>
      <c r="AA9" s="1" t="s">
        <v>6</v>
      </c>
      <c r="AB9" s="1" t="s">
        <v>6</v>
      </c>
      <c r="AC9" s="1" t="s">
        <v>6</v>
      </c>
      <c r="AD9" s="1">
        <v>90.833292710721778</v>
      </c>
      <c r="AE9" s="1">
        <v>93.361163172461588</v>
      </c>
      <c r="AF9" s="1" t="s">
        <v>6</v>
      </c>
      <c r="AG9" s="1" t="s">
        <v>6</v>
      </c>
      <c r="AH9" s="1" t="s">
        <v>6</v>
      </c>
      <c r="AI9" s="1" t="s">
        <v>6</v>
      </c>
      <c r="AJ9" s="1">
        <v>92.481492647421675</v>
      </c>
      <c r="AK9" s="1" t="s">
        <v>6</v>
      </c>
      <c r="AL9" s="1" t="s">
        <v>6</v>
      </c>
      <c r="AM9" s="1" t="s">
        <v>6</v>
      </c>
    </row>
    <row r="10" spans="1:39" x14ac:dyDescent="0.25">
      <c r="A10" s="1">
        <v>8</v>
      </c>
      <c r="B10" t="s">
        <v>11</v>
      </c>
      <c r="C10" s="1" t="s">
        <v>6</v>
      </c>
      <c r="D10" s="1" t="s">
        <v>6</v>
      </c>
      <c r="E10" s="1" t="s">
        <v>6</v>
      </c>
      <c r="F10" s="1">
        <v>10.372588937488487</v>
      </c>
      <c r="G10" s="1">
        <v>10.5110666526276</v>
      </c>
      <c r="H10" s="1" t="s">
        <v>6</v>
      </c>
      <c r="I10" s="1" t="s">
        <v>6</v>
      </c>
      <c r="J10" s="1" t="s">
        <v>6</v>
      </c>
      <c r="K10" s="1">
        <v>10.263559364745463</v>
      </c>
      <c r="L10" s="1">
        <v>10.226693114251557</v>
      </c>
      <c r="M10" s="11">
        <v>134.94925418593894</v>
      </c>
      <c r="N10" s="1" t="s">
        <v>6</v>
      </c>
      <c r="O10" s="1" t="s">
        <v>6</v>
      </c>
      <c r="P10" s="1" t="s">
        <v>6</v>
      </c>
      <c r="Q10" s="1" t="s">
        <v>6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  <c r="W10" s="10">
        <v>124.46570971639963</v>
      </c>
      <c r="X10" s="1">
        <v>118.18187920595781</v>
      </c>
      <c r="Y10" s="1" t="s">
        <v>6</v>
      </c>
      <c r="Z10" s="1" t="s">
        <v>6</v>
      </c>
      <c r="AA10" s="1" t="s">
        <v>6</v>
      </c>
      <c r="AB10" s="1" t="s">
        <v>6</v>
      </c>
      <c r="AC10" s="1" t="s">
        <v>6</v>
      </c>
      <c r="AD10" s="1">
        <v>113.1771247367839</v>
      </c>
      <c r="AE10" s="1">
        <v>118.09610892337436</v>
      </c>
      <c r="AF10" s="1" t="s">
        <v>6</v>
      </c>
      <c r="AG10" s="1" t="s">
        <v>6</v>
      </c>
      <c r="AH10" s="1" t="s">
        <v>6</v>
      </c>
      <c r="AI10" s="1" t="s">
        <v>6</v>
      </c>
      <c r="AJ10" s="1">
        <v>102.47669925678633</v>
      </c>
      <c r="AK10" s="1" t="s">
        <v>6</v>
      </c>
      <c r="AL10" s="1" t="s">
        <v>6</v>
      </c>
      <c r="AM10" s="1" t="s">
        <v>6</v>
      </c>
    </row>
    <row r="11" spans="1:39" x14ac:dyDescent="0.25">
      <c r="A11" s="1">
        <v>9</v>
      </c>
      <c r="B11" t="s">
        <v>12</v>
      </c>
      <c r="C11" s="1" t="s">
        <v>6</v>
      </c>
      <c r="D11" s="1" t="s">
        <v>6</v>
      </c>
      <c r="E11" s="1" t="s">
        <v>6</v>
      </c>
      <c r="F11" s="1">
        <v>20.364126062590941</v>
      </c>
      <c r="G11" s="1">
        <v>20.341347695638806</v>
      </c>
      <c r="H11" s="1" t="s">
        <v>6</v>
      </c>
      <c r="I11" s="1" t="s">
        <v>6</v>
      </c>
      <c r="J11" s="1" t="s">
        <v>6</v>
      </c>
      <c r="K11" s="1">
        <v>20.16911918660055</v>
      </c>
      <c r="L11" s="1">
        <v>20.121998676200548</v>
      </c>
      <c r="M11" s="11">
        <v>143.2565520238866</v>
      </c>
      <c r="N11" s="1" t="s">
        <v>6</v>
      </c>
      <c r="O11" s="1" t="s">
        <v>6</v>
      </c>
      <c r="P11" s="1" t="s">
        <v>6</v>
      </c>
      <c r="Q11" s="1" t="s">
        <v>6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  <c r="W11" s="11">
        <v>128.11878722369499</v>
      </c>
      <c r="X11" s="11">
        <v>126.94462140319239</v>
      </c>
      <c r="Y11" s="1" t="s">
        <v>6</v>
      </c>
      <c r="Z11" s="1" t="s">
        <v>6</v>
      </c>
      <c r="AA11" s="1" t="s">
        <v>6</v>
      </c>
      <c r="AB11" s="1" t="s">
        <v>6</v>
      </c>
      <c r="AC11" s="1" t="s">
        <v>6</v>
      </c>
      <c r="AD11" s="1">
        <v>115.58171966495317</v>
      </c>
      <c r="AE11" s="11">
        <v>125.29347145029726</v>
      </c>
      <c r="AF11" s="1" t="s">
        <v>6</v>
      </c>
      <c r="AG11" s="1" t="s">
        <v>6</v>
      </c>
      <c r="AH11" s="1" t="s">
        <v>6</v>
      </c>
      <c r="AI11" s="1" t="s">
        <v>6</v>
      </c>
      <c r="AJ11" s="1">
        <v>102.24134692274136</v>
      </c>
      <c r="AK11" s="1" t="s">
        <v>6</v>
      </c>
      <c r="AL11" s="1" t="s">
        <v>6</v>
      </c>
      <c r="AM11" s="1" t="s">
        <v>6</v>
      </c>
    </row>
    <row r="12" spans="1:39" x14ac:dyDescent="0.25">
      <c r="A12" s="1">
        <v>10</v>
      </c>
      <c r="B12" t="s">
        <v>13</v>
      </c>
      <c r="C12" s="1" t="s">
        <v>6</v>
      </c>
      <c r="D12" s="1" t="s">
        <v>6</v>
      </c>
      <c r="E12" s="1" t="s">
        <v>6</v>
      </c>
      <c r="F12" s="1">
        <v>29.63305297910988</v>
      </c>
      <c r="G12" s="1">
        <v>29.602079318698259</v>
      </c>
      <c r="H12" s="1" t="s">
        <v>6</v>
      </c>
      <c r="I12" s="1" t="s">
        <v>6</v>
      </c>
      <c r="J12" s="1" t="s">
        <v>6</v>
      </c>
      <c r="K12" s="1">
        <v>29.799400754017807</v>
      </c>
      <c r="L12" s="1">
        <v>29.843103177782439</v>
      </c>
      <c r="M12" s="11">
        <v>149.20003629862137</v>
      </c>
      <c r="N12" s="1" t="s">
        <v>6</v>
      </c>
      <c r="O12" s="1" t="s">
        <v>6</v>
      </c>
      <c r="P12" s="1" t="s">
        <v>6</v>
      </c>
      <c r="Q12" s="1" t="s">
        <v>6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  <c r="W12" s="11">
        <v>130.81939882667209</v>
      </c>
      <c r="X12" s="11">
        <v>127.93242991465057</v>
      </c>
      <c r="Y12" s="1" t="s">
        <v>6</v>
      </c>
      <c r="Z12" s="1" t="s">
        <v>6</v>
      </c>
      <c r="AA12" s="1" t="s">
        <v>6</v>
      </c>
      <c r="AB12" s="1" t="s">
        <v>6</v>
      </c>
      <c r="AC12" s="1" t="s">
        <v>6</v>
      </c>
      <c r="AD12" s="1">
        <v>115.02429377870982</v>
      </c>
      <c r="AE12" s="11">
        <v>127.2089208252863</v>
      </c>
      <c r="AF12" s="1" t="s">
        <v>6</v>
      </c>
      <c r="AG12" s="1" t="s">
        <v>6</v>
      </c>
      <c r="AH12" s="1" t="s">
        <v>6</v>
      </c>
      <c r="AI12" s="1" t="s">
        <v>6</v>
      </c>
      <c r="AJ12" s="1">
        <v>101.75169602843621</v>
      </c>
      <c r="AK12" s="1" t="s">
        <v>6</v>
      </c>
      <c r="AL12" s="1" t="s">
        <v>6</v>
      </c>
      <c r="AM12" s="1" t="s">
        <v>6</v>
      </c>
    </row>
    <row r="13" spans="1:39" x14ac:dyDescent="0.25">
      <c r="A13" s="1">
        <v>11</v>
      </c>
      <c r="B13" t="s">
        <v>4</v>
      </c>
      <c r="C13" s="1">
        <v>-1.7491947447548162E-2</v>
      </c>
      <c r="D13" s="1">
        <v>3.2073469083827239E-3</v>
      </c>
      <c r="E13" s="1">
        <v>8.3330884564736718E-4</v>
      </c>
      <c r="F13" s="1">
        <v>4.0401122496539496E-4</v>
      </c>
      <c r="G13" s="1">
        <v>4.4525784614620536E-4</v>
      </c>
      <c r="H13" s="1">
        <v>9.7059701528895582E-3</v>
      </c>
      <c r="I13" s="1">
        <v>6.3185867298287516E-4</v>
      </c>
      <c r="J13" s="1">
        <v>0.31971861148500796</v>
      </c>
      <c r="K13" s="1">
        <v>3.3571890103400795E-3</v>
      </c>
      <c r="L13" s="1">
        <v>3.3952597976877087E-3</v>
      </c>
      <c r="M13" s="11">
        <v>124.63860848566094</v>
      </c>
      <c r="N13" s="1">
        <v>1.5962248303353153E-6</v>
      </c>
      <c r="O13" s="1">
        <v>4.7137321542145734E-4</v>
      </c>
      <c r="P13" s="1">
        <v>-3.7129946419277361E-3</v>
      </c>
      <c r="Q13" s="1">
        <v>-3.8929617469959564E-2</v>
      </c>
      <c r="R13" s="1">
        <v>-0.10675950190820579</v>
      </c>
      <c r="S13" s="1">
        <v>4.4593018913245707E-4</v>
      </c>
      <c r="T13" s="1">
        <v>-2.1003678382807678E-3</v>
      </c>
      <c r="U13" s="1">
        <v>-4.8907034490052129E-3</v>
      </c>
      <c r="V13" s="1">
        <v>7.4813952369929392E-3</v>
      </c>
      <c r="W13" s="11">
        <v>116.24111167613641</v>
      </c>
      <c r="X13" s="10">
        <v>118.82809529505141</v>
      </c>
      <c r="Y13" s="1">
        <v>1.2486437772061144E-3</v>
      </c>
      <c r="Z13" s="1">
        <v>5.3834691445175933E-3</v>
      </c>
      <c r="AA13" s="1">
        <v>1.9936238476840318E-3</v>
      </c>
      <c r="AB13" s="1">
        <v>2.1100943826729388E-3</v>
      </c>
      <c r="AC13" s="1">
        <v>3.5236101494527723E-2</v>
      </c>
      <c r="AD13" s="1">
        <v>112.61326033669206</v>
      </c>
      <c r="AE13" s="11">
        <v>127.10198509668714</v>
      </c>
      <c r="AF13" s="1">
        <v>1.7094356147617871E-2</v>
      </c>
      <c r="AG13" s="1">
        <v>3.5642701755736216E-3</v>
      </c>
      <c r="AH13" s="1">
        <v>1.2043600526712203E-3</v>
      </c>
      <c r="AI13" s="1">
        <v>-8.2672332435682633E-3</v>
      </c>
      <c r="AJ13" s="1">
        <v>103.91864002752884</v>
      </c>
      <c r="AK13" s="1">
        <v>3.5925146905444161E-3</v>
      </c>
      <c r="AL13" s="1">
        <v>1.3188593682475058E-3</v>
      </c>
      <c r="AM13" s="1">
        <v>2.3009797148547881E-2</v>
      </c>
    </row>
    <row r="14" spans="1:39" x14ac:dyDescent="0.25">
      <c r="A14" s="1">
        <v>12</v>
      </c>
      <c r="B14" t="s">
        <v>4</v>
      </c>
      <c r="C14" s="1">
        <v>-1.7491947447548162E-2</v>
      </c>
      <c r="D14" s="1">
        <v>-1.6682595927848112E-2</v>
      </c>
      <c r="E14" s="1">
        <v>1.8014796060668251E-3</v>
      </c>
      <c r="F14" s="1">
        <v>1.4249672855540542E-4</v>
      </c>
      <c r="G14" s="1">
        <v>2.2439018194512082E-4</v>
      </c>
      <c r="H14" s="1">
        <v>-0.31828199029244747</v>
      </c>
      <c r="I14" s="1">
        <v>4.6849692880932009E-4</v>
      </c>
      <c r="J14" s="1">
        <v>0.37843386713361166</v>
      </c>
      <c r="K14" s="1">
        <v>2.0111967664132734E-3</v>
      </c>
      <c r="L14" s="1">
        <v>4.7240017094280799E-3</v>
      </c>
      <c r="M14" s="11">
        <v>121.81577239855794</v>
      </c>
      <c r="N14" s="1">
        <v>1.7545980993950452E-6</v>
      </c>
      <c r="O14" s="1">
        <v>1.0626406304983639E-3</v>
      </c>
      <c r="P14" s="1">
        <v>-1.096020526967125E-3</v>
      </c>
      <c r="Q14" s="1">
        <v>-3.9961331687246054E-2</v>
      </c>
      <c r="R14" s="1">
        <v>-0.1274345010949183</v>
      </c>
      <c r="S14" s="1">
        <v>2.6335531005930733E-4</v>
      </c>
      <c r="T14" s="1">
        <v>-2.2349518156766679E-3</v>
      </c>
      <c r="U14" s="1">
        <v>-3.1963673549890285E-3</v>
      </c>
      <c r="V14" s="1">
        <v>5.6161004967691802E-3</v>
      </c>
      <c r="W14" s="10">
        <v>113.60525507362654</v>
      </c>
      <c r="X14" s="1">
        <v>116.76745321990933</v>
      </c>
      <c r="Y14" s="1">
        <v>2.5674572415166274E-3</v>
      </c>
      <c r="Z14" s="1">
        <v>5.0291248989336335E-3</v>
      </c>
      <c r="AA14" s="1">
        <v>1.4549193551632673E-3</v>
      </c>
      <c r="AB14" s="1">
        <v>1.7900246675420679E-3</v>
      </c>
      <c r="AC14" s="1">
        <v>3.255026159045328E-2</v>
      </c>
      <c r="AD14" s="1">
        <v>110.43808401794604</v>
      </c>
      <c r="AE14" s="11">
        <v>125.91826736911935</v>
      </c>
      <c r="AF14" s="1">
        <v>1.2245709341770931E-2</v>
      </c>
      <c r="AG14" s="1">
        <v>3.3324988051588881E-4</v>
      </c>
      <c r="AH14" s="1">
        <v>8.1482749023698107E-4</v>
      </c>
      <c r="AI14" s="1">
        <v>-5.2963493544981657E-3</v>
      </c>
      <c r="AJ14" s="1">
        <v>102.12958154353862</v>
      </c>
      <c r="AK14" s="1">
        <v>2.8268675458271867E-3</v>
      </c>
      <c r="AL14" s="1">
        <v>1.2562325840407731E-3</v>
      </c>
      <c r="AM14" s="1">
        <v>1.9456401832399522E-2</v>
      </c>
    </row>
    <row r="15" spans="1:39" x14ac:dyDescent="0.25">
      <c r="A15" s="1">
        <v>13</v>
      </c>
      <c r="B15" t="s">
        <v>89</v>
      </c>
      <c r="C15" s="1">
        <v>-3.4983894895096325E-2</v>
      </c>
      <c r="D15" s="1">
        <v>-3.3365191855696225E-2</v>
      </c>
      <c r="E15" s="1">
        <v>2.2958645670662636E-3</v>
      </c>
      <c r="F15" s="1">
        <v>6.7292426946069734E-3</v>
      </c>
      <c r="G15" s="1">
        <v>1.9536141457592465E-3</v>
      </c>
      <c r="H15" s="1">
        <v>1.0272206253374487</v>
      </c>
      <c r="I15" s="1">
        <v>5.9594404148726127E-3</v>
      </c>
      <c r="J15" s="1">
        <v>-2.0709460123617789</v>
      </c>
      <c r="K15" s="1">
        <v>-5.1199172720773668E-4</v>
      </c>
      <c r="L15" s="1">
        <v>5.024494818783224E-2</v>
      </c>
      <c r="M15" s="11">
        <v>182.16058360274815</v>
      </c>
      <c r="N15" s="1">
        <v>6.8487085655543202E-5</v>
      </c>
      <c r="O15" s="1">
        <v>1.6528503621156363E-3</v>
      </c>
      <c r="P15" s="1">
        <v>4.216891101802004E-2</v>
      </c>
      <c r="Q15" s="1">
        <v>-6.5280830368518852E-2</v>
      </c>
      <c r="R15" s="1">
        <v>1.6417708784252074</v>
      </c>
      <c r="S15" s="1">
        <v>3.000953539695434E-3</v>
      </c>
      <c r="T15" s="1">
        <v>-2.6951744811465492E-2</v>
      </c>
      <c r="U15" s="1">
        <v>0.1253628915419209</v>
      </c>
      <c r="V15" s="1">
        <v>0.62713550830910847</v>
      </c>
      <c r="W15" s="1">
        <v>107.57797870154023</v>
      </c>
      <c r="X15" s="1">
        <v>111.71893780578098</v>
      </c>
      <c r="Y15" s="1">
        <v>4.423234923259356E-3</v>
      </c>
      <c r="Z15" s="1">
        <v>1.5831861805887436E-2</v>
      </c>
      <c r="AA15" s="1">
        <v>1.2217773096144711E-2</v>
      </c>
      <c r="AB15" s="1">
        <v>7.7866586448830433E-2</v>
      </c>
      <c r="AC15" s="1">
        <v>0.23373665918838096</v>
      </c>
      <c r="AD15" s="1">
        <v>107.49043309464598</v>
      </c>
      <c r="AE15" s="11">
        <v>123.98575040160965</v>
      </c>
      <c r="AF15" s="1">
        <v>1.1650311712923701E-2</v>
      </c>
      <c r="AG15" s="1">
        <v>0.36642656716873789</v>
      </c>
      <c r="AH15" s="1">
        <v>3.9268800575685114E-3</v>
      </c>
      <c r="AI15" s="1">
        <v>0.19532136962749264</v>
      </c>
      <c r="AJ15" s="1">
        <v>100.82426900674545</v>
      </c>
      <c r="AK15" s="1">
        <v>6.0597080997700521E-3</v>
      </c>
      <c r="AL15" s="1">
        <v>4.5409221236842727</v>
      </c>
      <c r="AM15" s="1">
        <v>9.4573883338628401E-2</v>
      </c>
    </row>
    <row r="16" spans="1:39" x14ac:dyDescent="0.25">
      <c r="A16" s="1">
        <v>14</v>
      </c>
      <c r="B16" t="s">
        <v>90</v>
      </c>
      <c r="C16" s="1">
        <v>-3.4983894895096325E-2</v>
      </c>
      <c r="D16" s="1">
        <v>-3.3365191855696225E-2</v>
      </c>
      <c r="E16" s="1">
        <v>2.4936160574506702E-3</v>
      </c>
      <c r="F16" s="1">
        <v>5.7729288041409249E-3</v>
      </c>
      <c r="G16" s="1">
        <v>7.7826074625790781E-4</v>
      </c>
      <c r="H16" s="1">
        <v>1.7548540793338296</v>
      </c>
      <c r="I16" s="1">
        <v>9.0243987255118254E-3</v>
      </c>
      <c r="J16" s="1">
        <v>-1.1815875668870119</v>
      </c>
      <c r="K16" s="1">
        <v>-8.7319588368619256E-5</v>
      </c>
      <c r="L16" s="1">
        <v>9.8139622561152079E-3</v>
      </c>
      <c r="M16" s="11">
        <v>159.50920988126174</v>
      </c>
      <c r="N16" s="1">
        <v>5.0025488962983475E-5</v>
      </c>
      <c r="O16" s="1">
        <v>7.8840736570491717E-5</v>
      </c>
      <c r="P16" s="1">
        <v>7.0848749389424967E-2</v>
      </c>
      <c r="Q16" s="1">
        <v>-6.4790609136528815E-2</v>
      </c>
      <c r="R16" s="1">
        <v>1.9212225971854533</v>
      </c>
      <c r="S16" s="1">
        <v>2.2058555672082453E-3</v>
      </c>
      <c r="T16" s="1">
        <v>2.2889404142096906E-2</v>
      </c>
      <c r="U16" s="1">
        <v>8.4611037762418018E-2</v>
      </c>
      <c r="V16" s="1">
        <v>0.32283940704803621</v>
      </c>
      <c r="W16" s="1">
        <v>106.78135169287822</v>
      </c>
      <c r="X16" s="1">
        <v>110.60006744082368</v>
      </c>
      <c r="Y16" s="1">
        <v>8.6385782213615168E-3</v>
      </c>
      <c r="Z16" s="1">
        <v>1.1402955813062641E-2</v>
      </c>
      <c r="AA16" s="1">
        <v>2.833005083536266E-3</v>
      </c>
      <c r="AB16" s="1">
        <v>2.1212501723336451E-2</v>
      </c>
      <c r="AC16" s="1">
        <v>0.1187157662716693</v>
      </c>
      <c r="AD16" s="1">
        <v>107.26405224607515</v>
      </c>
      <c r="AE16" s="11">
        <v>123.83927246348073</v>
      </c>
      <c r="AF16" s="1">
        <v>1.0608547970537414E-2</v>
      </c>
      <c r="AG16" s="1">
        <v>0.44894394100187929</v>
      </c>
      <c r="AH16" s="1">
        <v>1.8728894169184743E-3</v>
      </c>
      <c r="AI16" s="1">
        <v>7.8675115891654063E-3</v>
      </c>
      <c r="AJ16" s="1">
        <v>101.07128503843819</v>
      </c>
      <c r="AK16" s="1">
        <v>4.6280056400360824E-3</v>
      </c>
      <c r="AL16" s="1">
        <v>1.0700684164251952</v>
      </c>
      <c r="AM16" s="1">
        <v>6.2121242234859403E-2</v>
      </c>
    </row>
    <row r="17" spans="1:39" x14ac:dyDescent="0.25">
      <c r="A17" s="1">
        <v>15</v>
      </c>
      <c r="B17" t="s">
        <v>91</v>
      </c>
      <c r="C17" s="1">
        <v>-4.0731970545180686E-3</v>
      </c>
      <c r="D17" s="1">
        <v>-3.3365191855696225E-2</v>
      </c>
      <c r="E17" s="1">
        <v>3.7905705593008709E-3</v>
      </c>
      <c r="F17" s="1">
        <v>7.9873569241561918E-3</v>
      </c>
      <c r="G17" s="1">
        <v>2.6315098802046732E-3</v>
      </c>
      <c r="H17" s="1">
        <v>1.8334029814686594</v>
      </c>
      <c r="I17" s="1">
        <v>7.4484216368715757E-3</v>
      </c>
      <c r="J17" s="1">
        <v>-0.9540607527772148</v>
      </c>
      <c r="K17" s="1">
        <v>6.6278958966125038E-3</v>
      </c>
      <c r="L17" s="1">
        <v>1.4248532173527942E-2</v>
      </c>
      <c r="M17" s="11">
        <v>146.60926214438561</v>
      </c>
      <c r="N17" s="1">
        <v>6.3875438156633162E-5</v>
      </c>
      <c r="O17" s="1">
        <v>8.5652732576558459E-4</v>
      </c>
      <c r="P17" s="1">
        <v>7.9383804895472421E-2</v>
      </c>
      <c r="Q17" s="1">
        <v>-4.0031983148394158E-2</v>
      </c>
      <c r="R17" s="1">
        <v>1.5733540790604692</v>
      </c>
      <c r="S17" s="1">
        <v>2.5763911516921423E-3</v>
      </c>
      <c r="T17" s="1">
        <v>6.1579048786142648E-2</v>
      </c>
      <c r="U17" s="1">
        <v>0.10559481271609281</v>
      </c>
      <c r="V17" s="1">
        <v>0.42744030407098327</v>
      </c>
      <c r="W17" s="1">
        <v>106.14892205663755</v>
      </c>
      <c r="X17" s="1">
        <v>107.891761649035</v>
      </c>
      <c r="Y17" s="1">
        <v>4.0617861000956396E-3</v>
      </c>
      <c r="Z17" s="1">
        <v>1.2740432410148867E-2</v>
      </c>
      <c r="AA17" s="1">
        <v>1.5676753040271864E-2</v>
      </c>
      <c r="AB17" s="1">
        <v>4.0722325966036622E-2</v>
      </c>
      <c r="AC17" s="1">
        <v>7.9419128572863318E-2</v>
      </c>
      <c r="AD17" s="1">
        <v>106.16104017632249</v>
      </c>
      <c r="AE17" s="10">
        <v>121.02713323858079</v>
      </c>
      <c r="AF17" s="1">
        <v>9.6218405691444377E-3</v>
      </c>
      <c r="AG17" s="1">
        <v>3.285492033531115E-2</v>
      </c>
      <c r="AH17" s="1">
        <v>1.9052027071077831E-3</v>
      </c>
      <c r="AI17" s="1">
        <v>3.3049825608783064E-2</v>
      </c>
      <c r="AJ17" s="1">
        <v>100.12666270660516</v>
      </c>
      <c r="AK17" s="1">
        <v>4.0085425670639621E-3</v>
      </c>
      <c r="AL17" s="1">
        <v>1.0081400741273945</v>
      </c>
      <c r="AM17" s="1">
        <v>4.3329446062560478E-2</v>
      </c>
    </row>
    <row r="18" spans="1:39" x14ac:dyDescent="0.25">
      <c r="A18" s="1">
        <v>16</v>
      </c>
      <c r="B18" t="s">
        <v>92</v>
      </c>
      <c r="C18" s="1">
        <v>-2.3664812524375526E-2</v>
      </c>
      <c r="D18" s="1">
        <v>-3.3365191855696225E-2</v>
      </c>
      <c r="E18" s="1">
        <v>1.7811307920930632E-2</v>
      </c>
      <c r="F18" s="1">
        <v>2.7763164824015977E-2</v>
      </c>
      <c r="G18" s="1">
        <v>6.0745791469342272E-4</v>
      </c>
      <c r="H18" s="1">
        <v>1.6892017351529571</v>
      </c>
      <c r="I18" s="1">
        <v>1.2285946417652766E-2</v>
      </c>
      <c r="J18" s="1">
        <v>-0.34301116282933375</v>
      </c>
      <c r="K18" s="1">
        <v>1.0704402831258383E-2</v>
      </c>
      <c r="L18" s="1">
        <v>8.4752563522430546E-3</v>
      </c>
      <c r="M18" s="11">
        <v>133.64711419263631</v>
      </c>
      <c r="N18" s="1">
        <v>8.675583256143023E-5</v>
      </c>
      <c r="O18" s="1">
        <v>1.3000626113822255E-3</v>
      </c>
      <c r="P18" s="1">
        <v>8.0336138992974829E-2</v>
      </c>
      <c r="Q18" s="1">
        <v>-4.879314410971488E-2</v>
      </c>
      <c r="R18" s="1">
        <v>1.2113984003507483</v>
      </c>
      <c r="S18" s="1">
        <v>2.7976871294931194E-3</v>
      </c>
      <c r="T18" s="1">
        <v>3.173942477949613E-2</v>
      </c>
      <c r="U18" s="1">
        <v>8.9330043745558377E-2</v>
      </c>
      <c r="V18" s="1">
        <v>0.28468727545294847</v>
      </c>
      <c r="W18" s="1">
        <v>105.32054670273709</v>
      </c>
      <c r="X18" s="1">
        <v>108.19869361344458</v>
      </c>
      <c r="Y18" s="1">
        <v>1.7461411374925427E-2</v>
      </c>
      <c r="Z18" s="1">
        <v>9.3889242682438073E-3</v>
      </c>
      <c r="AA18" s="1">
        <v>7.5343098657294355E-3</v>
      </c>
      <c r="AB18" s="1">
        <v>2.1211478542671813E-2</v>
      </c>
      <c r="AC18" s="1">
        <v>6.0545901949716645E-2</v>
      </c>
      <c r="AD18" s="1">
        <v>105.33745098138706</v>
      </c>
      <c r="AE18" s="10">
        <v>121.66227079413984</v>
      </c>
      <c r="AF18" s="1">
        <v>8.372823980737177E-3</v>
      </c>
      <c r="AG18" s="1">
        <v>3.5435556403194627E-3</v>
      </c>
      <c r="AH18" s="1">
        <v>2.3599186089878219E-3</v>
      </c>
      <c r="AI18" s="1">
        <v>-2.7439686832056794E-3</v>
      </c>
      <c r="AJ18" s="1">
        <v>100.11846081127347</v>
      </c>
      <c r="AK18" s="1">
        <v>2.9604680934203196E-3</v>
      </c>
      <c r="AL18" s="1">
        <v>0.55650816881336296</v>
      </c>
      <c r="AM18" s="1">
        <v>3.4030601548631641E-2</v>
      </c>
    </row>
    <row r="19" spans="1:39" x14ac:dyDescent="0.25">
      <c r="A19" s="1">
        <v>17</v>
      </c>
      <c r="B19" t="s">
        <v>93</v>
      </c>
      <c r="C19" s="1">
        <v>0.83455782523120103</v>
      </c>
      <c r="D19" s="1">
        <v>5.4357007740480509E-2</v>
      </c>
      <c r="E19" s="1">
        <v>0.12344390582806865</v>
      </c>
      <c r="F19" s="1">
        <v>0.49461341773118117</v>
      </c>
      <c r="G19" s="1">
        <v>42.229724110868233</v>
      </c>
      <c r="H19" s="1">
        <v>739.7268778252303</v>
      </c>
      <c r="I19" s="1">
        <v>8.0409286122725874</v>
      </c>
      <c r="J19" s="1">
        <v>35.850315232964611</v>
      </c>
      <c r="K19" s="1">
        <v>104.64197085441532</v>
      </c>
      <c r="L19" s="1">
        <v>203.84586205741712</v>
      </c>
      <c r="M19" s="11">
        <v>152.14767496750758</v>
      </c>
      <c r="N19" s="1">
        <v>6.0197324631835893E-2</v>
      </c>
      <c r="O19" s="1">
        <v>1.4598212657831466</v>
      </c>
      <c r="P19" s="1">
        <v>3.1640259077455499</v>
      </c>
      <c r="Q19" s="1">
        <v>1004.7068037683126</v>
      </c>
      <c r="R19" s="1">
        <v>1185.0605317164534</v>
      </c>
      <c r="S19" s="1">
        <v>2.2138413856403303</v>
      </c>
      <c r="T19" s="1">
        <v>5.9311025136542597</v>
      </c>
      <c r="U19" s="1">
        <v>18.636668609056784</v>
      </c>
      <c r="V19" s="1">
        <v>118.62957200799799</v>
      </c>
      <c r="W19" s="1">
        <v>103.77646116763769</v>
      </c>
      <c r="X19" s="1">
        <v>96.772879102853196</v>
      </c>
      <c r="Y19" s="1">
        <v>0.67530820479072584</v>
      </c>
      <c r="Z19" s="1">
        <v>0.29790585888254401</v>
      </c>
      <c r="AA19" s="1">
        <v>71.437367308392339</v>
      </c>
      <c r="AB19" s="1">
        <v>445.17263508541953</v>
      </c>
      <c r="AC19" s="1">
        <v>2.1273367920045922</v>
      </c>
      <c r="AD19" s="1">
        <v>95.617032094028787</v>
      </c>
      <c r="AE19" s="1">
        <v>103.20794858217681</v>
      </c>
      <c r="AF19" s="1">
        <v>5.8954328475180486E-2</v>
      </c>
      <c r="AG19" s="1">
        <v>6.5716036671697058</v>
      </c>
      <c r="AH19" s="1">
        <v>0.16949536360942116</v>
      </c>
      <c r="AI19" s="1">
        <v>310.32306836055818</v>
      </c>
      <c r="AJ19" s="1">
        <v>92.467847275421434</v>
      </c>
      <c r="AK19" s="1">
        <v>0.17018746789053918</v>
      </c>
      <c r="AL19" s="1">
        <v>2.6422071155103968</v>
      </c>
      <c r="AM19" s="1">
        <v>9.3926313450009541E-2</v>
      </c>
    </row>
    <row r="20" spans="1:39" x14ac:dyDescent="0.25">
      <c r="A20" s="1">
        <v>18</v>
      </c>
      <c r="B20" t="s">
        <v>94</v>
      </c>
      <c r="C20" s="1">
        <v>1.015883863880406</v>
      </c>
      <c r="D20" s="1">
        <v>2.964721732444446E-4</v>
      </c>
      <c r="E20" s="1">
        <v>0.12646089459417179</v>
      </c>
      <c r="F20" s="1">
        <v>0.51431847985717971</v>
      </c>
      <c r="G20" s="1">
        <v>44.187925358273226</v>
      </c>
      <c r="H20" s="1">
        <v>841.9231077938241</v>
      </c>
      <c r="I20" s="1">
        <v>8.5228622734166422</v>
      </c>
      <c r="J20" s="1">
        <v>38.226924411599022</v>
      </c>
      <c r="K20" s="1">
        <v>111.86886087127372</v>
      </c>
      <c r="L20" s="1">
        <v>196.0840750975126</v>
      </c>
      <c r="M20" s="11">
        <v>172.54723096554559</v>
      </c>
      <c r="N20" s="1">
        <v>7.0406009046645984E-2</v>
      </c>
      <c r="O20" s="1">
        <v>1.7215290767182112</v>
      </c>
      <c r="P20" s="1">
        <v>3.8199370654971831</v>
      </c>
      <c r="Q20" s="1">
        <v>1029.3378303496577</v>
      </c>
      <c r="R20" s="1">
        <v>1312.7557100967886</v>
      </c>
      <c r="S20" s="1">
        <v>2.3701100486804085</v>
      </c>
      <c r="T20" s="1">
        <v>5.4425461703594804</v>
      </c>
      <c r="U20" s="1">
        <v>19.716579750570713</v>
      </c>
      <c r="V20" s="1">
        <v>123.05859229718152</v>
      </c>
      <c r="W20" s="10">
        <v>112.64416786860049</v>
      </c>
      <c r="X20" s="1">
        <v>108.76536167255477</v>
      </c>
      <c r="Y20" s="1">
        <v>0.75875829261323868</v>
      </c>
      <c r="Z20" s="1">
        <v>0.31976012776209628</v>
      </c>
      <c r="AA20" s="1">
        <v>76.491813279587532</v>
      </c>
      <c r="AB20" s="1">
        <v>468.47920193952319</v>
      </c>
      <c r="AC20" s="1">
        <v>2.2658308844395991</v>
      </c>
      <c r="AD20" s="1">
        <v>103.94831621786345</v>
      </c>
      <c r="AE20" s="1">
        <v>111.87937088405148</v>
      </c>
      <c r="AF20" s="1">
        <v>6.5696627129097115E-2</v>
      </c>
      <c r="AG20" s="1">
        <v>6.9329905858780725</v>
      </c>
      <c r="AH20" s="1">
        <v>0.1871024118606093</v>
      </c>
      <c r="AI20" s="1">
        <v>324.74256083988814</v>
      </c>
      <c r="AJ20" s="1">
        <v>93.360552898148583</v>
      </c>
      <c r="AK20" s="1">
        <v>0.17636099104101888</v>
      </c>
      <c r="AL20" s="1">
        <v>3.1621928807153581</v>
      </c>
      <c r="AM20" s="1">
        <v>9.9507292273478112E-2</v>
      </c>
    </row>
    <row r="21" spans="1:39" x14ac:dyDescent="0.25">
      <c r="A21" s="1">
        <v>19</v>
      </c>
      <c r="B21" t="s">
        <v>95</v>
      </c>
      <c r="C21" s="1">
        <v>5.22871531501592E-2</v>
      </c>
      <c r="D21" s="1">
        <v>1.4620477469195141E-2</v>
      </c>
      <c r="E21" s="1">
        <v>2.2982222191233206E-2</v>
      </c>
      <c r="F21" s="1">
        <v>0.73728322367426002</v>
      </c>
      <c r="G21" s="1">
        <v>13.75980473378838</v>
      </c>
      <c r="H21" s="1">
        <v>5.7678842004032642</v>
      </c>
      <c r="I21" s="1">
        <v>5.9200509994653663</v>
      </c>
      <c r="J21" s="1">
        <v>10.196931619205342</v>
      </c>
      <c r="K21" s="1">
        <v>70.159265123964033</v>
      </c>
      <c r="L21" s="1">
        <v>17.060439064677855</v>
      </c>
      <c r="M21" s="11">
        <v>173.11598974837571</v>
      </c>
      <c r="N21" s="1">
        <v>4.5189752887154549E-3</v>
      </c>
      <c r="O21" s="1">
        <v>1.0045303437807764E-2</v>
      </c>
      <c r="P21" s="1">
        <v>0.11445167988124393</v>
      </c>
      <c r="Q21" s="1">
        <v>140.74281822262355</v>
      </c>
      <c r="R21" s="1">
        <v>58.593906952838338</v>
      </c>
      <c r="S21" s="1">
        <v>1.4877598375994521E-2</v>
      </c>
      <c r="T21" s="1">
        <v>2.8031557061990536E-2</v>
      </c>
      <c r="U21" s="1">
        <v>18.786221281174718</v>
      </c>
      <c r="V21" s="1">
        <v>72.277393764038848</v>
      </c>
      <c r="W21" s="11">
        <v>123.70319388147925</v>
      </c>
      <c r="X21" s="11">
        <v>125.93095182942325</v>
      </c>
      <c r="Y21" s="1">
        <v>0.43692573731369655</v>
      </c>
      <c r="Z21" s="1">
        <v>0.11221442600727397</v>
      </c>
      <c r="AA21" s="1">
        <v>32.693532944363312</v>
      </c>
      <c r="AB21" s="1">
        <v>41.63519449178709</v>
      </c>
      <c r="AC21" s="1">
        <v>6.2055115172910655</v>
      </c>
      <c r="AD21" s="1">
        <v>113.28124185644496</v>
      </c>
      <c r="AE21" s="11">
        <v>126.33543631545906</v>
      </c>
      <c r="AF21" s="1">
        <v>2.5936187402256086E-2</v>
      </c>
      <c r="AG21" s="1">
        <v>7.0861409279890861E-2</v>
      </c>
      <c r="AH21" s="1">
        <v>3.2997576634888864E-2</v>
      </c>
      <c r="AI21" s="1">
        <v>76.781431629266166</v>
      </c>
      <c r="AJ21" s="1">
        <v>99.944996209454345</v>
      </c>
      <c r="AK21" s="1">
        <v>7.3777536299387322E-3</v>
      </c>
      <c r="AL21" s="1">
        <v>1.0276836517523404</v>
      </c>
      <c r="AM21" s="1">
        <v>2.230810345658853E-2</v>
      </c>
    </row>
    <row r="22" spans="1:39" x14ac:dyDescent="0.25">
      <c r="A22" s="1">
        <v>20</v>
      </c>
      <c r="B22" t="s">
        <v>96</v>
      </c>
      <c r="C22" s="1">
        <v>0.19783999920550774</v>
      </c>
      <c r="D22" s="1">
        <v>-2.2498621854806079E-3</v>
      </c>
      <c r="E22" s="1">
        <v>6.2329597670642896E-2</v>
      </c>
      <c r="F22" s="1">
        <v>0.4361888488620555</v>
      </c>
      <c r="G22" s="1">
        <v>12.114804758901322</v>
      </c>
      <c r="H22" s="1">
        <v>11.828145290818409</v>
      </c>
      <c r="I22" s="1">
        <v>7.5548938568345578</v>
      </c>
      <c r="J22" s="1">
        <v>5.7908998693692384</v>
      </c>
      <c r="K22" s="1">
        <v>68.055202847684242</v>
      </c>
      <c r="L22" s="1">
        <v>10.57948406647945</v>
      </c>
      <c r="M22" s="11">
        <v>160.27033911999501</v>
      </c>
      <c r="N22" s="1">
        <v>2.8897977245658005E-3</v>
      </c>
      <c r="O22" s="1">
        <v>1.4010485483875365E-2</v>
      </c>
      <c r="P22" s="1">
        <v>0.23975543848658065</v>
      </c>
      <c r="Q22" s="1">
        <v>207.05642827554883</v>
      </c>
      <c r="R22" s="1">
        <v>225.80122157612939</v>
      </c>
      <c r="S22" s="1">
        <v>3.0932838938514524E-2</v>
      </c>
      <c r="T22" s="1">
        <v>9.1819012785339812E-2</v>
      </c>
      <c r="U22" s="1">
        <v>36.622793812964517</v>
      </c>
      <c r="V22" s="1">
        <v>81.210775819938874</v>
      </c>
      <c r="W22" s="11">
        <v>122.38586574543444</v>
      </c>
      <c r="X22" s="10">
        <v>123.0341535936597</v>
      </c>
      <c r="Y22" s="1">
        <v>0.13518666332705739</v>
      </c>
      <c r="Z22" s="1">
        <v>0.18534913602400638</v>
      </c>
      <c r="AA22" s="1">
        <v>87.755641546740037</v>
      </c>
      <c r="AB22" s="1">
        <v>25.226434313653179</v>
      </c>
      <c r="AC22" s="1">
        <v>7.7782796363732762</v>
      </c>
      <c r="AD22" s="1">
        <v>112.63748982868906</v>
      </c>
      <c r="AE22" s="11">
        <v>126.72029829788323</v>
      </c>
      <c r="AF22" s="1">
        <v>3.0632021678721564E-2</v>
      </c>
      <c r="AG22" s="1">
        <v>0.22400854023966446</v>
      </c>
      <c r="AH22" s="1">
        <v>0.11512602110149761</v>
      </c>
      <c r="AI22" s="1">
        <v>75.085320252465067</v>
      </c>
      <c r="AJ22" s="1">
        <v>100.23743323648073</v>
      </c>
      <c r="AK22" s="1">
        <v>4.7242644469590034E-3</v>
      </c>
      <c r="AL22" s="1">
        <v>1.1543321703747924</v>
      </c>
      <c r="AM22" s="1">
        <v>1.7907249180810624E-2</v>
      </c>
    </row>
    <row r="23" spans="1:39" x14ac:dyDescent="0.25">
      <c r="A23" s="1">
        <v>21</v>
      </c>
      <c r="B23" t="s">
        <v>97</v>
      </c>
      <c r="C23" s="1">
        <v>0.19679308136002008</v>
      </c>
      <c r="D23" s="1">
        <v>-3.3365191855696225E-2</v>
      </c>
      <c r="E23" s="1">
        <v>7.7544915403732873E-2</v>
      </c>
      <c r="F23" s="1">
        <v>1.6660519452238682</v>
      </c>
      <c r="G23" s="1">
        <v>30.798055547025076</v>
      </c>
      <c r="H23" s="1">
        <v>27.197866655625074</v>
      </c>
      <c r="I23" s="1">
        <v>5.2074921013046733</v>
      </c>
      <c r="J23" s="1">
        <v>9.5769578813975169</v>
      </c>
      <c r="K23" s="1">
        <v>81.851600920569823</v>
      </c>
      <c r="L23" s="1">
        <v>48.554663125760925</v>
      </c>
      <c r="M23" s="11">
        <v>159.32005288773757</v>
      </c>
      <c r="N23" s="1">
        <v>1.3190090487570879E-2</v>
      </c>
      <c r="O23" s="1">
        <v>5.6840757563493959E-2</v>
      </c>
      <c r="P23" s="1">
        <v>0.39315749402948891</v>
      </c>
      <c r="Q23" s="1">
        <v>686.10647175840177</v>
      </c>
      <c r="R23" s="1">
        <v>250.82224743113917</v>
      </c>
      <c r="S23" s="1">
        <v>5.6879788693909528E-2</v>
      </c>
      <c r="T23" s="1">
        <v>0.14328088894420429</v>
      </c>
      <c r="U23" s="1">
        <v>50.839558944917762</v>
      </c>
      <c r="V23" s="1">
        <v>152.18565318764291</v>
      </c>
      <c r="W23" s="11">
        <v>124.0000504245014</v>
      </c>
      <c r="X23" s="10">
        <v>124.56840887837097</v>
      </c>
      <c r="Y23" s="1">
        <v>0.85957927210887275</v>
      </c>
      <c r="Z23" s="1">
        <v>0.20587294183380361</v>
      </c>
      <c r="AA23" s="1">
        <v>54.827976237537854</v>
      </c>
      <c r="AB23" s="1">
        <v>105.23195478844009</v>
      </c>
      <c r="AC23" s="1">
        <v>6.1834130247185275</v>
      </c>
      <c r="AD23" s="1">
        <v>110.50092702373051</v>
      </c>
      <c r="AE23" s="11">
        <v>124.67240366156081</v>
      </c>
      <c r="AF23" s="1">
        <v>3.9384171598146063E-2</v>
      </c>
      <c r="AG23" s="1">
        <v>0.1921865793579412</v>
      </c>
      <c r="AH23" s="1">
        <v>9.5892814314253366E-2</v>
      </c>
      <c r="AI23" s="1">
        <v>233.13089168150645</v>
      </c>
      <c r="AJ23" s="1">
        <v>99.753448231011973</v>
      </c>
      <c r="AK23" s="1">
        <v>1.7248288939048468E-2</v>
      </c>
      <c r="AL23" s="1">
        <v>6.1844703276463164</v>
      </c>
      <c r="AM23" s="1">
        <v>1.491653767341335E-2</v>
      </c>
    </row>
    <row r="24" spans="1:39" x14ac:dyDescent="0.25">
      <c r="A24" s="1">
        <v>22</v>
      </c>
      <c r="B24" t="s">
        <v>98</v>
      </c>
      <c r="C24" s="1">
        <v>0.50561402807373634</v>
      </c>
      <c r="D24" s="1">
        <v>-3.3365191855696225E-2</v>
      </c>
      <c r="E24" s="1">
        <v>0.11945506439434629</v>
      </c>
      <c r="F24" s="1">
        <v>1.7606739929114468</v>
      </c>
      <c r="G24" s="1">
        <v>39.504448914851686</v>
      </c>
      <c r="H24" s="1">
        <v>39.49141830011343</v>
      </c>
      <c r="I24" s="1">
        <v>9.3681354804481956</v>
      </c>
      <c r="J24" s="1">
        <v>14.530674659159422</v>
      </c>
      <c r="K24" s="1">
        <v>158.36518548379431</v>
      </c>
      <c r="L24" s="1">
        <v>51.733772453461334</v>
      </c>
      <c r="M24" s="11">
        <v>157.26960539799558</v>
      </c>
      <c r="N24" s="1">
        <v>1.3920278361619675E-2</v>
      </c>
      <c r="O24" s="1">
        <v>8.9161310371139404E-2</v>
      </c>
      <c r="P24" s="1">
        <v>0.55444511430600096</v>
      </c>
      <c r="Q24" s="1">
        <v>955.10684705040205</v>
      </c>
      <c r="R24" s="1">
        <v>353.07226224632751</v>
      </c>
      <c r="S24" s="1">
        <v>5.4205291347213184E-2</v>
      </c>
      <c r="T24" s="1">
        <v>0.19539359242387103</v>
      </c>
      <c r="U24" s="1">
        <v>158.61071729547567</v>
      </c>
      <c r="V24" s="1">
        <v>154.15329111710119</v>
      </c>
      <c r="W24" s="11">
        <v>124.49787154076471</v>
      </c>
      <c r="X24" s="10">
        <v>123.26999145229659</v>
      </c>
      <c r="Y24" s="1">
        <v>0.89036990176730424</v>
      </c>
      <c r="Z24" s="1">
        <v>0.38817348221536868</v>
      </c>
      <c r="AA24" s="1">
        <v>151.25730032228509</v>
      </c>
      <c r="AB24" s="1">
        <v>119.33205277430582</v>
      </c>
      <c r="AC24" s="1">
        <v>14.230497904348512</v>
      </c>
      <c r="AD24" s="1">
        <v>107.60940624331481</v>
      </c>
      <c r="AE24" s="10">
        <v>119.63105430023914</v>
      </c>
      <c r="AF24" s="1">
        <v>8.6222420359334889E-2</v>
      </c>
      <c r="AG24" s="1">
        <v>0.6537675139371224</v>
      </c>
      <c r="AH24" s="1">
        <v>0.27147876429751405</v>
      </c>
      <c r="AI24" s="1">
        <v>328.55618127384048</v>
      </c>
      <c r="AJ24" s="1">
        <v>95.214935245301149</v>
      </c>
      <c r="AK24" s="1">
        <v>4.7611755234268034E-2</v>
      </c>
      <c r="AL24" s="1">
        <v>8.4037582625340566</v>
      </c>
      <c r="AM24" s="1">
        <v>1.4698725969613215E-2</v>
      </c>
    </row>
    <row r="25" spans="1:39" x14ac:dyDescent="0.25">
      <c r="A25" s="1">
        <v>23</v>
      </c>
      <c r="B25" t="s">
        <v>99</v>
      </c>
      <c r="C25" s="1">
        <v>0.14924243466731196</v>
      </c>
      <c r="D25" s="1">
        <v>-1.6045716999917952E-3</v>
      </c>
      <c r="E25" s="1">
        <v>6.3183955778719644E-2</v>
      </c>
      <c r="F25" s="1">
        <v>0.38836634732809466</v>
      </c>
      <c r="G25" s="1">
        <v>14.2283487571365</v>
      </c>
      <c r="H25" s="1">
        <v>11.149967204880456</v>
      </c>
      <c r="I25" s="1">
        <v>3.5578955479140828</v>
      </c>
      <c r="J25" s="1">
        <v>5.9680686676839443</v>
      </c>
      <c r="K25" s="1">
        <v>43.014873102867647</v>
      </c>
      <c r="L25" s="1">
        <v>16.107084413690277</v>
      </c>
      <c r="M25" s="11">
        <v>183.47360447490527</v>
      </c>
      <c r="N25" s="1">
        <v>4.3417628220708956E-3</v>
      </c>
      <c r="O25" s="1">
        <v>2.2889395840398483E-2</v>
      </c>
      <c r="P25" s="1">
        <v>0.2034332619349348</v>
      </c>
      <c r="Q25" s="1">
        <v>349.52170373516338</v>
      </c>
      <c r="R25" s="1">
        <v>218.36715897400464</v>
      </c>
      <c r="S25" s="1">
        <v>2.7352045991717467E-2</v>
      </c>
      <c r="T25" s="1">
        <v>3.9235216911431649E-2</v>
      </c>
      <c r="U25" s="1">
        <v>29.510351766047592</v>
      </c>
      <c r="V25" s="1">
        <v>37.580352520117145</v>
      </c>
      <c r="W25" s="11">
        <v>128.57892268030039</v>
      </c>
      <c r="X25" s="11">
        <v>125.68646405758498</v>
      </c>
      <c r="Y25" s="1">
        <v>0.39028493387705099</v>
      </c>
      <c r="Z25" s="1">
        <v>0.16637904209603652</v>
      </c>
      <c r="AA25" s="1">
        <v>40.287401578361674</v>
      </c>
      <c r="AB25" s="1">
        <v>33.286842304254584</v>
      </c>
      <c r="AC25" s="1">
        <v>3.9643891111771339</v>
      </c>
      <c r="AD25" s="10">
        <v>117.83399613892222</v>
      </c>
      <c r="AE25" s="11">
        <v>128.24821155463772</v>
      </c>
      <c r="AF25" s="1">
        <v>4.392284868369134E-2</v>
      </c>
      <c r="AG25" s="1">
        <v>0.63226828131410318</v>
      </c>
      <c r="AH25" s="1">
        <v>9.1748266805855419E-2</v>
      </c>
      <c r="AI25" s="1">
        <v>45.266739835264033</v>
      </c>
      <c r="AJ25" s="1">
        <v>100.47651744790278</v>
      </c>
      <c r="AK25" s="1">
        <v>5.2363887813455653E-3</v>
      </c>
      <c r="AL25" s="1">
        <v>10.968924733607867</v>
      </c>
      <c r="AM25" s="1">
        <v>1.5058495286485686E-2</v>
      </c>
    </row>
    <row r="26" spans="1:39" x14ac:dyDescent="0.25">
      <c r="A26" s="1">
        <v>24</v>
      </c>
      <c r="B26" t="s">
        <v>100</v>
      </c>
      <c r="C26" s="1">
        <v>0.44822751113197212</v>
      </c>
      <c r="D26" s="1">
        <v>-1.7881643561955297E-2</v>
      </c>
      <c r="E26" s="1">
        <v>7.3424595828241387E-2</v>
      </c>
      <c r="F26" s="1">
        <v>0.95346651713979869</v>
      </c>
      <c r="G26" s="1">
        <v>32.190228811161376</v>
      </c>
      <c r="H26" s="1">
        <v>20.95082766734911</v>
      </c>
      <c r="I26" s="1">
        <v>11.552324015574827</v>
      </c>
      <c r="J26" s="1">
        <v>13.003188353531174</v>
      </c>
      <c r="K26" s="1">
        <v>158.00841497877283</v>
      </c>
      <c r="L26" s="1">
        <v>34.733255912992838</v>
      </c>
      <c r="M26" s="11">
        <v>162.85318798933361</v>
      </c>
      <c r="N26" s="1">
        <v>9.0283086247940538E-3</v>
      </c>
      <c r="O26" s="1">
        <v>7.6530524296375899E-2</v>
      </c>
      <c r="P26" s="1">
        <v>0.48977784402619845</v>
      </c>
      <c r="Q26" s="1">
        <v>768.44421703828868</v>
      </c>
      <c r="R26" s="1">
        <v>864.69138467982134</v>
      </c>
      <c r="S26" s="1">
        <v>0.1394727563456481</v>
      </c>
      <c r="T26" s="1">
        <v>0.12850655426221905</v>
      </c>
      <c r="U26" s="1">
        <v>74.792159397218441</v>
      </c>
      <c r="V26" s="1">
        <v>178.12551821393615</v>
      </c>
      <c r="W26" s="11">
        <v>127.62620146835495</v>
      </c>
      <c r="X26" s="11">
        <v>126.17721286439144</v>
      </c>
      <c r="Y26" s="1">
        <v>1.376531733221726</v>
      </c>
      <c r="Z26" s="1">
        <v>0.4296987149795144</v>
      </c>
      <c r="AA26" s="1">
        <v>153.62552586176136</v>
      </c>
      <c r="AB26" s="1">
        <v>78.803111687379271</v>
      </c>
      <c r="AC26" s="1">
        <v>10.603724792881694</v>
      </c>
      <c r="AD26" s="1">
        <v>111.174266745108</v>
      </c>
      <c r="AE26" s="10">
        <v>121.90447826557158</v>
      </c>
      <c r="AF26" s="1">
        <v>6.8672210566382827E-2</v>
      </c>
      <c r="AG26" s="1">
        <v>0.14495388952824961</v>
      </c>
      <c r="AH26" s="1">
        <v>0.20099981949469967</v>
      </c>
      <c r="AI26" s="1">
        <v>241.74235591767624</v>
      </c>
      <c r="AJ26" s="1">
        <v>96.618676527183993</v>
      </c>
      <c r="AK26" s="1">
        <v>1.7431495769172287E-2</v>
      </c>
      <c r="AL26" s="1">
        <v>1.51024505579804</v>
      </c>
      <c r="AM26" s="1">
        <v>1.0263230454736653E-2</v>
      </c>
    </row>
    <row r="27" spans="1:39" x14ac:dyDescent="0.25">
      <c r="A27" s="1">
        <v>25</v>
      </c>
      <c r="B27" t="s">
        <v>101</v>
      </c>
      <c r="C27" s="1">
        <v>0.15925320245556701</v>
      </c>
      <c r="D27" s="1">
        <v>-4.9586057960159828E-3</v>
      </c>
      <c r="E27" s="1">
        <v>4.4908252402234485E-2</v>
      </c>
      <c r="F27" s="1">
        <v>1.1371199229580085</v>
      </c>
      <c r="G27" s="1">
        <v>23.779298102075142</v>
      </c>
      <c r="H27" s="1">
        <v>18.300061341427945</v>
      </c>
      <c r="I27" s="1">
        <v>7.1848598089192253</v>
      </c>
      <c r="J27" s="1">
        <v>12.685903767818482</v>
      </c>
      <c r="K27" s="1">
        <v>126.19660344060223</v>
      </c>
      <c r="L27" s="1">
        <v>24.24113469540929</v>
      </c>
      <c r="M27" s="11">
        <v>177.39030878877747</v>
      </c>
      <c r="N27" s="1">
        <v>6.4736330970800752E-3</v>
      </c>
      <c r="O27" s="1">
        <v>3.7203771251225815E-2</v>
      </c>
      <c r="P27" s="1">
        <v>0.245676427109462</v>
      </c>
      <c r="Q27" s="1">
        <v>309.45887320605317</v>
      </c>
      <c r="R27" s="1">
        <v>214.91414929870621</v>
      </c>
      <c r="S27" s="1">
        <v>2.7117937450662717E-2</v>
      </c>
      <c r="T27" s="1">
        <v>7.6097674079817865E-2</v>
      </c>
      <c r="U27" s="1">
        <v>47.059952371248734</v>
      </c>
      <c r="V27" s="1">
        <v>159.87305225879624</v>
      </c>
      <c r="W27" s="11">
        <v>131.97461530261788</v>
      </c>
      <c r="X27" s="11">
        <v>131.04760452643043</v>
      </c>
      <c r="Y27" s="1">
        <v>0.5005381269054946</v>
      </c>
      <c r="Z27" s="1">
        <v>0.23314318925200223</v>
      </c>
      <c r="AA27" s="1">
        <v>95.048167296315171</v>
      </c>
      <c r="AB27" s="1">
        <v>63.375585592639545</v>
      </c>
      <c r="AC27" s="1">
        <v>10.105028296653192</v>
      </c>
      <c r="AD27" s="1">
        <v>113.36200717063389</v>
      </c>
      <c r="AE27" s="11">
        <v>125.06103223271562</v>
      </c>
      <c r="AF27" s="1">
        <v>3.616073007973547E-2</v>
      </c>
      <c r="AG27" s="1">
        <v>0.27997755541033975</v>
      </c>
      <c r="AH27" s="1">
        <v>0.11110433690291933</v>
      </c>
      <c r="AI27" s="1">
        <v>220.67314679277831</v>
      </c>
      <c r="AJ27" s="1">
        <v>97.658001036131395</v>
      </c>
      <c r="AK27" s="1">
        <v>1.7821459436624939E-2</v>
      </c>
      <c r="AL27" s="1">
        <v>7.3373455755256893</v>
      </c>
      <c r="AM27" s="1">
        <v>1.0169582233775504E-2</v>
      </c>
    </row>
    <row r="28" spans="1:39" x14ac:dyDescent="0.25">
      <c r="A28" s="1">
        <v>26</v>
      </c>
      <c r="B28" t="s">
        <v>102</v>
      </c>
      <c r="C28" s="1">
        <v>0.10811112968372437</v>
      </c>
      <c r="D28" s="1">
        <v>-3.6191119791828962E-6</v>
      </c>
      <c r="E28" s="1">
        <v>4.3704607540331973E-2</v>
      </c>
      <c r="F28" s="1">
        <v>1.4626063966873424</v>
      </c>
      <c r="G28" s="1">
        <v>16.686838207317177</v>
      </c>
      <c r="H28" s="1">
        <v>7.6669898614137839</v>
      </c>
      <c r="I28" s="1">
        <v>5.7628300706713382</v>
      </c>
      <c r="J28" s="1">
        <v>12.397483615659523</v>
      </c>
      <c r="K28" s="1">
        <v>88.008144114758295</v>
      </c>
      <c r="L28" s="1">
        <v>27.406706243292518</v>
      </c>
      <c r="M28" s="11">
        <v>173.90000445294967</v>
      </c>
      <c r="N28" s="1">
        <v>7.0252598891692815E-3</v>
      </c>
      <c r="O28" s="1">
        <v>1.4898870824718085E-2</v>
      </c>
      <c r="P28" s="1">
        <v>0.165439686244642</v>
      </c>
      <c r="Q28" s="1">
        <v>224.31801908200578</v>
      </c>
      <c r="R28" s="1">
        <v>45.980905800029568</v>
      </c>
      <c r="S28" s="1">
        <v>9.2171665749878669E-3</v>
      </c>
      <c r="T28" s="1">
        <v>7.4627086278325788E-2</v>
      </c>
      <c r="U28" s="1">
        <v>27.768320034955931</v>
      </c>
      <c r="V28" s="1">
        <v>170.1390030296628</v>
      </c>
      <c r="W28" s="11">
        <v>130.97601492598145</v>
      </c>
      <c r="X28" s="11">
        <v>132.29445888035445</v>
      </c>
      <c r="Y28" s="1">
        <v>0.56180014715676063</v>
      </c>
      <c r="Z28" s="1">
        <v>0.1058269077393357</v>
      </c>
      <c r="AA28" s="1">
        <v>48.403884559889846</v>
      </c>
      <c r="AB28" s="1">
        <v>61.948225861180703</v>
      </c>
      <c r="AC28" s="1">
        <v>6.8485264297533908</v>
      </c>
      <c r="AD28" s="1">
        <v>114.46187786517902</v>
      </c>
      <c r="AE28" s="11">
        <v>127.14003766377634</v>
      </c>
      <c r="AF28" s="1">
        <v>4.1748567075267855E-2</v>
      </c>
      <c r="AG28" s="1">
        <v>0.16052524484956238</v>
      </c>
      <c r="AH28" s="1">
        <v>4.8265620020240332E-2</v>
      </c>
      <c r="AI28" s="1">
        <v>122.68380840118002</v>
      </c>
      <c r="AJ28" s="1">
        <v>95.861612693011637</v>
      </c>
      <c r="AK28" s="1">
        <v>1.0451733454755498E-2</v>
      </c>
      <c r="AL28" s="1">
        <v>1.7810323260667484</v>
      </c>
      <c r="AM28" s="1">
        <v>8.9629955920863657E-3</v>
      </c>
    </row>
    <row r="29" spans="1:39" x14ac:dyDescent="0.25">
      <c r="A29" s="1">
        <v>27</v>
      </c>
      <c r="B29" t="s">
        <v>103</v>
      </c>
      <c r="C29" s="1">
        <v>0.5004276211639207</v>
      </c>
      <c r="D29" s="1">
        <v>1.3763337523350159E-2</v>
      </c>
      <c r="E29" s="1">
        <v>7.0828401190864962E-2</v>
      </c>
      <c r="F29" s="1">
        <v>3.6957816527609992</v>
      </c>
      <c r="G29" s="1">
        <v>36.539725433876136</v>
      </c>
      <c r="H29" s="1">
        <v>20.768663576024384</v>
      </c>
      <c r="I29" s="1">
        <v>9.429660928258615</v>
      </c>
      <c r="J29" s="1">
        <v>8.2941325239834214</v>
      </c>
      <c r="K29" s="1">
        <v>133.43048525512617</v>
      </c>
      <c r="L29" s="1">
        <v>40.410580598018385</v>
      </c>
      <c r="M29" s="11">
        <v>177.14139996023394</v>
      </c>
      <c r="N29" s="1">
        <v>1.0798061991502211E-2</v>
      </c>
      <c r="O29" s="1">
        <v>3.2283713576801411E-2</v>
      </c>
      <c r="P29" s="1">
        <v>0.29193326580909806</v>
      </c>
      <c r="Q29" s="1">
        <v>561.60334999094005</v>
      </c>
      <c r="R29" s="1">
        <v>236.38599899113277</v>
      </c>
      <c r="S29" s="1">
        <v>2.3209935401407387E-2</v>
      </c>
      <c r="T29" s="1">
        <v>9.400939115290427E-2</v>
      </c>
      <c r="U29" s="1">
        <v>70.672648761456685</v>
      </c>
      <c r="V29" s="1">
        <v>276.25053080726394</v>
      </c>
      <c r="W29" s="11">
        <v>134.87504437490807</v>
      </c>
      <c r="X29" s="11">
        <v>132.77880186813871</v>
      </c>
      <c r="Y29" s="1">
        <v>0.60279150540579363</v>
      </c>
      <c r="Z29" s="1">
        <v>0.20550604097862188</v>
      </c>
      <c r="AA29" s="1">
        <v>142.65693999055432</v>
      </c>
      <c r="AB29" s="1">
        <v>93.894132691449627</v>
      </c>
      <c r="AC29" s="1">
        <v>10.83566421814038</v>
      </c>
      <c r="AD29" s="1">
        <v>113.66560697957721</v>
      </c>
      <c r="AE29" s="11">
        <v>124.29067691828168</v>
      </c>
      <c r="AF29" s="1">
        <v>5.0570341836109471E-2</v>
      </c>
      <c r="AG29" s="1">
        <v>0.56518531039276909</v>
      </c>
      <c r="AH29" s="1">
        <v>0.31784203015007628</v>
      </c>
      <c r="AI29" s="1">
        <v>244.21387164257999</v>
      </c>
      <c r="AJ29" s="1">
        <v>96.437100465504102</v>
      </c>
      <c r="AK29" s="1">
        <v>0.11472545232952146</v>
      </c>
      <c r="AL29" s="1">
        <v>14.353766306706232</v>
      </c>
      <c r="AM29" s="1">
        <v>8.0632482575367578E-3</v>
      </c>
    </row>
    <row r="30" spans="1:39" x14ac:dyDescent="0.25">
      <c r="A30" s="1">
        <v>28</v>
      </c>
      <c r="B30" t="s">
        <v>104</v>
      </c>
      <c r="C30" s="1">
        <v>0.23944297177515508</v>
      </c>
      <c r="D30" s="1">
        <v>-6.960139195209338E-3</v>
      </c>
      <c r="E30" s="1">
        <v>4.7984654163017941E-2</v>
      </c>
      <c r="F30" s="1">
        <v>2.2350309146215523</v>
      </c>
      <c r="G30" s="1">
        <v>28.47009393203216</v>
      </c>
      <c r="H30" s="1">
        <v>20.904154914805602</v>
      </c>
      <c r="I30" s="1">
        <v>5.767609725266194</v>
      </c>
      <c r="J30" s="1">
        <v>7.2724682197185428</v>
      </c>
      <c r="K30" s="1">
        <v>75.707060437350336</v>
      </c>
      <c r="L30" s="1">
        <v>43.317035441038549</v>
      </c>
      <c r="M30" s="11">
        <v>192.46196241152089</v>
      </c>
      <c r="N30" s="1">
        <v>1.1411579168638379E-2</v>
      </c>
      <c r="O30" s="1">
        <v>4.1153201523433942E-2</v>
      </c>
      <c r="P30" s="1">
        <v>0.42299055300594318</v>
      </c>
      <c r="Q30" s="1">
        <v>606.66879619918393</v>
      </c>
      <c r="R30" s="1">
        <v>190.25718325193677</v>
      </c>
      <c r="S30" s="1">
        <v>0.10259477009324326</v>
      </c>
      <c r="T30" s="1">
        <v>0.47295697171524498</v>
      </c>
      <c r="U30" s="1">
        <v>25.141346218252707</v>
      </c>
      <c r="V30" s="1">
        <v>198.22622180175262</v>
      </c>
      <c r="W30" s="11">
        <v>134.60172972548858</v>
      </c>
      <c r="X30" s="11">
        <v>134.31240512404199</v>
      </c>
      <c r="Y30" s="1">
        <v>0.57448709217654581</v>
      </c>
      <c r="Z30" s="1">
        <v>0.19841616286741678</v>
      </c>
      <c r="AA30" s="1">
        <v>83.631513149195811</v>
      </c>
      <c r="AB30" s="1">
        <v>99.700969296889539</v>
      </c>
      <c r="AC30" s="1">
        <v>9.3289875282688897</v>
      </c>
      <c r="AD30" s="10">
        <v>116.4339751083221</v>
      </c>
      <c r="AE30" s="11">
        <v>130.06741507259659</v>
      </c>
      <c r="AF30" s="1">
        <v>3.9009008934683988E-2</v>
      </c>
      <c r="AG30" s="1">
        <v>0.3030218006349209</v>
      </c>
      <c r="AH30" s="1">
        <v>0.19820466671192136</v>
      </c>
      <c r="AI30" s="1">
        <v>149.78580660924911</v>
      </c>
      <c r="AJ30" s="1">
        <v>96.804647181273822</v>
      </c>
      <c r="AK30" s="1">
        <v>7.93892537939975E-2</v>
      </c>
      <c r="AL30" s="1">
        <v>4.5022103853012405</v>
      </c>
      <c r="AM30" s="1">
        <v>1.0028680952336673E-2</v>
      </c>
    </row>
    <row r="31" spans="1:39" x14ac:dyDescent="0.25">
      <c r="A31" s="1">
        <v>29</v>
      </c>
      <c r="B31" t="s">
        <v>105</v>
      </c>
      <c r="C31" s="1">
        <v>0.48122427757532449</v>
      </c>
      <c r="D31" s="1">
        <v>-3.3365191855696225E-2</v>
      </c>
      <c r="E31" s="1">
        <v>4.4941981814513608E-2</v>
      </c>
      <c r="F31" s="1">
        <v>2.6890128944282536</v>
      </c>
      <c r="G31" s="1">
        <v>35.641751885199348</v>
      </c>
      <c r="H31" s="1">
        <v>45.091351501993593</v>
      </c>
      <c r="I31" s="1">
        <v>5.810315162879772</v>
      </c>
      <c r="J31" s="1">
        <v>5.6489302958328906</v>
      </c>
      <c r="K31" s="1">
        <v>52.019927986577251</v>
      </c>
      <c r="L31" s="1">
        <v>48.756732192720513</v>
      </c>
      <c r="M31" s="11">
        <v>178.1048367673327</v>
      </c>
      <c r="N31" s="1">
        <v>1.3064485783758678E-2</v>
      </c>
      <c r="O31" s="1">
        <v>7.4224654399651091E-2</v>
      </c>
      <c r="P31" s="1">
        <v>0.45782604490072787</v>
      </c>
      <c r="Q31" s="1">
        <v>537.92413272168926</v>
      </c>
      <c r="R31" s="1">
        <v>134.25481053879093</v>
      </c>
      <c r="S31" s="1">
        <v>3.8043541671162792E-2</v>
      </c>
      <c r="T31" s="1">
        <v>0.1800605770921026</v>
      </c>
      <c r="U31" s="1">
        <v>50.251447339574646</v>
      </c>
      <c r="V31" s="1">
        <v>217.87591452353217</v>
      </c>
      <c r="W31" s="11">
        <v>140.93213845247135</v>
      </c>
      <c r="X31" s="11">
        <v>138.56427686045149</v>
      </c>
      <c r="Y31" s="1">
        <v>0.47771984838225889</v>
      </c>
      <c r="Z31" s="1">
        <v>0.13518084466852787</v>
      </c>
      <c r="AA31" s="1">
        <v>61.814627675278508</v>
      </c>
      <c r="AB31" s="1">
        <v>98.061328774273477</v>
      </c>
      <c r="AC31" s="1">
        <v>8.3996758782572876</v>
      </c>
      <c r="AD31" s="11">
        <v>122.38655193288976</v>
      </c>
      <c r="AE31" s="11">
        <v>135.95228310316568</v>
      </c>
      <c r="AF31" s="1">
        <v>4.2045239085019434E-2</v>
      </c>
      <c r="AG31" s="1">
        <v>0.28895433421798389</v>
      </c>
      <c r="AH31" s="1">
        <v>0.26050503080266879</v>
      </c>
      <c r="AI31" s="1">
        <v>182.85300704823129</v>
      </c>
      <c r="AJ31" s="1">
        <v>100.0093972363162</v>
      </c>
      <c r="AK31" s="1">
        <v>5.6497755250201454E-2</v>
      </c>
      <c r="AL31" s="1">
        <v>4.5340484580465796</v>
      </c>
      <c r="AM31" s="1">
        <v>9.1737495592228366E-3</v>
      </c>
    </row>
    <row r="32" spans="1:39" x14ac:dyDescent="0.25">
      <c r="A32" s="1">
        <v>30</v>
      </c>
      <c r="B32" t="s">
        <v>106</v>
      </c>
      <c r="C32" s="1">
        <v>0.19153549363953912</v>
      </c>
      <c r="D32" s="1">
        <v>-3.3365191855696225E-2</v>
      </c>
      <c r="E32" s="1">
        <v>4.214076548377621E-2</v>
      </c>
      <c r="F32" s="1">
        <v>0.48187443199007857</v>
      </c>
      <c r="G32" s="1">
        <v>29.482847297137763</v>
      </c>
      <c r="H32" s="1">
        <v>18.512814462608603</v>
      </c>
      <c r="I32" s="1">
        <v>5.3362545657426717</v>
      </c>
      <c r="J32" s="1">
        <v>6.1452949295468073</v>
      </c>
      <c r="K32" s="1">
        <v>55.337908810090646</v>
      </c>
      <c r="L32" s="1">
        <v>43.626580533529911</v>
      </c>
      <c r="M32" s="11">
        <v>186.25146425538628</v>
      </c>
      <c r="N32" s="1">
        <v>1.1475287765194221E-2</v>
      </c>
      <c r="O32" s="1">
        <v>3.6115720993538068E-2</v>
      </c>
      <c r="P32" s="1">
        <v>0.2790479011743367</v>
      </c>
      <c r="Q32" s="1">
        <v>594.82732042328348</v>
      </c>
      <c r="R32" s="1">
        <v>209.32214615920941</v>
      </c>
      <c r="S32" s="1">
        <v>4.3748907861594126E-2</v>
      </c>
      <c r="T32" s="1">
        <v>8.6286016050065292E-2</v>
      </c>
      <c r="U32" s="1">
        <v>38.407372171246486</v>
      </c>
      <c r="V32" s="1">
        <v>80.540210505664049</v>
      </c>
      <c r="W32" s="11">
        <v>140.65574753933262</v>
      </c>
      <c r="X32" s="11">
        <v>138.34015749564841</v>
      </c>
      <c r="Y32" s="1">
        <v>0.37370768135124738</v>
      </c>
      <c r="Z32" s="1">
        <v>0.17351893227694651</v>
      </c>
      <c r="AA32" s="1">
        <v>60.884855466557468</v>
      </c>
      <c r="AB32" s="1">
        <v>86.817285661615387</v>
      </c>
      <c r="AC32" s="1">
        <v>8.4257501408910453</v>
      </c>
      <c r="AD32" s="11">
        <v>122.92513200924652</v>
      </c>
      <c r="AE32" s="11">
        <v>136.89736359156541</v>
      </c>
      <c r="AF32" s="1">
        <v>5.0851379957565244E-2</v>
      </c>
      <c r="AG32" s="1">
        <v>8.0985721745601494E-2</v>
      </c>
      <c r="AH32" s="1">
        <v>0.14735181241507175</v>
      </c>
      <c r="AI32" s="1">
        <v>157.85517984712391</v>
      </c>
      <c r="AJ32" s="1">
        <v>98.984812840206175</v>
      </c>
      <c r="AK32" s="1">
        <v>9.9137194609861916E-3</v>
      </c>
      <c r="AL32" s="1">
        <v>1.7396811473696123</v>
      </c>
      <c r="AM32" s="1">
        <v>7.5120884357142426E-3</v>
      </c>
    </row>
    <row r="33" spans="1:39" x14ac:dyDescent="0.25">
      <c r="A33" s="1">
        <v>31</v>
      </c>
      <c r="B33" t="s">
        <v>107</v>
      </c>
      <c r="C33" s="1">
        <v>0.15257162531534113</v>
      </c>
      <c r="D33" s="1">
        <v>-3.3365191855696225E-2</v>
      </c>
      <c r="E33" s="1">
        <v>3.5785241112073228E-2</v>
      </c>
      <c r="F33" s="1">
        <v>2.8554280367159026</v>
      </c>
      <c r="G33" s="1">
        <v>30.643081334466022</v>
      </c>
      <c r="H33" s="1">
        <v>18.78285050548406</v>
      </c>
      <c r="I33" s="1">
        <v>6.0446837716894493</v>
      </c>
      <c r="J33" s="1">
        <v>9.419852033404565</v>
      </c>
      <c r="K33" s="1">
        <v>90.001301527829114</v>
      </c>
      <c r="L33" s="1">
        <v>43.952477582619828</v>
      </c>
      <c r="M33" s="11">
        <v>180.9175081951463</v>
      </c>
      <c r="N33" s="1">
        <v>1.1535499805196817E-2</v>
      </c>
      <c r="O33" s="1">
        <v>3.7903861255822242E-2</v>
      </c>
      <c r="P33" s="1">
        <v>0.28725543982589485</v>
      </c>
      <c r="Q33" s="1">
        <v>435.48575087328061</v>
      </c>
      <c r="R33" s="1">
        <v>121.67680456927911</v>
      </c>
      <c r="S33" s="1">
        <v>3.5465320538579322E-2</v>
      </c>
      <c r="T33" s="1">
        <v>0.25226361293018396</v>
      </c>
      <c r="U33" s="1">
        <v>33.09969918165433</v>
      </c>
      <c r="V33" s="1">
        <v>138.00077280294497</v>
      </c>
      <c r="W33" s="11">
        <v>140.15230043449154</v>
      </c>
      <c r="X33" s="11">
        <v>138.77591079443289</v>
      </c>
      <c r="Y33" s="1">
        <v>0.74288214919516915</v>
      </c>
      <c r="Z33" s="1">
        <v>0.17965518789237162</v>
      </c>
      <c r="AA33" s="1">
        <v>96.653992320816911</v>
      </c>
      <c r="AB33" s="1">
        <v>90.587744580984165</v>
      </c>
      <c r="AC33" s="1">
        <v>5.4406019682177247</v>
      </c>
      <c r="AD33" s="10">
        <v>120.48931767435603</v>
      </c>
      <c r="AE33" s="11">
        <v>134.66527946062328</v>
      </c>
      <c r="AF33" s="1">
        <v>5.8360898352897657E-2</v>
      </c>
      <c r="AG33" s="1">
        <v>0.53471475512134781</v>
      </c>
      <c r="AH33" s="1">
        <v>0.24038673215741244</v>
      </c>
      <c r="AI33" s="1">
        <v>137.71862849296809</v>
      </c>
      <c r="AJ33" s="1">
        <v>96.27020011128127</v>
      </c>
      <c r="AK33" s="1">
        <v>5.7113502983643746E-2</v>
      </c>
      <c r="AL33" s="1">
        <v>2.6403421396909281</v>
      </c>
      <c r="AM33" s="1">
        <v>6.910228323899697E-3</v>
      </c>
    </row>
    <row r="34" spans="1:39" x14ac:dyDescent="0.25">
      <c r="A34" s="1">
        <v>32</v>
      </c>
      <c r="B34" t="s">
        <v>108</v>
      </c>
      <c r="C34" s="1">
        <v>0.27631705230460862</v>
      </c>
      <c r="D34" s="1">
        <v>2.2502256810784434E-2</v>
      </c>
      <c r="E34" s="1">
        <v>5.2092641088806013E-2</v>
      </c>
      <c r="F34" s="1">
        <v>0.96462193953746267</v>
      </c>
      <c r="G34" s="1">
        <v>31.389894623252655</v>
      </c>
      <c r="H34" s="1">
        <v>48.851409043163727</v>
      </c>
      <c r="I34" s="1">
        <v>7.195379284763983</v>
      </c>
      <c r="J34" s="1">
        <v>7.9167836744151074</v>
      </c>
      <c r="K34" s="1">
        <v>71.895137440423568</v>
      </c>
      <c r="L34" s="1">
        <v>32.105756937856491</v>
      </c>
      <c r="M34" s="11">
        <v>180.72698525677745</v>
      </c>
      <c r="N34" s="1">
        <v>8.5543772565487806E-3</v>
      </c>
      <c r="O34" s="1">
        <v>9.021459126580797E-2</v>
      </c>
      <c r="P34" s="1">
        <v>0.33571677787011012</v>
      </c>
      <c r="Q34" s="1">
        <v>396.18126291529694</v>
      </c>
      <c r="R34" s="1">
        <v>199.88583424134794</v>
      </c>
      <c r="S34" s="1">
        <v>3.2597824168763327E-2</v>
      </c>
      <c r="T34" s="1">
        <v>0.17346496487855737</v>
      </c>
      <c r="U34" s="1">
        <v>94.0482338454554</v>
      </c>
      <c r="V34" s="1">
        <v>208.92951323480759</v>
      </c>
      <c r="W34" s="11">
        <v>146.00759980339575</v>
      </c>
      <c r="X34" s="11">
        <v>144.06661209946932</v>
      </c>
      <c r="Y34" s="1">
        <v>0.33531127421539636</v>
      </c>
      <c r="Z34" s="1">
        <v>0.18659207072828438</v>
      </c>
      <c r="AA34" s="1">
        <v>77.807378758868467</v>
      </c>
      <c r="AB34" s="1">
        <v>70.684329077629883</v>
      </c>
      <c r="AC34" s="1">
        <v>9.7893784531389461</v>
      </c>
      <c r="AD34" s="11">
        <v>125.09038106453193</v>
      </c>
      <c r="AE34" s="11">
        <v>137.65947949924794</v>
      </c>
      <c r="AF34" s="1">
        <v>4.2502479855627516E-2</v>
      </c>
      <c r="AG34" s="1">
        <v>0.20894673877070216</v>
      </c>
      <c r="AH34" s="1">
        <v>0.20957524612668069</v>
      </c>
      <c r="AI34" s="1">
        <v>189.27674705585795</v>
      </c>
      <c r="AJ34" s="1">
        <v>98.791680297271398</v>
      </c>
      <c r="AK34" s="1">
        <v>1.7616375359323224E-2</v>
      </c>
      <c r="AL34" s="1">
        <v>7.2994865147211927</v>
      </c>
      <c r="AM34" s="1">
        <v>6.8468493896130219E-3</v>
      </c>
    </row>
    <row r="35" spans="1:39" x14ac:dyDescent="0.25">
      <c r="A35" s="1">
        <v>33</v>
      </c>
      <c r="B35" t="s">
        <v>109</v>
      </c>
      <c r="C35" s="1">
        <v>0.24670946875783567</v>
      </c>
      <c r="D35" s="1">
        <v>-2.0354756763842873E-2</v>
      </c>
      <c r="E35" s="1">
        <v>5.1786265925640673E-2</v>
      </c>
      <c r="F35" s="1">
        <v>2.8913766600822846</v>
      </c>
      <c r="G35" s="1">
        <v>34.141184198571018</v>
      </c>
      <c r="H35" s="1">
        <v>29.373891671297738</v>
      </c>
      <c r="I35" s="1">
        <v>5.2709789559430531</v>
      </c>
      <c r="J35" s="1">
        <v>7.1728273862081702</v>
      </c>
      <c r="K35" s="1">
        <v>77.081585096058134</v>
      </c>
      <c r="L35" s="1">
        <v>42.969132453267207</v>
      </c>
      <c r="M35" s="11">
        <v>194.55166866779203</v>
      </c>
      <c r="N35" s="1">
        <v>1.1322986753305854E-2</v>
      </c>
      <c r="O35" s="1">
        <v>5.9372196640341927E-2</v>
      </c>
      <c r="P35" s="1">
        <v>0.42424050044567807</v>
      </c>
      <c r="Q35" s="1">
        <v>412.2140392165893</v>
      </c>
      <c r="R35" s="1">
        <v>105.22819313534016</v>
      </c>
      <c r="S35" s="1">
        <v>3.1232493202289359E-2</v>
      </c>
      <c r="T35" s="1">
        <v>0.13251808046357591</v>
      </c>
      <c r="U35" s="1">
        <v>26.682213148450497</v>
      </c>
      <c r="V35" s="1">
        <v>159.34224312451008</v>
      </c>
      <c r="W35" s="11">
        <v>144.60894188504219</v>
      </c>
      <c r="X35" s="11">
        <v>143.40963659773362</v>
      </c>
      <c r="Y35" s="1">
        <v>0.60563619172031891</v>
      </c>
      <c r="Z35" s="1">
        <v>0.159310992587675</v>
      </c>
      <c r="AA35" s="1">
        <v>71.440382553145724</v>
      </c>
      <c r="AB35" s="1">
        <v>91.647964990856977</v>
      </c>
      <c r="AC35" s="1">
        <v>6.9595374870020965</v>
      </c>
      <c r="AD35" s="11">
        <v>124.69727765061005</v>
      </c>
      <c r="AE35" s="11">
        <v>138.90810954531705</v>
      </c>
      <c r="AF35" s="1">
        <v>4.7782754124938417E-2</v>
      </c>
      <c r="AG35" s="1">
        <v>0.23832960905856557</v>
      </c>
      <c r="AH35" s="1">
        <v>0.18682960481905944</v>
      </c>
      <c r="AI35" s="1">
        <v>147.76012933955531</v>
      </c>
      <c r="AJ35" s="1">
        <v>98.674668345436388</v>
      </c>
      <c r="AK35" s="1">
        <v>6.4355935378728454E-2</v>
      </c>
      <c r="AL35" s="1">
        <v>3.5072005210573809</v>
      </c>
      <c r="AM35" s="1">
        <v>6.5831922838007831E-3</v>
      </c>
    </row>
    <row r="36" spans="1:39" x14ac:dyDescent="0.25">
      <c r="A36" s="1">
        <v>34</v>
      </c>
      <c r="B36" t="s">
        <v>110</v>
      </c>
      <c r="C36" s="1">
        <v>0.22635653408281259</v>
      </c>
      <c r="D36" s="1">
        <v>1.3710933150969192E-2</v>
      </c>
      <c r="E36" s="1">
        <v>5.0227535977445149E-2</v>
      </c>
      <c r="F36" s="1">
        <v>2.3936534786153736</v>
      </c>
      <c r="G36" s="1">
        <v>24.82246776218706</v>
      </c>
      <c r="H36" s="1">
        <v>23.204868220989759</v>
      </c>
      <c r="I36" s="1">
        <v>10.694128069406213</v>
      </c>
      <c r="J36" s="1">
        <v>12.373507909503891</v>
      </c>
      <c r="K36" s="1">
        <v>109.33998172140015</v>
      </c>
      <c r="L36" s="1">
        <v>55.421720028322888</v>
      </c>
      <c r="M36" s="11">
        <v>177.19047117408869</v>
      </c>
      <c r="N36" s="1">
        <v>1.4948219977181062E-2</v>
      </c>
      <c r="O36" s="1">
        <v>0.10901877185285186</v>
      </c>
      <c r="P36" s="1">
        <v>0.44692763070511932</v>
      </c>
      <c r="Q36" s="1">
        <v>916.05718526600435</v>
      </c>
      <c r="R36" s="1">
        <v>641.87583086035431</v>
      </c>
      <c r="S36" s="1">
        <v>0.18440145322624846</v>
      </c>
      <c r="T36" s="1">
        <v>0.1674358181206004</v>
      </c>
      <c r="U36" s="1">
        <v>46.465341057580453</v>
      </c>
      <c r="V36" s="1">
        <v>186.62421809975584</v>
      </c>
      <c r="W36" s="11">
        <v>138.00056053392856</v>
      </c>
      <c r="X36" s="11">
        <v>137.39405340038601</v>
      </c>
      <c r="Y36" s="1">
        <v>1.3558504799469917</v>
      </c>
      <c r="Z36" s="1">
        <v>0.35648527789096951</v>
      </c>
      <c r="AA36" s="1">
        <v>129.84495515283874</v>
      </c>
      <c r="AB36" s="1">
        <v>104.61954952746082</v>
      </c>
      <c r="AC36" s="1">
        <v>9.7846461437277341</v>
      </c>
      <c r="AD36" s="10">
        <v>118.7349869720458</v>
      </c>
      <c r="AE36" s="11">
        <v>132.3490770769873</v>
      </c>
      <c r="AF36" s="1">
        <v>5.3427761359205642E-2</v>
      </c>
      <c r="AG36" s="1">
        <v>0.53922150503228883</v>
      </c>
      <c r="AH36" s="1">
        <v>0.28396736220704644</v>
      </c>
      <c r="AI36" s="1">
        <v>100.35416464161987</v>
      </c>
      <c r="AJ36" s="1">
        <v>95.981714632062221</v>
      </c>
      <c r="AK36" s="1">
        <v>4.9485822250961327E-2</v>
      </c>
      <c r="AL36" s="1">
        <v>4.3079486981395005</v>
      </c>
      <c r="AM36" s="1">
        <v>5.5699777316880724E-3</v>
      </c>
    </row>
    <row r="37" spans="1:39" x14ac:dyDescent="0.25">
      <c r="A37" s="1">
        <v>35</v>
      </c>
      <c r="B37" t="s">
        <v>111</v>
      </c>
      <c r="C37" s="1">
        <v>0.34516461232243562</v>
      </c>
      <c r="D37" s="1">
        <v>-1.8795632289517857E-2</v>
      </c>
      <c r="E37" s="1">
        <v>6.4961609285718869E-2</v>
      </c>
      <c r="F37" s="1">
        <v>3.2226423838280813</v>
      </c>
      <c r="G37" s="1">
        <v>37.128646303060975</v>
      </c>
      <c r="H37" s="1">
        <v>28.690843375901913</v>
      </c>
      <c r="I37" s="1">
        <v>9.1909652925246377</v>
      </c>
      <c r="J37" s="1">
        <v>16.184768082851733</v>
      </c>
      <c r="K37" s="1">
        <v>102.35627060375707</v>
      </c>
      <c r="L37" s="1">
        <v>55.405133666802044</v>
      </c>
      <c r="M37" s="11">
        <v>175.86822524963085</v>
      </c>
      <c r="N37" s="1">
        <v>1.4692891253814627E-2</v>
      </c>
      <c r="O37" s="1">
        <v>7.1155493893552052E-2</v>
      </c>
      <c r="P37" s="1">
        <v>0.59162214983824635</v>
      </c>
      <c r="Q37" s="1">
        <v>770.62593088808865</v>
      </c>
      <c r="R37" s="1">
        <v>268.79244376760266</v>
      </c>
      <c r="S37" s="1">
        <v>5.8199195176366708E-2</v>
      </c>
      <c r="T37" s="1">
        <v>0.16772215951600242</v>
      </c>
      <c r="U37" s="1">
        <v>51.076544655307011</v>
      </c>
      <c r="V37" s="1">
        <v>164.25001957735643</v>
      </c>
      <c r="W37" s="11">
        <v>142.48343321717516</v>
      </c>
      <c r="X37" s="11">
        <v>140.567974350448</v>
      </c>
      <c r="Y37" s="1">
        <v>0.81770752313866313</v>
      </c>
      <c r="Z37" s="1">
        <v>0.30722258614767983</v>
      </c>
      <c r="AA37" s="1">
        <v>85.884379095416719</v>
      </c>
      <c r="AB37" s="1">
        <v>105.4465402928837</v>
      </c>
      <c r="AC37" s="1">
        <v>14.503593038390425</v>
      </c>
      <c r="AD37" s="10">
        <v>120.04319483570872</v>
      </c>
      <c r="AE37" s="11">
        <v>132.03880005167886</v>
      </c>
      <c r="AF37" s="1">
        <v>5.6996441011436583E-2</v>
      </c>
      <c r="AG37" s="1">
        <v>0.17558346406353434</v>
      </c>
      <c r="AH37" s="1">
        <v>0.19743283554350186</v>
      </c>
      <c r="AI37" s="1">
        <v>189.13491103174428</v>
      </c>
      <c r="AJ37" s="1">
        <v>96.957835467525072</v>
      </c>
      <c r="AK37" s="1">
        <v>5.6437401929301856E-2</v>
      </c>
      <c r="AL37" s="1">
        <v>3.1666156781354857</v>
      </c>
      <c r="AM37" s="1">
        <v>5.1064152608817082E-3</v>
      </c>
    </row>
    <row r="38" spans="1:39" x14ac:dyDescent="0.25">
      <c r="A38" s="1">
        <v>36</v>
      </c>
      <c r="B38" t="s">
        <v>112</v>
      </c>
      <c r="C38" s="1">
        <v>0.18534675624250141</v>
      </c>
      <c r="D38" s="1">
        <v>2.6876016570226797E-3</v>
      </c>
      <c r="E38" s="1">
        <v>5.0055858206943728E-2</v>
      </c>
      <c r="F38" s="1">
        <v>0.69695727196790169</v>
      </c>
      <c r="G38" s="1">
        <v>32.560927345940854</v>
      </c>
      <c r="H38" s="1">
        <v>20.182264962890812</v>
      </c>
      <c r="I38" s="1">
        <v>6.4703945574769</v>
      </c>
      <c r="J38" s="1">
        <v>14.262070671158625</v>
      </c>
      <c r="K38" s="1">
        <v>70.978354620139029</v>
      </c>
      <c r="L38" s="1">
        <v>41.330710018115759</v>
      </c>
      <c r="M38" s="11">
        <v>183.80774438763183</v>
      </c>
      <c r="N38" s="1">
        <v>1.1198539941744023E-2</v>
      </c>
      <c r="O38" s="1">
        <v>4.2581841544058939E-2</v>
      </c>
      <c r="P38" s="1">
        <v>0.44634348698395776</v>
      </c>
      <c r="Q38" s="1">
        <v>523.36103098094759</v>
      </c>
      <c r="R38" s="1">
        <v>155.11788129103502</v>
      </c>
      <c r="S38" s="1">
        <v>4.5780394310511723E-2</v>
      </c>
      <c r="T38" s="1">
        <v>0.14341966821172075</v>
      </c>
      <c r="U38" s="1">
        <v>31.678447737288359</v>
      </c>
      <c r="V38" s="1">
        <v>90.675108774336934</v>
      </c>
      <c r="W38" s="11">
        <v>143.88071452800546</v>
      </c>
      <c r="X38" s="11">
        <v>141.31914558396159</v>
      </c>
      <c r="Y38" s="1">
        <v>0.48700832304534691</v>
      </c>
      <c r="Z38" s="1">
        <v>0.23835413795782459</v>
      </c>
      <c r="AA38" s="1">
        <v>47.994115617214455</v>
      </c>
      <c r="AB38" s="1">
        <v>84.018570186790257</v>
      </c>
      <c r="AC38" s="1">
        <v>20.485924183915753</v>
      </c>
      <c r="AD38" s="11">
        <v>121.70320751249778</v>
      </c>
      <c r="AE38" s="11">
        <v>133.98892804579827</v>
      </c>
      <c r="AF38" s="1">
        <v>3.8632075488040575E-2</v>
      </c>
      <c r="AG38" s="1">
        <v>0.20111615747976536</v>
      </c>
      <c r="AH38" s="1">
        <v>7.0641522658176109E-2</v>
      </c>
      <c r="AI38" s="1">
        <v>193.32425325904268</v>
      </c>
      <c r="AJ38" s="1">
        <v>97.920200512075496</v>
      </c>
      <c r="AK38" s="1">
        <v>1.4978980208462687E-2</v>
      </c>
      <c r="AL38" s="1">
        <v>1.9542090877828788</v>
      </c>
      <c r="AM38" s="1">
        <v>5.0244885377820469E-3</v>
      </c>
    </row>
    <row r="39" spans="1:39" x14ac:dyDescent="0.25">
      <c r="A39" s="1">
        <v>37</v>
      </c>
      <c r="B39" t="s">
        <v>113</v>
      </c>
      <c r="C39" s="1">
        <v>0.16051282929064084</v>
      </c>
      <c r="D39" s="1">
        <v>-3.3365191855696225E-2</v>
      </c>
      <c r="E39" s="1">
        <v>6.1574795061469283E-2</v>
      </c>
      <c r="F39" s="1">
        <v>2.126473554799754</v>
      </c>
      <c r="G39" s="1">
        <v>33.45015155546897</v>
      </c>
      <c r="H39" s="1">
        <v>33.629429164199273</v>
      </c>
      <c r="I39" s="1">
        <v>11.410107037503186</v>
      </c>
      <c r="J39" s="1">
        <v>15.147421363665737</v>
      </c>
      <c r="K39" s="1">
        <v>112.8721582113199</v>
      </c>
      <c r="L39" s="1">
        <v>60.907315211115908</v>
      </c>
      <c r="M39" s="11">
        <v>180.88648393296316</v>
      </c>
      <c r="N39" s="1">
        <v>1.6134720161785545E-2</v>
      </c>
      <c r="O39" s="1">
        <v>0.10224051862784236</v>
      </c>
      <c r="P39" s="1">
        <v>0.5577088608688141</v>
      </c>
      <c r="Q39" s="1">
        <v>901.14631955077277</v>
      </c>
      <c r="R39" s="1">
        <v>562.8658620389059</v>
      </c>
      <c r="S39" s="1">
        <v>0.14962568196076087</v>
      </c>
      <c r="T39" s="1">
        <v>0.17883333516518965</v>
      </c>
      <c r="U39" s="1">
        <v>49.903700832198723</v>
      </c>
      <c r="V39" s="1">
        <v>162.41619789809172</v>
      </c>
      <c r="W39" s="11">
        <v>137.56155499991675</v>
      </c>
      <c r="X39" s="11">
        <v>136.8834617324469</v>
      </c>
      <c r="Y39" s="1">
        <v>1.4600919602669251</v>
      </c>
      <c r="Z39" s="1">
        <v>0.35729969245798004</v>
      </c>
      <c r="AA39" s="1">
        <v>109.07513429087649</v>
      </c>
      <c r="AB39" s="1">
        <v>114.41082921071482</v>
      </c>
      <c r="AC39" s="1">
        <v>9.8895641389337019</v>
      </c>
      <c r="AD39" s="10">
        <v>117.42829553051945</v>
      </c>
      <c r="AE39" s="11">
        <v>127.63299838224759</v>
      </c>
      <c r="AF39" s="1">
        <v>4.8720400550415321E-2</v>
      </c>
      <c r="AG39" s="1">
        <v>0.38043693919425198</v>
      </c>
      <c r="AH39" s="1">
        <v>0.20523039757913217</v>
      </c>
      <c r="AI39" s="1">
        <v>123.07038757188985</v>
      </c>
      <c r="AJ39" s="1">
        <v>94.90414481413508</v>
      </c>
      <c r="AK39" s="1">
        <v>3.2870240776217606E-2</v>
      </c>
      <c r="AL39" s="1">
        <v>7.2071786237135154</v>
      </c>
      <c r="AM39" s="1">
        <v>5.5005704874451482E-3</v>
      </c>
    </row>
    <row r="40" spans="1:39" x14ac:dyDescent="0.25">
      <c r="A40" s="1">
        <v>38</v>
      </c>
      <c r="B40" t="s">
        <v>114</v>
      </c>
      <c r="C40" s="1">
        <v>0.15423813222426883</v>
      </c>
      <c r="D40" s="1">
        <v>-6.293928781316141E-3</v>
      </c>
      <c r="E40" s="1">
        <v>4.8186157413604769E-2</v>
      </c>
      <c r="F40" s="1">
        <v>2.7181340422118558</v>
      </c>
      <c r="G40" s="1">
        <v>17.575261701392851</v>
      </c>
      <c r="H40" s="1">
        <v>6.3454860802364079</v>
      </c>
      <c r="I40" s="1">
        <v>5.4283982539596023</v>
      </c>
      <c r="J40" s="1">
        <v>13.134936902803394</v>
      </c>
      <c r="K40" s="1">
        <v>86.250173261754284</v>
      </c>
      <c r="L40" s="1">
        <v>33.942248932583901</v>
      </c>
      <c r="M40" s="11">
        <v>187.78021499220722</v>
      </c>
      <c r="N40" s="1">
        <v>8.9927889547401513E-3</v>
      </c>
      <c r="O40" s="1">
        <v>1.569787091918845E-2</v>
      </c>
      <c r="P40" s="1">
        <v>0.16190153886384592</v>
      </c>
      <c r="Q40" s="1">
        <v>377.22048885132551</v>
      </c>
      <c r="R40" s="1">
        <v>61.795418252371483</v>
      </c>
      <c r="S40" s="1">
        <v>2.8982658159539182E-2</v>
      </c>
      <c r="T40" s="1">
        <v>4.5065574968448027E-2</v>
      </c>
      <c r="U40" s="1">
        <v>19.944816717975907</v>
      </c>
      <c r="V40" s="1">
        <v>62.654480263676149</v>
      </c>
      <c r="W40" s="11">
        <v>138.53567405593995</v>
      </c>
      <c r="X40" s="11">
        <v>139.69165297600492</v>
      </c>
      <c r="Y40" s="1">
        <v>0.6431683100083242</v>
      </c>
      <c r="Z40" s="1">
        <v>0.1352496318036483</v>
      </c>
      <c r="AA40" s="1">
        <v>42.018438990178062</v>
      </c>
      <c r="AB40" s="1">
        <v>70.711741782177143</v>
      </c>
      <c r="AC40" s="1">
        <v>5.5194009618079232</v>
      </c>
      <c r="AD40" s="10">
        <v>119.27661142382124</v>
      </c>
      <c r="AE40" s="11">
        <v>131.16174088546043</v>
      </c>
      <c r="AF40" s="1">
        <v>2.5614876056015347E-2</v>
      </c>
      <c r="AG40" s="1">
        <v>0.13864681376840027</v>
      </c>
      <c r="AH40" s="1">
        <v>5.7313023041936549E-2</v>
      </c>
      <c r="AI40" s="1">
        <v>98.217617142537691</v>
      </c>
      <c r="AJ40" s="1">
        <v>96.890926251259245</v>
      </c>
      <c r="AK40" s="1">
        <v>1.1258542122047731E-2</v>
      </c>
      <c r="AL40" s="1">
        <v>1.2008320866513447</v>
      </c>
      <c r="AM40" s="1">
        <v>3.7086878636787613E-3</v>
      </c>
    </row>
    <row r="41" spans="1:39" x14ac:dyDescent="0.25">
      <c r="A41" s="1">
        <v>39</v>
      </c>
      <c r="B41" t="s">
        <v>115</v>
      </c>
      <c r="C41" s="1">
        <v>0.57071302204003438</v>
      </c>
      <c r="D41" s="1">
        <v>-3.3365191855696225E-2</v>
      </c>
      <c r="E41" s="1">
        <v>8.0678033972612181E-2</v>
      </c>
      <c r="F41" s="1">
        <v>1.3140330651485765</v>
      </c>
      <c r="G41" s="1">
        <v>48.170403030449414</v>
      </c>
      <c r="H41" s="1">
        <v>35.59290187354113</v>
      </c>
      <c r="I41" s="1">
        <v>11.870415038610806</v>
      </c>
      <c r="J41" s="1">
        <v>14.714936581367448</v>
      </c>
      <c r="K41" s="1">
        <v>169.33561718603491</v>
      </c>
      <c r="L41" s="1">
        <v>52.323377899780418</v>
      </c>
      <c r="M41" s="11">
        <v>185.56935736602364</v>
      </c>
      <c r="N41" s="1">
        <v>1.4178570112680915E-2</v>
      </c>
      <c r="O41" s="1">
        <v>7.0420280514172748E-2</v>
      </c>
      <c r="P41" s="1">
        <v>0.44621377642006882</v>
      </c>
      <c r="Q41" s="1">
        <v>782.68661832684427</v>
      </c>
      <c r="R41" s="1">
        <v>480.05171524250034</v>
      </c>
      <c r="S41" s="1">
        <v>4.7858308646015396E-2</v>
      </c>
      <c r="T41" s="1">
        <v>0.17236675162038134</v>
      </c>
      <c r="U41" s="1">
        <v>100.25013343290333</v>
      </c>
      <c r="V41" s="1">
        <v>298.15087734354535</v>
      </c>
      <c r="W41" s="11">
        <v>141.70593542324275</v>
      </c>
      <c r="X41" s="11">
        <v>137.11397589228864</v>
      </c>
      <c r="Y41" s="1">
        <v>0.75382774514612216</v>
      </c>
      <c r="Z41" s="1">
        <v>0.36515168663225056</v>
      </c>
      <c r="AA41" s="1">
        <v>180.56809517863559</v>
      </c>
      <c r="AB41" s="1">
        <v>125.24932903611493</v>
      </c>
      <c r="AC41" s="1">
        <v>12.439580234492361</v>
      </c>
      <c r="AD41" s="10">
        <v>117.06230853959632</v>
      </c>
      <c r="AE41" s="11">
        <v>125.5968664310459</v>
      </c>
      <c r="AF41" s="1">
        <v>7.7547902594643128E-2</v>
      </c>
      <c r="AG41" s="1">
        <v>0.44065935782285054</v>
      </c>
      <c r="AH41" s="1">
        <v>0.3245403411544871</v>
      </c>
      <c r="AI41" s="1">
        <v>418.68000848572819</v>
      </c>
      <c r="AJ41" s="1">
        <v>93.983441075757241</v>
      </c>
      <c r="AK41" s="1">
        <v>3.1147447160345135E-2</v>
      </c>
      <c r="AL41" s="1">
        <v>4.0436340600104659</v>
      </c>
      <c r="AM41" s="1">
        <v>5.1533166452688642E-3</v>
      </c>
    </row>
    <row r="42" spans="1:39" x14ac:dyDescent="0.25">
      <c r="A42" s="1">
        <v>40</v>
      </c>
      <c r="B42" t="s">
        <v>116</v>
      </c>
      <c r="C42" s="1">
        <v>0.17048850851635816</v>
      </c>
      <c r="D42" s="1">
        <v>-1.2496085079866659E-3</v>
      </c>
      <c r="E42" s="1">
        <v>5.3138441282196913E-2</v>
      </c>
      <c r="F42" s="1">
        <v>2.186276010685352</v>
      </c>
      <c r="G42" s="1">
        <v>29.521729620155664</v>
      </c>
      <c r="H42" s="1">
        <v>15.525602209964834</v>
      </c>
      <c r="I42" s="1">
        <v>7.3112190685661131</v>
      </c>
      <c r="J42" s="1">
        <v>12.109328922651612</v>
      </c>
      <c r="K42" s="1">
        <v>107.00942456033277</v>
      </c>
      <c r="L42" s="1">
        <v>46.090880152737157</v>
      </c>
      <c r="M42" s="11">
        <v>182.15841630241448</v>
      </c>
      <c r="N42" s="1">
        <v>1.1906922284828527E-2</v>
      </c>
      <c r="O42" s="1">
        <v>3.8364130051557858E-2</v>
      </c>
      <c r="P42" s="1">
        <v>0.39526645278263994</v>
      </c>
      <c r="Q42" s="1">
        <v>735.49096055074881</v>
      </c>
      <c r="R42" s="1">
        <v>279.77544434258874</v>
      </c>
      <c r="S42" s="1">
        <v>7.5941871905087388E-2</v>
      </c>
      <c r="T42" s="1">
        <v>9.2963609126468769E-2</v>
      </c>
      <c r="U42" s="1">
        <v>34.427953492895902</v>
      </c>
      <c r="V42" s="1">
        <v>115.00185990610012</v>
      </c>
      <c r="W42" s="11">
        <v>143.23465060359311</v>
      </c>
      <c r="X42" s="11">
        <v>142.61634507681742</v>
      </c>
      <c r="Y42" s="1">
        <v>0.66470472897942778</v>
      </c>
      <c r="Z42" s="1">
        <v>0.28175017862661722</v>
      </c>
      <c r="AA42" s="1">
        <v>63.834964112294806</v>
      </c>
      <c r="AB42" s="1">
        <v>89.184052540203453</v>
      </c>
      <c r="AC42" s="1">
        <v>11.226411417189363</v>
      </c>
      <c r="AD42" s="10">
        <v>120.78063962784161</v>
      </c>
      <c r="AE42" s="11">
        <v>132.25842929875407</v>
      </c>
      <c r="AF42" s="1">
        <v>4.6635420458019619E-2</v>
      </c>
      <c r="AG42" s="1">
        <v>0.16952605654647937</v>
      </c>
      <c r="AH42" s="1">
        <v>9.9248760889133841E-2</v>
      </c>
      <c r="AI42" s="1">
        <v>153.19197446065311</v>
      </c>
      <c r="AJ42" s="1">
        <v>96.362421299001099</v>
      </c>
      <c r="AK42" s="1">
        <v>2.62903355676435E-2</v>
      </c>
      <c r="AL42" s="1">
        <v>1.9478111409778152</v>
      </c>
      <c r="AM42" s="1">
        <v>3.8341584438769025E-3</v>
      </c>
    </row>
    <row r="43" spans="1:39" x14ac:dyDescent="0.25">
      <c r="A43" s="1">
        <v>41</v>
      </c>
      <c r="B43" t="s">
        <v>117</v>
      </c>
      <c r="C43" s="1">
        <v>0.23225636124414742</v>
      </c>
      <c r="D43" s="1">
        <v>-4.4117327458566237E-3</v>
      </c>
      <c r="E43" s="1">
        <v>5.4833259586407342E-2</v>
      </c>
      <c r="F43" s="1">
        <v>2.2275882189412748</v>
      </c>
      <c r="G43" s="1">
        <v>25.554194183170811</v>
      </c>
      <c r="H43" s="1">
        <v>21.01612433993596</v>
      </c>
      <c r="I43" s="1">
        <v>9.0007639711082437</v>
      </c>
      <c r="J43" s="1">
        <v>14.157526852046056</v>
      </c>
      <c r="K43" s="1">
        <v>131.14646422863362</v>
      </c>
      <c r="L43" s="1">
        <v>36.963379653305395</v>
      </c>
      <c r="M43" s="11">
        <v>174.67087169183989</v>
      </c>
      <c r="N43" s="1">
        <v>9.7076998065475321E-3</v>
      </c>
      <c r="O43" s="1">
        <v>3.2092489002281559E-2</v>
      </c>
      <c r="P43" s="1">
        <v>0.27321411589751143</v>
      </c>
      <c r="Q43" s="1">
        <v>463.07720115813538</v>
      </c>
      <c r="R43" s="1">
        <v>363.11191009683245</v>
      </c>
      <c r="S43" s="1">
        <v>9.2876472120618087E-2</v>
      </c>
      <c r="T43" s="1">
        <v>0.1376248692474609</v>
      </c>
      <c r="U43" s="1">
        <v>35.638747318479453</v>
      </c>
      <c r="V43" s="1">
        <v>178.00728629268804</v>
      </c>
      <c r="W43" s="11">
        <v>142.44495546084545</v>
      </c>
      <c r="X43" s="11">
        <v>139.79886299408244</v>
      </c>
      <c r="Y43" s="1">
        <v>0.52673499434858384</v>
      </c>
      <c r="Z43" s="1">
        <v>0.23713766981938333</v>
      </c>
      <c r="AA43" s="1">
        <v>77.952826738833807</v>
      </c>
      <c r="AB43" s="1">
        <v>76.252846346094103</v>
      </c>
      <c r="AC43" s="1">
        <v>8.3484590081771373</v>
      </c>
      <c r="AD43" s="10">
        <v>119.76773809109113</v>
      </c>
      <c r="AE43" s="11">
        <v>127.48593171772318</v>
      </c>
      <c r="AF43" s="1">
        <v>3.2051811816660974E-2</v>
      </c>
      <c r="AG43" s="1">
        <v>0.17412124258707223</v>
      </c>
      <c r="AH43" s="1">
        <v>9.0180535797805855E-2</v>
      </c>
      <c r="AI43" s="1">
        <v>194.41394306929624</v>
      </c>
      <c r="AJ43" s="1">
        <v>96.212145357076608</v>
      </c>
      <c r="AK43" s="1">
        <v>2.1119522887433934E-2</v>
      </c>
      <c r="AL43" s="1">
        <v>1.464351734563089</v>
      </c>
      <c r="AM43" s="1">
        <v>3.1671814971039125E-3</v>
      </c>
    </row>
    <row r="44" spans="1:39" x14ac:dyDescent="0.25">
      <c r="A44" s="1">
        <v>42</v>
      </c>
      <c r="B44" t="s">
        <v>118</v>
      </c>
      <c r="C44" s="1">
        <v>0.24563280847049401</v>
      </c>
      <c r="D44" s="1">
        <v>-3.3365191855696225E-2</v>
      </c>
      <c r="E44" s="1">
        <v>5.4679143070146825E-2</v>
      </c>
      <c r="F44" s="1">
        <v>0.97808821230877208</v>
      </c>
      <c r="G44" s="1">
        <v>38.380380094069757</v>
      </c>
      <c r="H44" s="1">
        <v>17.290642106847834</v>
      </c>
      <c r="I44" s="1">
        <v>8.3713208262996677</v>
      </c>
      <c r="J44" s="1">
        <v>15.174566477722776</v>
      </c>
      <c r="K44" s="1">
        <v>110.61812287789201</v>
      </c>
      <c r="L44" s="1">
        <v>45.347259750160724</v>
      </c>
      <c r="M44" s="11">
        <v>179.42548699842962</v>
      </c>
      <c r="N44" s="1">
        <v>1.166174030742319E-2</v>
      </c>
      <c r="O44" s="1">
        <v>3.0548367371998626E-2</v>
      </c>
      <c r="P44" s="1">
        <v>0.34919023076570033</v>
      </c>
      <c r="Q44" s="1">
        <v>588.66381209463952</v>
      </c>
      <c r="R44" s="1">
        <v>223.24469913759302</v>
      </c>
      <c r="S44" s="1">
        <v>2.4482712918363774E-2</v>
      </c>
      <c r="T44" s="1">
        <v>0.13102282893255565</v>
      </c>
      <c r="U44" s="1">
        <v>60.768275961302159</v>
      </c>
      <c r="V44" s="1">
        <v>215.28187265982592</v>
      </c>
      <c r="W44" s="11">
        <v>143.54283618264478</v>
      </c>
      <c r="X44" s="11">
        <v>142.94910490947572</v>
      </c>
      <c r="Y44" s="1">
        <v>0.38704744714470213</v>
      </c>
      <c r="Z44" s="1">
        <v>0.26293520354864247</v>
      </c>
      <c r="AA44" s="1">
        <v>101.85829850883513</v>
      </c>
      <c r="AB44" s="1">
        <v>102.22859469328461</v>
      </c>
      <c r="AC44" s="1">
        <v>14.605730945905906</v>
      </c>
      <c r="AD44" s="11">
        <v>120.69607632734035</v>
      </c>
      <c r="AE44" s="11">
        <v>131.13782410451347</v>
      </c>
      <c r="AF44" s="1">
        <v>3.7881052553716967E-2</v>
      </c>
      <c r="AG44" s="1">
        <v>0.29819461339466308</v>
      </c>
      <c r="AH44" s="1">
        <v>0.20325153740224056</v>
      </c>
      <c r="AI44" s="1">
        <v>372.95335228583087</v>
      </c>
      <c r="AJ44" s="1">
        <v>95.804298969018234</v>
      </c>
      <c r="AK44" s="1">
        <v>1.7154989287894554E-2</v>
      </c>
      <c r="AL44" s="1">
        <v>4.5099116396538355</v>
      </c>
      <c r="AM44" s="1">
        <v>3.0718647308904342E-3</v>
      </c>
    </row>
    <row r="45" spans="1:39" x14ac:dyDescent="0.25">
      <c r="A45" s="1">
        <v>43</v>
      </c>
      <c r="B45" t="s">
        <v>119</v>
      </c>
      <c r="C45" s="1">
        <v>0.33024009294190576</v>
      </c>
      <c r="D45" s="1">
        <v>-2.0187717349288946E-3</v>
      </c>
      <c r="E45" s="1">
        <v>8.8599536357844733E-2</v>
      </c>
      <c r="F45" s="1">
        <v>2.080480553085684</v>
      </c>
      <c r="G45" s="1">
        <v>30.695175102644516</v>
      </c>
      <c r="H45" s="1">
        <v>20.053641832333906</v>
      </c>
      <c r="I45" s="1">
        <v>9.9947925639495949</v>
      </c>
      <c r="J45" s="1">
        <v>15.587444432577705</v>
      </c>
      <c r="K45" s="1">
        <v>154.51043545473814</v>
      </c>
      <c r="L45" s="1">
        <v>42.444926126086834</v>
      </c>
      <c r="M45" s="11">
        <v>185.42129928037403</v>
      </c>
      <c r="N45" s="1">
        <v>1.0998856108756616E-2</v>
      </c>
      <c r="O45" s="1">
        <v>5.8248760699122645E-2</v>
      </c>
      <c r="P45" s="1">
        <v>0.48762073598419792</v>
      </c>
      <c r="Q45" s="1">
        <v>846.13267077901924</v>
      </c>
      <c r="R45" s="1">
        <v>382.64291693412929</v>
      </c>
      <c r="S45" s="1">
        <v>4.4860392111769003E-2</v>
      </c>
      <c r="T45" s="1">
        <v>9.1907791438151448E-2</v>
      </c>
      <c r="U45" s="1">
        <v>95.600652095272025</v>
      </c>
      <c r="V45" s="1">
        <v>117.53198790292167</v>
      </c>
      <c r="W45" s="11">
        <v>141.15617720031193</v>
      </c>
      <c r="X45" s="11">
        <v>139.93932861280447</v>
      </c>
      <c r="Y45" s="1">
        <v>1.0125602658486055</v>
      </c>
      <c r="Z45" s="1">
        <v>0.35480724113075723</v>
      </c>
      <c r="AA45" s="1">
        <v>132.27148934728848</v>
      </c>
      <c r="AB45" s="1">
        <v>97.942639333498661</v>
      </c>
      <c r="AC45" s="1">
        <v>12.608040612996591</v>
      </c>
      <c r="AD45" s="1">
        <v>115.66747527438484</v>
      </c>
      <c r="AE45" s="11">
        <v>124.32153780261393</v>
      </c>
      <c r="AF45" s="1">
        <v>6.211026529725687E-2</v>
      </c>
      <c r="AG45" s="1">
        <v>0.25805087359143419</v>
      </c>
      <c r="AH45" s="1">
        <v>0.19274182285829675</v>
      </c>
      <c r="AI45" s="1">
        <v>238.12907150996716</v>
      </c>
      <c r="AJ45" s="1">
        <v>93.071070555287562</v>
      </c>
      <c r="AK45" s="1">
        <v>5.2250649613572245E-2</v>
      </c>
      <c r="AL45" s="1">
        <v>2.8040511067276142</v>
      </c>
      <c r="AM45" s="1">
        <v>3.9963948030741917E-3</v>
      </c>
    </row>
    <row r="46" spans="1:39" x14ac:dyDescent="0.25">
      <c r="A46" s="1">
        <v>44</v>
      </c>
      <c r="B46" t="s">
        <v>120</v>
      </c>
      <c r="C46" s="1">
        <v>0.37547208823785294</v>
      </c>
      <c r="D46" s="1">
        <v>-2.0949685941363504E-2</v>
      </c>
      <c r="E46" s="1">
        <v>6.9955367729067727E-2</v>
      </c>
      <c r="F46" s="1">
        <v>2.3780887140998836</v>
      </c>
      <c r="G46" s="1">
        <v>40.357440830690166</v>
      </c>
      <c r="H46" s="1">
        <v>34.238438135643307</v>
      </c>
      <c r="I46" s="1">
        <v>12.394743502666936</v>
      </c>
      <c r="J46" s="1">
        <v>12.339283526931503</v>
      </c>
      <c r="K46" s="1">
        <v>178.61888341948938</v>
      </c>
      <c r="L46" s="1">
        <v>47.521702501238281</v>
      </c>
      <c r="M46" s="11">
        <v>200.92121854038908</v>
      </c>
      <c r="N46" s="1">
        <v>1.2471168068599782E-2</v>
      </c>
      <c r="O46" s="1">
        <v>4.6936407925233251E-2</v>
      </c>
      <c r="P46" s="1">
        <v>0.32906847075810414</v>
      </c>
      <c r="Q46" s="1">
        <v>551.34887078801705</v>
      </c>
      <c r="R46" s="1">
        <v>406.81377869992838</v>
      </c>
      <c r="S46" s="1">
        <v>3.0660985687116726E-2</v>
      </c>
      <c r="T46" s="1">
        <v>0.17880572430716854</v>
      </c>
      <c r="U46" s="1">
        <v>89.960781641525145</v>
      </c>
      <c r="V46" s="1">
        <v>379.9174607997349</v>
      </c>
      <c r="W46" s="11">
        <v>145.08682428730978</v>
      </c>
      <c r="X46" s="11">
        <v>139.08929790539113</v>
      </c>
      <c r="Y46" s="1">
        <v>0.65724329426294337</v>
      </c>
      <c r="Z46" s="1">
        <v>0.36860021826035266</v>
      </c>
      <c r="AA46" s="1">
        <v>183.61587492405405</v>
      </c>
      <c r="AB46" s="1">
        <v>120.6750622944633</v>
      </c>
      <c r="AC46" s="1">
        <v>13.001271376728539</v>
      </c>
      <c r="AD46" s="10">
        <v>118.39611351884787</v>
      </c>
      <c r="AE46" s="11">
        <v>124.14540304426508</v>
      </c>
      <c r="AF46" s="1">
        <v>5.4770385077652341E-2</v>
      </c>
      <c r="AG46" s="1">
        <v>0.30502570214609054</v>
      </c>
      <c r="AH46" s="1">
        <v>0.31362343432778261</v>
      </c>
      <c r="AI46" s="1">
        <v>400.20021321745696</v>
      </c>
      <c r="AJ46" s="1">
        <v>93.618673473955639</v>
      </c>
      <c r="AK46" s="1">
        <v>3.3477918959079457E-2</v>
      </c>
      <c r="AL46" s="1">
        <v>2.5820159995844452</v>
      </c>
      <c r="AM46" s="1">
        <v>3.5905263699492259E-3</v>
      </c>
    </row>
    <row r="47" spans="1:39" x14ac:dyDescent="0.25">
      <c r="A47" s="1">
        <v>45</v>
      </c>
      <c r="B47" t="s">
        <v>121</v>
      </c>
      <c r="C47" s="1">
        <v>0.3401234741593166</v>
      </c>
      <c r="D47" s="1">
        <v>-3.3365191855696225E-2</v>
      </c>
      <c r="E47" s="1">
        <v>7.7150521100322833E-2</v>
      </c>
      <c r="F47" s="1">
        <v>2.7140346028772622</v>
      </c>
      <c r="G47" s="1">
        <v>27.293837647483969</v>
      </c>
      <c r="H47" s="1">
        <v>28.178734992199598</v>
      </c>
      <c r="I47" s="1">
        <v>6.9871588990916287</v>
      </c>
      <c r="J47" s="1">
        <v>11.012799260625656</v>
      </c>
      <c r="K47" s="1">
        <v>161.42732350777734</v>
      </c>
      <c r="L47" s="1">
        <v>44.091033783139771</v>
      </c>
      <c r="M47" s="11">
        <v>196.81700360770927</v>
      </c>
      <c r="N47" s="1">
        <v>1.1754533115544049E-2</v>
      </c>
      <c r="O47" s="1">
        <v>5.4019755046743785E-2</v>
      </c>
      <c r="P47" s="1">
        <v>0.42581672426889533</v>
      </c>
      <c r="Q47" s="1">
        <v>830.26416559060726</v>
      </c>
      <c r="R47" s="1">
        <v>330.17357997671894</v>
      </c>
      <c r="S47" s="1">
        <v>5.4642320821143585E-2</v>
      </c>
      <c r="T47" s="1">
        <v>0.28682463013846576</v>
      </c>
      <c r="U47" s="1">
        <v>84.192358722473998</v>
      </c>
      <c r="V47" s="1">
        <v>208.09435499236736</v>
      </c>
      <c r="W47" s="11">
        <v>138.96257600518047</v>
      </c>
      <c r="X47" s="11">
        <v>140.46684038886409</v>
      </c>
      <c r="Y47" s="1">
        <v>0.951992156251521</v>
      </c>
      <c r="Z47" s="1">
        <v>0.24137126817906002</v>
      </c>
      <c r="AA47" s="1">
        <v>158.45403925252151</v>
      </c>
      <c r="AB47" s="1">
        <v>102.45955048841597</v>
      </c>
      <c r="AC47" s="1">
        <v>11.111028174955836</v>
      </c>
      <c r="AD47" s="1">
        <v>115.38668490793344</v>
      </c>
      <c r="AE47" s="11">
        <v>124.46900752849733</v>
      </c>
      <c r="AF47" s="1">
        <v>6.7952729627601377E-2</v>
      </c>
      <c r="AG47" s="1">
        <v>0.42866325413974699</v>
      </c>
      <c r="AH47" s="1">
        <v>0.26261878235306235</v>
      </c>
      <c r="AI47" s="1">
        <v>220.44809115136539</v>
      </c>
      <c r="AJ47" s="1">
        <v>92.470970686491611</v>
      </c>
      <c r="AK47" s="1">
        <v>6.9782666958159045E-2</v>
      </c>
      <c r="AL47" s="1">
        <v>2.1496353181233236</v>
      </c>
      <c r="AM47" s="1">
        <v>5.4460031534289332E-3</v>
      </c>
    </row>
    <row r="48" spans="1:39" x14ac:dyDescent="0.25">
      <c r="A48" s="1">
        <v>46</v>
      </c>
      <c r="B48" t="s">
        <v>122</v>
      </c>
      <c r="C48" s="1">
        <v>0.23050405669507082</v>
      </c>
      <c r="D48" s="1">
        <v>-3.3365191855696225E-2</v>
      </c>
      <c r="E48" s="1">
        <v>7.839962618301026E-2</v>
      </c>
      <c r="F48" s="1">
        <v>1.5410487929583008</v>
      </c>
      <c r="G48" s="1">
        <v>31.227996464997855</v>
      </c>
      <c r="H48" s="1">
        <v>17.573752377329964</v>
      </c>
      <c r="I48" s="1">
        <v>12.206968213779028</v>
      </c>
      <c r="J48" s="1">
        <v>14.281976547414686</v>
      </c>
      <c r="K48" s="1">
        <v>174.87813501244185</v>
      </c>
      <c r="L48" s="1">
        <v>41.341307148659631</v>
      </c>
      <c r="M48" s="11">
        <v>180.78977588253815</v>
      </c>
      <c r="N48" s="1">
        <v>1.0937097527980916E-2</v>
      </c>
      <c r="O48" s="1">
        <v>4.1054511970982518E-2</v>
      </c>
      <c r="P48" s="1">
        <v>0.39597411128438442</v>
      </c>
      <c r="Q48" s="1">
        <v>661.12419061741139</v>
      </c>
      <c r="R48" s="1">
        <v>315.11766391135217</v>
      </c>
      <c r="S48" s="1">
        <v>2.8319630279481561E-2</v>
      </c>
      <c r="T48" s="1">
        <v>0.134909591348541</v>
      </c>
      <c r="U48" s="1">
        <v>120.70809938522608</v>
      </c>
      <c r="V48" s="1">
        <v>176.43585765862605</v>
      </c>
      <c r="W48" s="11">
        <v>137.85302442781401</v>
      </c>
      <c r="X48" s="11">
        <v>137.39168080616128</v>
      </c>
      <c r="Y48" s="1">
        <v>0.64077089625445371</v>
      </c>
      <c r="Z48" s="1">
        <v>0.33374059917780563</v>
      </c>
      <c r="AA48" s="1">
        <v>132.35499360892939</v>
      </c>
      <c r="AB48" s="1">
        <v>88.223652417073936</v>
      </c>
      <c r="AC48" s="1">
        <v>11.974962138564637</v>
      </c>
      <c r="AD48" s="1">
        <v>116.01439104737601</v>
      </c>
      <c r="AE48" s="11">
        <v>124.3326374056664</v>
      </c>
      <c r="AF48" s="1">
        <v>7.3851470813160541E-2</v>
      </c>
      <c r="AG48" s="1">
        <v>0.27431096979875902</v>
      </c>
      <c r="AH48" s="1">
        <v>0.1741193542808547</v>
      </c>
      <c r="AI48" s="1">
        <v>210.30509669545404</v>
      </c>
      <c r="AJ48" s="1">
        <v>94.087081603799348</v>
      </c>
      <c r="AK48" s="1">
        <v>2.985943668636026E-2</v>
      </c>
      <c r="AL48" s="1">
        <v>1.509455688794394</v>
      </c>
      <c r="AM48" s="1">
        <v>3.9047636854481604E-3</v>
      </c>
    </row>
    <row r="49" spans="1:39" x14ac:dyDescent="0.25">
      <c r="A49" s="1">
        <v>47</v>
      </c>
      <c r="B49" t="s">
        <v>123</v>
      </c>
      <c r="C49" s="1">
        <v>0.27755111505399999</v>
      </c>
      <c r="D49" s="1">
        <v>-6.5243040727298186E-3</v>
      </c>
      <c r="E49" s="1">
        <v>8.895781892087766E-2</v>
      </c>
      <c r="F49" s="1">
        <v>3.2497642488912177</v>
      </c>
      <c r="G49" s="1">
        <v>41.444701606889673</v>
      </c>
      <c r="H49" s="1">
        <v>13.766556340215267</v>
      </c>
      <c r="I49" s="1">
        <v>9.3675998600901522</v>
      </c>
      <c r="J49" s="1">
        <v>13.63813411390454</v>
      </c>
      <c r="K49" s="1">
        <v>140.36245536431034</v>
      </c>
      <c r="L49" s="1">
        <v>63.947694498014243</v>
      </c>
      <c r="M49" s="11">
        <v>188.11636027495254</v>
      </c>
      <c r="N49" s="1">
        <v>1.693228114898913E-2</v>
      </c>
      <c r="O49" s="1">
        <v>3.5704718762659501E-2</v>
      </c>
      <c r="P49" s="1">
        <v>0.55948685308794033</v>
      </c>
      <c r="Q49" s="1">
        <v>714.74565454129686</v>
      </c>
      <c r="R49" s="1">
        <v>161.31522053208442</v>
      </c>
      <c r="S49" s="1">
        <v>2.8034795304793511E-2</v>
      </c>
      <c r="T49" s="1">
        <v>0.16125260805071884</v>
      </c>
      <c r="U49" s="1">
        <v>53.511472885297891</v>
      </c>
      <c r="V49" s="1">
        <v>191.63630840273859</v>
      </c>
      <c r="W49" s="11">
        <v>140.13803774493371</v>
      </c>
      <c r="X49" s="11">
        <v>141.02265983883839</v>
      </c>
      <c r="Y49" s="1">
        <v>0.80466157035025176</v>
      </c>
      <c r="Z49" s="1">
        <v>0.30201573684777977</v>
      </c>
      <c r="AA49" s="1">
        <v>123.0814847288551</v>
      </c>
      <c r="AB49" s="1">
        <v>146.96742612207737</v>
      </c>
      <c r="AC49" s="1">
        <v>24.71813040685608</v>
      </c>
      <c r="AD49" s="10">
        <v>116.8311598638759</v>
      </c>
      <c r="AE49" s="11">
        <v>126.86003585600787</v>
      </c>
      <c r="AF49" s="1">
        <v>4.3088342851929244E-2</v>
      </c>
      <c r="AG49" s="1">
        <v>0.25073220396509938</v>
      </c>
      <c r="AH49" s="1">
        <v>0.24295806774603745</v>
      </c>
      <c r="AI49" s="1">
        <v>371.62776623730997</v>
      </c>
      <c r="AJ49" s="1">
        <v>92.797762218045818</v>
      </c>
      <c r="AK49" s="1">
        <v>7.6775430622142593E-2</v>
      </c>
      <c r="AL49" s="1">
        <v>1.9416509690410615</v>
      </c>
      <c r="AM49" s="1">
        <v>3.7465711999675583E-3</v>
      </c>
    </row>
    <row r="50" spans="1:39" x14ac:dyDescent="0.25">
      <c r="A50" s="1">
        <v>48</v>
      </c>
      <c r="B50" t="s">
        <v>124</v>
      </c>
      <c r="C50" s="1">
        <v>0.53629657064384761</v>
      </c>
      <c r="D50" s="1">
        <v>1.4233005922120515E-3</v>
      </c>
      <c r="E50" s="1">
        <v>0.13951618290577761</v>
      </c>
      <c r="F50" s="1">
        <v>1.9974414867551318</v>
      </c>
      <c r="G50" s="1">
        <v>48.501654144041389</v>
      </c>
      <c r="H50" s="1">
        <v>31.502453036276926</v>
      </c>
      <c r="I50" s="1">
        <v>18.848072542016553</v>
      </c>
      <c r="J50" s="1">
        <v>23.965611746067349</v>
      </c>
      <c r="K50" s="1">
        <v>229.85249399894988</v>
      </c>
      <c r="L50" s="1">
        <v>82.790825812816209</v>
      </c>
      <c r="M50" s="11">
        <v>169.71766978316398</v>
      </c>
      <c r="N50" s="1">
        <v>2.1364229882149949E-2</v>
      </c>
      <c r="O50" s="1">
        <v>0.13757570693700086</v>
      </c>
      <c r="P50" s="1">
        <v>0.8057259900594923</v>
      </c>
      <c r="Q50" s="1">
        <v>1372.9188476918653</v>
      </c>
      <c r="R50" s="1">
        <v>1184.7102688030595</v>
      </c>
      <c r="S50" s="1">
        <v>0.33457959909355683</v>
      </c>
      <c r="T50" s="1">
        <v>0.23900036629529073</v>
      </c>
      <c r="U50" s="1">
        <v>86.818488979626011</v>
      </c>
      <c r="V50" s="1">
        <v>257.27736508559258</v>
      </c>
      <c r="W50" s="11">
        <v>137.03605507353771</v>
      </c>
      <c r="X50" s="11">
        <v>135.96200099634299</v>
      </c>
      <c r="Y50" s="1">
        <v>2.1723312023978902</v>
      </c>
      <c r="Z50" s="1">
        <v>0.71495869572559523</v>
      </c>
      <c r="AA50" s="1">
        <v>225.05103030904783</v>
      </c>
      <c r="AB50" s="1">
        <v>144.45095948915559</v>
      </c>
      <c r="AC50" s="1">
        <v>17.676895405186556</v>
      </c>
      <c r="AD50" s="1">
        <v>115.265448978078</v>
      </c>
      <c r="AE50" s="11">
        <v>121.11257369823869</v>
      </c>
      <c r="AF50" s="1">
        <v>8.1063310579108289E-2</v>
      </c>
      <c r="AG50" s="1">
        <v>0.3231448415543608</v>
      </c>
      <c r="AH50" s="1">
        <v>0.34823901491122106</v>
      </c>
      <c r="AI50" s="1">
        <v>240.11910363208284</v>
      </c>
      <c r="AJ50" s="1">
        <v>90.581085022839531</v>
      </c>
      <c r="AK50" s="1">
        <v>5.4379794383088681E-2</v>
      </c>
      <c r="AL50" s="1">
        <v>1.6383636579610019</v>
      </c>
      <c r="AM50" s="1">
        <v>4.1288866264102952E-3</v>
      </c>
    </row>
    <row r="51" spans="1:39" x14ac:dyDescent="0.25">
      <c r="A51" s="1">
        <v>49</v>
      </c>
      <c r="B51" t="s">
        <v>125</v>
      </c>
      <c r="C51" s="1">
        <v>0.27329002879245917</v>
      </c>
      <c r="D51" s="1">
        <v>-3.1344040278737154E-3</v>
      </c>
      <c r="E51" s="1">
        <v>6.8128090233704586E-2</v>
      </c>
      <c r="F51" s="1">
        <v>1.2134998837438411</v>
      </c>
      <c r="G51" s="1">
        <v>24.142220632172112</v>
      </c>
      <c r="H51" s="1">
        <v>15.942891812790235</v>
      </c>
      <c r="I51" s="1">
        <v>8.7111384501825562</v>
      </c>
      <c r="J51" s="1">
        <v>8.6095671551276869</v>
      </c>
      <c r="K51" s="1">
        <v>80.953562178021969</v>
      </c>
      <c r="L51" s="1">
        <v>31.39537068822538</v>
      </c>
      <c r="M51" s="11">
        <v>190.53131175501656</v>
      </c>
      <c r="N51" s="1">
        <v>8.068404033549588E-3</v>
      </c>
      <c r="O51" s="1">
        <v>5.3251418307960291E-2</v>
      </c>
      <c r="P51" s="1">
        <v>0.44624009026508371</v>
      </c>
      <c r="Q51" s="1">
        <v>639.16913428357782</v>
      </c>
      <c r="R51" s="1">
        <v>358.84074330571843</v>
      </c>
      <c r="S51" s="1">
        <v>6.8472958702603268E-2</v>
      </c>
      <c r="T51" s="1">
        <v>0.12140414753082032</v>
      </c>
      <c r="U51" s="1">
        <v>39.792775538735995</v>
      </c>
      <c r="V51" s="1">
        <v>120.41238801963878</v>
      </c>
      <c r="W51" s="11">
        <v>142.67326641350698</v>
      </c>
      <c r="X51" s="11">
        <v>143.30347187917644</v>
      </c>
      <c r="Y51" s="1">
        <v>0.50661095862954786</v>
      </c>
      <c r="Z51" s="1">
        <v>0.23747287472412423</v>
      </c>
      <c r="AA51" s="1">
        <v>86.180061641930422</v>
      </c>
      <c r="AB51" s="1">
        <v>62.040826280233475</v>
      </c>
      <c r="AC51" s="1">
        <v>9.1771434045386187</v>
      </c>
      <c r="AD51" s="11">
        <v>123.54901692990059</v>
      </c>
      <c r="AE51" s="11">
        <v>130.51192432335719</v>
      </c>
      <c r="AF51" s="1">
        <v>3.8341917974135949E-2</v>
      </c>
      <c r="AG51" s="1">
        <v>9.8569493333546934E-2</v>
      </c>
      <c r="AH51" s="1">
        <v>0.18819623694492532</v>
      </c>
      <c r="AI51" s="1">
        <v>99.323410234286655</v>
      </c>
      <c r="AJ51" s="1">
        <v>97.135795662465341</v>
      </c>
      <c r="AK51" s="1">
        <v>1.5496680085756278E-2</v>
      </c>
      <c r="AL51" s="1">
        <v>0.83853780211348372</v>
      </c>
      <c r="AM51" s="1">
        <v>3.6570519064045679E-3</v>
      </c>
    </row>
    <row r="52" spans="1:39" x14ac:dyDescent="0.25">
      <c r="A52" s="1">
        <v>50</v>
      </c>
      <c r="B52" t="s">
        <v>126</v>
      </c>
      <c r="C52" s="1">
        <v>0.28201511593308437</v>
      </c>
      <c r="D52" s="1">
        <v>3.0530754032162175E-3</v>
      </c>
      <c r="E52" s="1">
        <v>6.4896115220219555E-2</v>
      </c>
      <c r="F52" s="1">
        <v>1.9632272962630681</v>
      </c>
      <c r="G52" s="1">
        <v>16.848594703282711</v>
      </c>
      <c r="H52" s="1">
        <v>37.951394516107399</v>
      </c>
      <c r="I52" s="1">
        <v>7.9457211305243236</v>
      </c>
      <c r="J52" s="1">
        <v>10.226469931048198</v>
      </c>
      <c r="K52" s="1">
        <v>112.51080834379304</v>
      </c>
      <c r="L52" s="1">
        <v>48.433816216874135</v>
      </c>
      <c r="M52" s="11">
        <v>178.0246822913272</v>
      </c>
      <c r="N52" s="1">
        <v>1.297670586582054E-2</v>
      </c>
      <c r="O52" s="1">
        <v>0.16899368656878117</v>
      </c>
      <c r="P52" s="1">
        <v>1.0189746173563758</v>
      </c>
      <c r="Q52" s="1">
        <v>948.59271862952301</v>
      </c>
      <c r="R52" s="1">
        <v>751.70078954281291</v>
      </c>
      <c r="S52" s="1">
        <v>0.23282676831241952</v>
      </c>
      <c r="T52" s="1">
        <v>1.9534493115692546</v>
      </c>
      <c r="U52" s="1">
        <v>30.25511556620571</v>
      </c>
      <c r="V52" s="1">
        <v>99.180937648738592</v>
      </c>
      <c r="W52" s="11">
        <v>134.61013189801164</v>
      </c>
      <c r="X52" s="11">
        <v>137.00042896110838</v>
      </c>
      <c r="Y52" s="1">
        <v>1.1781507228432562</v>
      </c>
      <c r="Z52" s="1">
        <v>0.18885744195354418</v>
      </c>
      <c r="AA52" s="1">
        <v>91.891904366983042</v>
      </c>
      <c r="AB52" s="1">
        <v>90.246514962049005</v>
      </c>
      <c r="AC52" s="1">
        <v>8.1604230395484159</v>
      </c>
      <c r="AD52" s="10">
        <v>117.70011236783655</v>
      </c>
      <c r="AE52" s="11">
        <v>127.97095315737731</v>
      </c>
      <c r="AF52" s="1">
        <v>3.7636004636111664E-2</v>
      </c>
      <c r="AG52" s="1">
        <v>9.1702407384054746E-2</v>
      </c>
      <c r="AH52" s="1">
        <v>0.15444577035068915</v>
      </c>
      <c r="AI52" s="1">
        <v>79.59451438456351</v>
      </c>
      <c r="AJ52" s="1">
        <v>95.107992812324085</v>
      </c>
      <c r="AK52" s="1">
        <v>2.9931966059204278E-2</v>
      </c>
      <c r="AL52" s="1">
        <v>1.2624471444126555</v>
      </c>
      <c r="AM52" s="1">
        <v>4.618667367188951E-3</v>
      </c>
    </row>
    <row r="53" spans="1:39" x14ac:dyDescent="0.25">
      <c r="A53" s="1">
        <v>51</v>
      </c>
      <c r="B53" t="s">
        <v>127</v>
      </c>
      <c r="C53" s="1">
        <v>0.46113368273680327</v>
      </c>
      <c r="D53" s="1">
        <v>-2.080275664502174E-2</v>
      </c>
      <c r="E53" s="1">
        <v>5.8001518754841004E-2</v>
      </c>
      <c r="F53" s="1">
        <v>1.5079162737899703</v>
      </c>
      <c r="G53" s="1">
        <v>28.889188961995146</v>
      </c>
      <c r="H53" s="1">
        <v>28.835396430310318</v>
      </c>
      <c r="I53" s="1">
        <v>4.9590644580054191</v>
      </c>
      <c r="J53" s="1">
        <v>6.9552754058035857</v>
      </c>
      <c r="K53" s="1">
        <v>40.947712580003838</v>
      </c>
      <c r="L53" s="1">
        <v>38.697690290552949</v>
      </c>
      <c r="M53" s="11">
        <v>199.19441559461544</v>
      </c>
      <c r="N53" s="1">
        <v>1.0173040681395041E-2</v>
      </c>
      <c r="O53" s="1">
        <v>0.12691461027729942</v>
      </c>
      <c r="P53" s="1">
        <v>0.44884568170993455</v>
      </c>
      <c r="Q53" s="1">
        <v>600.26673377373265</v>
      </c>
      <c r="R53" s="1">
        <v>239.55236760914946</v>
      </c>
      <c r="S53" s="1">
        <v>6.6638700300291578E-2</v>
      </c>
      <c r="T53" s="1">
        <v>0.14140403154924869</v>
      </c>
      <c r="U53" s="1">
        <v>32.263926974484036</v>
      </c>
      <c r="V53" s="1">
        <v>156.04734262939971</v>
      </c>
      <c r="W53" s="11">
        <v>146.75943762600625</v>
      </c>
      <c r="X53" s="11">
        <v>146.59447055596115</v>
      </c>
      <c r="Y53" s="1">
        <v>0.48520777841595331</v>
      </c>
      <c r="Z53" s="1">
        <v>0.17833980782637149</v>
      </c>
      <c r="AA53" s="1">
        <v>49.824243666203017</v>
      </c>
      <c r="AB53" s="1">
        <v>76.940330867191548</v>
      </c>
      <c r="AC53" s="1">
        <v>7.5557680193715999</v>
      </c>
      <c r="AD53" s="11">
        <v>127.43878848167473</v>
      </c>
      <c r="AE53" s="11">
        <v>136.85066952571887</v>
      </c>
      <c r="AF53" s="1">
        <v>3.4910911816515192E-2</v>
      </c>
      <c r="AG53" s="1">
        <v>0.11298947735036378</v>
      </c>
      <c r="AH53" s="1">
        <v>0.1593666909385795</v>
      </c>
      <c r="AI53" s="1">
        <v>125.07312864566966</v>
      </c>
      <c r="AJ53" s="1">
        <v>98.568956154461077</v>
      </c>
      <c r="AK53" s="1">
        <v>2.6548128370564035E-2</v>
      </c>
      <c r="AL53" s="1">
        <v>1.2015686321889056</v>
      </c>
      <c r="AM53" s="1">
        <v>4.1068327013948211E-3</v>
      </c>
    </row>
    <row r="54" spans="1:39" x14ac:dyDescent="0.25">
      <c r="A54" s="1">
        <v>52</v>
      </c>
      <c r="B54" t="s">
        <v>128</v>
      </c>
      <c r="C54" s="1">
        <v>0.39641784544113229</v>
      </c>
      <c r="D54" s="1">
        <v>-3.3365191855696225E-2</v>
      </c>
      <c r="E54" s="1">
        <v>0.10369176188278961</v>
      </c>
      <c r="F54" s="1">
        <v>2.0305672015422913</v>
      </c>
      <c r="G54" s="1">
        <v>36.304893364057428</v>
      </c>
      <c r="H54" s="1">
        <v>26.596618476215795</v>
      </c>
      <c r="I54" s="1">
        <v>8.9719159650995</v>
      </c>
      <c r="J54" s="1">
        <v>12.807531843428089</v>
      </c>
      <c r="K54" s="1">
        <v>127.26958693249325</v>
      </c>
      <c r="L54" s="1">
        <v>51.264158396883857</v>
      </c>
      <c r="M54" s="11">
        <v>168.80588898269187</v>
      </c>
      <c r="N54" s="1">
        <v>1.3082328376337729E-2</v>
      </c>
      <c r="O54" s="1">
        <v>4.7761322714437476E-2</v>
      </c>
      <c r="P54" s="1">
        <v>0.65702674068162525</v>
      </c>
      <c r="Q54" s="1">
        <v>643.81608949920758</v>
      </c>
      <c r="R54" s="1">
        <v>188.30547282145312</v>
      </c>
      <c r="S54" s="1">
        <v>2.4137033111905015E-2</v>
      </c>
      <c r="T54" s="1">
        <v>0.14428960421871967</v>
      </c>
      <c r="U54" s="1">
        <v>93.316326655437578</v>
      </c>
      <c r="V54" s="1">
        <v>138.59742317183458</v>
      </c>
      <c r="W54" s="11">
        <v>138.43352587455888</v>
      </c>
      <c r="X54" s="11">
        <v>139.18606030538837</v>
      </c>
      <c r="Y54" s="1">
        <v>0.7128784262978507</v>
      </c>
      <c r="Z54" s="1">
        <v>0.26495443660798446</v>
      </c>
      <c r="AA54" s="1">
        <v>117.32679383560722</v>
      </c>
      <c r="AB54" s="1">
        <v>107.11010250327048</v>
      </c>
      <c r="AC54" s="1">
        <v>11.011438836661913</v>
      </c>
      <c r="AD54" s="10">
        <v>118.00784675581635</v>
      </c>
      <c r="AE54" s="11">
        <v>125.77701183540903</v>
      </c>
      <c r="AF54" s="1">
        <v>6.6323761223348002E-2</v>
      </c>
      <c r="AG54" s="1">
        <v>0.21952710649836804</v>
      </c>
      <c r="AH54" s="1">
        <v>0.22931958764272481</v>
      </c>
      <c r="AI54" s="1">
        <v>317.98230121535937</v>
      </c>
      <c r="AJ54" s="1">
        <v>93.804197485446011</v>
      </c>
      <c r="AK54" s="1">
        <v>6.115808904566869E-2</v>
      </c>
      <c r="AL54" s="1">
        <v>5.2737922518073583</v>
      </c>
      <c r="AM54" s="1">
        <v>2.9691837039381472E-3</v>
      </c>
    </row>
    <row r="55" spans="1:39" x14ac:dyDescent="0.25">
      <c r="A55" s="1">
        <v>53</v>
      </c>
      <c r="B55" t="s">
        <v>129</v>
      </c>
      <c r="C55" s="1">
        <v>0.25983113278662329</v>
      </c>
      <c r="D55" s="1">
        <v>-2.377995678133047E-3</v>
      </c>
      <c r="E55" s="1">
        <v>6.9203428668416278E-2</v>
      </c>
      <c r="F55" s="1">
        <v>1.7053098327761385</v>
      </c>
      <c r="G55" s="1">
        <v>34.196017629575849</v>
      </c>
      <c r="H55" s="1">
        <v>19.274858554537008</v>
      </c>
      <c r="I55" s="1">
        <v>6.4005219081072751</v>
      </c>
      <c r="J55" s="1">
        <v>10.003284699649688</v>
      </c>
      <c r="K55" s="1">
        <v>80.889920760902683</v>
      </c>
      <c r="L55" s="1">
        <v>40.27800548930594</v>
      </c>
      <c r="M55" s="11">
        <v>190.4754397940674</v>
      </c>
      <c r="N55" s="1">
        <v>1.0511823509903977E-2</v>
      </c>
      <c r="O55" s="1">
        <v>3.5913331389445927E-2</v>
      </c>
      <c r="P55" s="1">
        <v>0.32363297060518681</v>
      </c>
      <c r="Q55" s="1">
        <v>490.43436750091399</v>
      </c>
      <c r="R55" s="1">
        <v>155.15945961703346</v>
      </c>
      <c r="S55" s="1">
        <v>1.9777278333856299E-2</v>
      </c>
      <c r="T55" s="1">
        <v>8.5282552371321527E-2</v>
      </c>
      <c r="U55" s="1">
        <v>49.012359825828632</v>
      </c>
      <c r="V55" s="1">
        <v>108.61279642320865</v>
      </c>
      <c r="W55" s="11">
        <v>144.25713305094322</v>
      </c>
      <c r="X55" s="11">
        <v>145.4077250200811</v>
      </c>
      <c r="Y55" s="1">
        <v>0.50382580781888542</v>
      </c>
      <c r="Z55" s="1">
        <v>0.21941328717871855</v>
      </c>
      <c r="AA55" s="1">
        <v>76.519086311631654</v>
      </c>
      <c r="AB55" s="1">
        <v>81.172080539585309</v>
      </c>
      <c r="AC55" s="1">
        <v>10.159156417918526</v>
      </c>
      <c r="AD55" s="11">
        <v>124.16572844965289</v>
      </c>
      <c r="AE55" s="11">
        <v>134.96717208562339</v>
      </c>
      <c r="AF55" s="1">
        <v>4.6073364629901269E-2</v>
      </c>
      <c r="AG55" s="1">
        <v>0.12393510638508824</v>
      </c>
      <c r="AH55" s="1">
        <v>0.19491351257317094</v>
      </c>
      <c r="AI55" s="1">
        <v>171.25709790735218</v>
      </c>
      <c r="AJ55" s="1">
        <v>98.295768571479428</v>
      </c>
      <c r="AK55" s="1">
        <v>2.7648533637257191E-2</v>
      </c>
      <c r="AL55" s="1">
        <v>1.4051748899941665</v>
      </c>
      <c r="AM55" s="1">
        <v>2.3456599108159911E-3</v>
      </c>
    </row>
    <row r="56" spans="1:39" x14ac:dyDescent="0.25">
      <c r="A56" s="1">
        <v>54</v>
      </c>
      <c r="B56" t="s">
        <v>130</v>
      </c>
      <c r="C56" s="1">
        <v>0.19876702412121175</v>
      </c>
      <c r="D56" s="1">
        <v>8.7797914594874937E-4</v>
      </c>
      <c r="E56" s="1">
        <v>3.4313339997534588E-2</v>
      </c>
      <c r="F56" s="1">
        <v>1.4737464267864639</v>
      </c>
      <c r="G56" s="1">
        <v>19.420020853653874</v>
      </c>
      <c r="H56" s="1">
        <v>12.518493921761525</v>
      </c>
      <c r="I56" s="1">
        <v>7.4201282942392055</v>
      </c>
      <c r="J56" s="1">
        <v>8.4474916615057634</v>
      </c>
      <c r="K56" s="1">
        <v>101.69109988447242</v>
      </c>
      <c r="L56" s="1">
        <v>19.263334688181441</v>
      </c>
      <c r="M56" s="11">
        <v>190.34804934395052</v>
      </c>
      <c r="N56" s="1">
        <v>5.1202093357618295E-3</v>
      </c>
      <c r="O56" s="1">
        <v>2.2885364021190027E-2</v>
      </c>
      <c r="P56" s="1">
        <v>0.17305748430413503</v>
      </c>
      <c r="Q56" s="1">
        <v>219.67821316976935</v>
      </c>
      <c r="R56" s="1">
        <v>99.481025705619686</v>
      </c>
      <c r="S56" s="1">
        <v>1.2810246848799792E-2</v>
      </c>
      <c r="T56" s="1">
        <v>0.10793980178444032</v>
      </c>
      <c r="U56" s="1">
        <v>25.608513434629831</v>
      </c>
      <c r="V56" s="1">
        <v>126.38093067714328</v>
      </c>
      <c r="W56" s="11">
        <v>143.52319797687906</v>
      </c>
      <c r="X56" s="11">
        <v>144.20527730083816</v>
      </c>
      <c r="Y56" s="1">
        <v>0.35983260119418947</v>
      </c>
      <c r="Z56" s="1">
        <v>0.15789588124638271</v>
      </c>
      <c r="AA56" s="1">
        <v>96.771917373952206</v>
      </c>
      <c r="AB56" s="1">
        <v>42.640931175239366</v>
      </c>
      <c r="AC56" s="1">
        <v>5.2427889404739023</v>
      </c>
      <c r="AD56" s="11">
        <v>123.33460184329199</v>
      </c>
      <c r="AE56" s="11">
        <v>134.59110447510457</v>
      </c>
      <c r="AF56" s="1">
        <v>4.4062477707778165E-2</v>
      </c>
      <c r="AG56" s="1">
        <v>0.11012006310954954</v>
      </c>
      <c r="AH56" s="1">
        <v>0.18392077631720175</v>
      </c>
      <c r="AI56" s="1">
        <v>85.027734332232043</v>
      </c>
      <c r="AJ56" s="1">
        <v>96.034563983033095</v>
      </c>
      <c r="AK56" s="1">
        <v>2.2407600804416394E-2</v>
      </c>
      <c r="AL56" s="1">
        <v>0.92310239464555388</v>
      </c>
      <c r="AM56" s="1">
        <v>2.2672574324294021E-3</v>
      </c>
    </row>
    <row r="57" spans="1:39" x14ac:dyDescent="0.25">
      <c r="A57" s="1">
        <v>55</v>
      </c>
      <c r="B57" t="s">
        <v>131</v>
      </c>
      <c r="C57" s="1">
        <v>0.26945823268470626</v>
      </c>
      <c r="D57" s="1">
        <v>-2.009801421070561E-2</v>
      </c>
      <c r="E57" s="1">
        <v>6.9526118447428883E-2</v>
      </c>
      <c r="F57" s="1">
        <v>1.7241199925477266</v>
      </c>
      <c r="G57" s="1">
        <v>35.260139597908875</v>
      </c>
      <c r="H57" s="1">
        <v>32.11675054169941</v>
      </c>
      <c r="I57" s="1">
        <v>10.717146929658298</v>
      </c>
      <c r="J57" s="1">
        <v>13.606988014984369</v>
      </c>
      <c r="K57" s="1">
        <v>133.8836196423413</v>
      </c>
      <c r="L57" s="1">
        <v>43.906930845926865</v>
      </c>
      <c r="M57" s="11">
        <v>191.14904360892305</v>
      </c>
      <c r="N57" s="1">
        <v>1.1420211303085043E-2</v>
      </c>
      <c r="O57" s="1">
        <v>6.9054058904844381E-2</v>
      </c>
      <c r="P57" s="1">
        <v>0.4000624866600645</v>
      </c>
      <c r="Q57" s="1">
        <v>532.40915967174044</v>
      </c>
      <c r="R57" s="1">
        <v>218.49090748580289</v>
      </c>
      <c r="S57" s="1">
        <v>2.5200021547662415E-2</v>
      </c>
      <c r="T57" s="1">
        <v>0.13349994369765658</v>
      </c>
      <c r="U57" s="1">
        <v>92.285352402581779</v>
      </c>
      <c r="V57" s="1">
        <v>118.24291131934095</v>
      </c>
      <c r="W57" s="11">
        <v>140.9926626676951</v>
      </c>
      <c r="X57" s="11">
        <v>142.12248302218381</v>
      </c>
      <c r="Y57" s="1">
        <v>0.85449732787627164</v>
      </c>
      <c r="Z57" s="1">
        <v>0.34512141976688232</v>
      </c>
      <c r="AA57" s="1">
        <v>124.04761563168083</v>
      </c>
      <c r="AB57" s="1">
        <v>106.35405948214971</v>
      </c>
      <c r="AC57" s="1">
        <v>27.367992581214573</v>
      </c>
      <c r="AD57" s="10">
        <v>117.12251381959992</v>
      </c>
      <c r="AE57" s="11">
        <v>127.56764551976607</v>
      </c>
      <c r="AF57" s="1">
        <v>5.9639679697148076E-2</v>
      </c>
      <c r="AG57" s="1">
        <v>0.18957887469552773</v>
      </c>
      <c r="AH57" s="1">
        <v>0.22771849638698904</v>
      </c>
      <c r="AI57" s="1">
        <v>369.99770648800506</v>
      </c>
      <c r="AJ57" s="1">
        <v>92.571909393670623</v>
      </c>
      <c r="AK57" s="1">
        <v>2.7668998723412098E-2</v>
      </c>
      <c r="AL57" s="1">
        <v>2.1048677007372976</v>
      </c>
      <c r="AM57" s="1">
        <v>3.5413110351721175E-3</v>
      </c>
    </row>
    <row r="58" spans="1:39" x14ac:dyDescent="0.25">
      <c r="A58" s="1">
        <v>56</v>
      </c>
      <c r="B58" t="s">
        <v>132</v>
      </c>
      <c r="C58" s="1">
        <v>0.23952361422973559</v>
      </c>
      <c r="D58" s="1">
        <v>-2.0287079974150211E-2</v>
      </c>
      <c r="E58" s="1">
        <v>5.090383081251959E-2</v>
      </c>
      <c r="F58" s="1">
        <v>1.2627699358267723</v>
      </c>
      <c r="G58" s="1">
        <v>34.9406611471288</v>
      </c>
      <c r="H58" s="1">
        <v>18.802514005259038</v>
      </c>
      <c r="I58" s="1">
        <v>9.8630576455109207</v>
      </c>
      <c r="J58" s="1">
        <v>11.753934222205809</v>
      </c>
      <c r="K58" s="1">
        <v>146.11783518105491</v>
      </c>
      <c r="L58" s="1">
        <v>37.576117524471165</v>
      </c>
      <c r="M58" s="11">
        <v>192.77536584844668</v>
      </c>
      <c r="N58" s="1">
        <v>1.00621824415541E-2</v>
      </c>
      <c r="O58" s="1">
        <v>2.6177586243841429E-2</v>
      </c>
      <c r="P58" s="1">
        <v>0.3262433765406359</v>
      </c>
      <c r="Q58" s="1">
        <v>495.91076694976738</v>
      </c>
      <c r="R58" s="1">
        <v>381.01476809835805</v>
      </c>
      <c r="S58" s="1">
        <v>2.4562752497314905E-2</v>
      </c>
      <c r="T58" s="1">
        <v>0.1639581068896751</v>
      </c>
      <c r="U58" s="1">
        <v>79.229955346995908</v>
      </c>
      <c r="V58" s="1">
        <v>290.76215341252623</v>
      </c>
      <c r="W58" s="11">
        <v>144.14260709295479</v>
      </c>
      <c r="X58" s="11">
        <v>144.04457766259995</v>
      </c>
      <c r="Y58" s="1">
        <v>0.49996944723047615</v>
      </c>
      <c r="Z58" s="1">
        <v>0.31161987852697204</v>
      </c>
      <c r="AA58" s="1">
        <v>144.85372598204594</v>
      </c>
      <c r="AB58" s="1">
        <v>98.900924678704129</v>
      </c>
      <c r="AC58" s="1">
        <v>10.792227487264036</v>
      </c>
      <c r="AD58" s="10">
        <v>118.93912944969878</v>
      </c>
      <c r="AE58" s="11">
        <v>129.80467160184969</v>
      </c>
      <c r="AF58" s="1">
        <v>4.393070010200037E-2</v>
      </c>
      <c r="AG58" s="1">
        <v>0.22106845285687468</v>
      </c>
      <c r="AH58" s="1">
        <v>0.23814932280553494</v>
      </c>
      <c r="AI58" s="1">
        <v>373.16196644551434</v>
      </c>
      <c r="AJ58" s="1">
        <v>92.930502844717168</v>
      </c>
      <c r="AK58" s="1">
        <v>1.8851392643463895E-2</v>
      </c>
      <c r="AL58" s="1">
        <v>2.0743150596912963</v>
      </c>
      <c r="AM58" s="1">
        <v>2.4546416210168387E-3</v>
      </c>
    </row>
    <row r="59" spans="1:39" x14ac:dyDescent="0.25">
      <c r="A59" s="1">
        <v>57</v>
      </c>
      <c r="B59" t="s">
        <v>133</v>
      </c>
      <c r="C59" s="1">
        <v>0.20566347503564864</v>
      </c>
      <c r="D59" s="1">
        <v>1.0897111686101317E-2</v>
      </c>
      <c r="E59" s="1">
        <v>4.5976487178243215E-2</v>
      </c>
      <c r="F59" s="1">
        <v>0.98655329940340675</v>
      </c>
      <c r="G59" s="1">
        <v>17.573005575746468</v>
      </c>
      <c r="H59" s="1">
        <v>11.897555201304387</v>
      </c>
      <c r="I59" s="1">
        <v>5.6892116415325447</v>
      </c>
      <c r="J59" s="1">
        <v>8.2540428082975126</v>
      </c>
      <c r="K59" s="1">
        <v>73.403479802987576</v>
      </c>
      <c r="L59" s="1">
        <v>29.483591564021538</v>
      </c>
      <c r="M59" s="11">
        <v>188.65510029904499</v>
      </c>
      <c r="N59" s="1">
        <v>7.745236417665652E-3</v>
      </c>
      <c r="O59" s="1">
        <v>2.4004561943767811E-2</v>
      </c>
      <c r="P59" s="1">
        <v>0.24885053234338805</v>
      </c>
      <c r="Q59" s="1">
        <v>467.25774512218317</v>
      </c>
      <c r="R59" s="1">
        <v>232.50923173882435</v>
      </c>
      <c r="S59" s="1">
        <v>4.3108882324071784E-2</v>
      </c>
      <c r="T59" s="1">
        <v>6.6817797308322616E-2</v>
      </c>
      <c r="U59" s="1">
        <v>27.514524487092281</v>
      </c>
      <c r="V59" s="1">
        <v>118.31389560915655</v>
      </c>
      <c r="W59" s="11">
        <v>142.9994490895906</v>
      </c>
      <c r="X59" s="11">
        <v>145.87949325776995</v>
      </c>
      <c r="Y59" s="1">
        <v>0.30722224302174761</v>
      </c>
      <c r="Z59" s="1">
        <v>0.15874046721446541</v>
      </c>
      <c r="AA59" s="1">
        <v>64.832254288440822</v>
      </c>
      <c r="AB59" s="1">
        <v>58.841595646969289</v>
      </c>
      <c r="AC59" s="1">
        <v>5.6407123719563979</v>
      </c>
      <c r="AD59" s="10">
        <v>122.01858161342142</v>
      </c>
      <c r="AE59" s="11">
        <v>137.64265881387396</v>
      </c>
      <c r="AF59" s="1">
        <v>2.8849546320501903E-2</v>
      </c>
      <c r="AG59" s="1">
        <v>0.1268112798043676</v>
      </c>
      <c r="AH59" s="1">
        <v>0.12145631857756514</v>
      </c>
      <c r="AI59" s="1">
        <v>111.79852917347228</v>
      </c>
      <c r="AJ59" s="1">
        <v>95.897639181472996</v>
      </c>
      <c r="AK59" s="1">
        <v>1.6585774304354321E-2</v>
      </c>
      <c r="AL59" s="1">
        <v>1.181105739863674</v>
      </c>
      <c r="AM59" s="1">
        <v>1.7275735141711779E-3</v>
      </c>
    </row>
    <row r="60" spans="1:39" x14ac:dyDescent="0.25">
      <c r="A60" s="1">
        <v>58</v>
      </c>
      <c r="B60" t="s">
        <v>134</v>
      </c>
      <c r="C60" s="1">
        <v>0.19382604003309556</v>
      </c>
      <c r="D60" s="1">
        <v>-3.3365191855696225E-2</v>
      </c>
      <c r="E60" s="1">
        <v>6.7328031802360286E-2</v>
      </c>
      <c r="F60" s="1">
        <v>2.4029694678390818</v>
      </c>
      <c r="G60" s="1">
        <v>23.806088520134693</v>
      </c>
      <c r="H60" s="1">
        <v>26.967795258966479</v>
      </c>
      <c r="I60" s="1">
        <v>4.8088684590301165</v>
      </c>
      <c r="J60" s="1">
        <v>5.9448050253095452</v>
      </c>
      <c r="K60" s="1">
        <v>38.854889345401517</v>
      </c>
      <c r="L60" s="1">
        <v>35.218558225453179</v>
      </c>
      <c r="M60" s="11">
        <v>189.89553968391235</v>
      </c>
      <c r="N60" s="1">
        <v>9.5246026886679162E-3</v>
      </c>
      <c r="O60" s="1">
        <v>6.1752074675594661E-2</v>
      </c>
      <c r="P60" s="1">
        <v>0.49187700371662013</v>
      </c>
      <c r="Q60" s="1">
        <v>428.35295187622262</v>
      </c>
      <c r="R60" s="1">
        <v>105.93712609592869</v>
      </c>
      <c r="S60" s="1">
        <v>2.8605117908599438E-2</v>
      </c>
      <c r="T60" s="1">
        <v>0.26679017458211796</v>
      </c>
      <c r="U60" s="1">
        <v>25.037491292581091</v>
      </c>
      <c r="V60" s="1">
        <v>84.563337486177943</v>
      </c>
      <c r="W60" s="11">
        <v>144.06867201072228</v>
      </c>
      <c r="X60" s="11">
        <v>145.83615882081324</v>
      </c>
      <c r="Y60" s="1">
        <v>0.4141533264563354</v>
      </c>
      <c r="Z60" s="1">
        <v>0.14079933344758894</v>
      </c>
      <c r="AA60" s="1">
        <v>37.832378665140503</v>
      </c>
      <c r="AB60" s="1">
        <v>63.845919176206948</v>
      </c>
      <c r="AC60" s="1">
        <v>4.9556563524616468</v>
      </c>
      <c r="AD60" s="11">
        <v>125.13406587533855</v>
      </c>
      <c r="AE60" s="11">
        <v>140.17977974917912</v>
      </c>
      <c r="AF60" s="1">
        <v>3.2266174912903942E-2</v>
      </c>
      <c r="AG60" s="1">
        <v>0.48467245646660179</v>
      </c>
      <c r="AH60" s="1">
        <v>9.3364445428719758E-2</v>
      </c>
      <c r="AI60" s="1">
        <v>88.139622486728726</v>
      </c>
      <c r="AJ60" s="1">
        <v>96.862184014071531</v>
      </c>
      <c r="AK60" s="1">
        <v>6.8739570042866446E-2</v>
      </c>
      <c r="AL60" s="1">
        <v>6.8231874642276518</v>
      </c>
      <c r="AM60" s="1">
        <v>3.4647613672527887E-3</v>
      </c>
    </row>
    <row r="61" spans="1:39" x14ac:dyDescent="0.25">
      <c r="A61" s="1">
        <v>59</v>
      </c>
      <c r="B61" t="s">
        <v>135</v>
      </c>
      <c r="C61" s="1">
        <v>0.18319164184985123</v>
      </c>
      <c r="D61" s="1">
        <v>-3.3365191855696225E-2</v>
      </c>
      <c r="E61" s="1">
        <v>5.221660887015548E-2</v>
      </c>
      <c r="F61" s="1">
        <v>1.8833766525926974</v>
      </c>
      <c r="G61" s="1">
        <v>26.501188279657452</v>
      </c>
      <c r="H61" s="1">
        <v>19.114102673083131</v>
      </c>
      <c r="I61" s="1">
        <v>14.465779966688856</v>
      </c>
      <c r="J61" s="1">
        <v>16.314197840057258</v>
      </c>
      <c r="K61" s="1">
        <v>160.29963323042136</v>
      </c>
      <c r="L61" s="1">
        <v>47.578716661694017</v>
      </c>
      <c r="M61" s="11">
        <v>174.28132109173376</v>
      </c>
      <c r="N61" s="1">
        <v>1.2439107390699221E-2</v>
      </c>
      <c r="O61" s="1">
        <v>4.768940725535116E-2</v>
      </c>
      <c r="P61" s="1">
        <v>0.32174187182581421</v>
      </c>
      <c r="Q61" s="1">
        <v>671.28215378878053</v>
      </c>
      <c r="R61" s="1">
        <v>343.16412874993603</v>
      </c>
      <c r="S61" s="1">
        <v>0.12783111142113748</v>
      </c>
      <c r="T61" s="1">
        <v>0.78274296174581237</v>
      </c>
      <c r="U61" s="1">
        <v>49.769106372254811</v>
      </c>
      <c r="V61" s="1">
        <v>166.1543937249819</v>
      </c>
      <c r="W61" s="11">
        <v>135.34940529754809</v>
      </c>
      <c r="X61" s="11">
        <v>135.94897160259376</v>
      </c>
      <c r="Y61" s="1">
        <v>0.6318701076204607</v>
      </c>
      <c r="Z61" s="1">
        <v>0.27576772582336939</v>
      </c>
      <c r="AA61" s="1">
        <v>121.91186997273857</v>
      </c>
      <c r="AB61" s="1">
        <v>92.943520000762902</v>
      </c>
      <c r="AC61" s="1">
        <v>8.8514980461595769</v>
      </c>
      <c r="AD61" s="1">
        <v>115.09240795259949</v>
      </c>
      <c r="AE61" s="11">
        <v>126.68022130073257</v>
      </c>
      <c r="AF61" s="1">
        <v>4.146355701672727E-2</v>
      </c>
      <c r="AG61" s="1">
        <v>0.1607943329178296</v>
      </c>
      <c r="AH61" s="1">
        <v>0.15860202714847532</v>
      </c>
      <c r="AI61" s="1">
        <v>133.73659681390296</v>
      </c>
      <c r="AJ61" s="1">
        <v>92.304142835250559</v>
      </c>
      <c r="AK61" s="1">
        <v>4.0315594587003782E-2</v>
      </c>
      <c r="AL61" s="1">
        <v>1.7497709520826656</v>
      </c>
      <c r="AM61" s="1">
        <v>1.7872583981419312E-3</v>
      </c>
    </row>
    <row r="62" spans="1:39" x14ac:dyDescent="0.25">
      <c r="A62" s="1">
        <v>60</v>
      </c>
      <c r="B62" t="s">
        <v>136</v>
      </c>
      <c r="C62" s="1">
        <v>0.32081764969064003</v>
      </c>
      <c r="D62" s="1">
        <v>-1.9389172059797653E-2</v>
      </c>
      <c r="E62" s="1">
        <v>4.853441612239498E-2</v>
      </c>
      <c r="F62" s="1">
        <v>1.568460491905008</v>
      </c>
      <c r="G62" s="1">
        <v>23.559121313533542</v>
      </c>
      <c r="H62" s="1">
        <v>21.033134937814658</v>
      </c>
      <c r="I62" s="1">
        <v>10.384904497491256</v>
      </c>
      <c r="J62" s="1">
        <v>10.748626058022474</v>
      </c>
      <c r="K62" s="1">
        <v>99.672005602856316</v>
      </c>
      <c r="L62" s="1">
        <v>38.930982776160143</v>
      </c>
      <c r="M62" s="11">
        <v>180.44765187657922</v>
      </c>
      <c r="N62" s="1">
        <v>1.025818055892464E-2</v>
      </c>
      <c r="O62" s="1">
        <v>3.1060863191716939E-2</v>
      </c>
      <c r="P62" s="1">
        <v>0.29994689003801356</v>
      </c>
      <c r="Q62" s="1">
        <v>319.03298375131885</v>
      </c>
      <c r="R62" s="1">
        <v>210.79547396046246</v>
      </c>
      <c r="S62" s="1">
        <v>2.6963574324304792E-2</v>
      </c>
      <c r="T62" s="1">
        <v>2.9412769432654935</v>
      </c>
      <c r="U62" s="1">
        <v>40.572626356160931</v>
      </c>
      <c r="V62" s="1">
        <v>197.90137457569301</v>
      </c>
      <c r="W62" s="11">
        <v>142.50641289238317</v>
      </c>
      <c r="X62" s="11">
        <v>141.34120693547308</v>
      </c>
      <c r="Y62" s="1">
        <v>0.35876203866636791</v>
      </c>
      <c r="Z62" s="1">
        <v>0.2030361062922236</v>
      </c>
      <c r="AA62" s="1">
        <v>94.426269789340168</v>
      </c>
      <c r="AB62" s="1">
        <v>77.773172788594536</v>
      </c>
      <c r="AC62" s="1">
        <v>9.6372629894714752</v>
      </c>
      <c r="AD62" s="11">
        <v>120.88431365372715</v>
      </c>
      <c r="AE62" s="11">
        <v>134.55837599735852</v>
      </c>
      <c r="AF62" s="1">
        <v>3.1487585148891648E-2</v>
      </c>
      <c r="AG62" s="1">
        <v>0.17519797345608257</v>
      </c>
      <c r="AH62" s="1">
        <v>0.1875824744123902</v>
      </c>
      <c r="AI62" s="1">
        <v>132.99040290038135</v>
      </c>
      <c r="AJ62" s="1">
        <v>96.700294117025649</v>
      </c>
      <c r="AK62" s="1">
        <v>4.2242910437939596E-2</v>
      </c>
      <c r="AL62" s="1">
        <v>2.2136548025454368</v>
      </c>
      <c r="AM62" s="1">
        <v>1.4549810894640988E-3</v>
      </c>
    </row>
    <row r="63" spans="1:39" x14ac:dyDescent="0.25">
      <c r="A63" s="1">
        <v>61</v>
      </c>
      <c r="B63" t="s">
        <v>137</v>
      </c>
      <c r="C63" s="1">
        <v>0.18411178840976625</v>
      </c>
      <c r="D63" s="1">
        <v>-1.9826288368531116E-2</v>
      </c>
      <c r="E63" s="1">
        <v>4.2910362645315413E-2</v>
      </c>
      <c r="F63" s="1">
        <v>2.6030759407179778</v>
      </c>
      <c r="G63" s="1">
        <v>22.392062427638677</v>
      </c>
      <c r="H63" s="1">
        <v>24.305446566183118</v>
      </c>
      <c r="I63" s="1">
        <v>8.3202035849606144</v>
      </c>
      <c r="J63" s="1">
        <v>9.898853962860743</v>
      </c>
      <c r="K63" s="1">
        <v>87.595832536216577</v>
      </c>
      <c r="L63" s="1">
        <v>41.49548220181488</v>
      </c>
      <c r="M63" s="11">
        <v>184.38254716536017</v>
      </c>
      <c r="N63" s="1">
        <v>1.0859062808380915E-2</v>
      </c>
      <c r="O63" s="1">
        <v>3.6218683937646101E-2</v>
      </c>
      <c r="P63" s="1">
        <v>0.27095987557586931</v>
      </c>
      <c r="Q63" s="1">
        <v>317.61281043388607</v>
      </c>
      <c r="R63" s="1">
        <v>114.75540480323347</v>
      </c>
      <c r="S63" s="1">
        <v>2.9998221734788139E-2</v>
      </c>
      <c r="T63" s="1">
        <v>9.3425532825836308E-2</v>
      </c>
      <c r="U63" s="1">
        <v>33.181876010361236</v>
      </c>
      <c r="V63" s="1">
        <v>154.24654755457277</v>
      </c>
      <c r="W63" s="11">
        <v>140.48510739181566</v>
      </c>
      <c r="X63" s="11">
        <v>141.98496398509209</v>
      </c>
      <c r="Y63" s="1">
        <v>0.50655528719065979</v>
      </c>
      <c r="Z63" s="1">
        <v>0.14823404406490789</v>
      </c>
      <c r="AA63" s="1">
        <v>72.124355216887309</v>
      </c>
      <c r="AB63" s="1">
        <v>86.620697523355673</v>
      </c>
      <c r="AC63" s="1">
        <v>7.2415379036572673</v>
      </c>
      <c r="AD63" s="10">
        <v>119.79822394385893</v>
      </c>
      <c r="AE63" s="11">
        <v>134.7297064054973</v>
      </c>
      <c r="AF63" s="1">
        <v>4.2369316755592544E-2</v>
      </c>
      <c r="AG63" s="1">
        <v>0.22653621246877115</v>
      </c>
      <c r="AH63" s="1">
        <v>0.13417375165051279</v>
      </c>
      <c r="AI63" s="1">
        <v>114.42323859773109</v>
      </c>
      <c r="AJ63" s="1">
        <v>93.759362158749283</v>
      </c>
      <c r="AK63" s="1">
        <v>5.1942799676355407E-2</v>
      </c>
      <c r="AL63" s="1">
        <v>1.1393667476885445</v>
      </c>
      <c r="AM63" s="1">
        <v>1.8512220822546142E-3</v>
      </c>
    </row>
    <row r="64" spans="1:39" x14ac:dyDescent="0.25">
      <c r="A64" s="1">
        <v>62</v>
      </c>
      <c r="B64" t="s">
        <v>138</v>
      </c>
      <c r="C64" s="1">
        <v>0.13572274406767637</v>
      </c>
      <c r="D64" s="1">
        <v>-1.7991136784990275E-2</v>
      </c>
      <c r="E64" s="1">
        <v>4.0899187864876264E-2</v>
      </c>
      <c r="F64" s="1">
        <v>3.7494819748649326</v>
      </c>
      <c r="G64" s="1">
        <v>20.334254069866137</v>
      </c>
      <c r="H64" s="1">
        <v>12.232101135001129</v>
      </c>
      <c r="I64" s="1">
        <v>9.7205819944032275</v>
      </c>
      <c r="J64" s="1">
        <v>15.269762787026915</v>
      </c>
      <c r="K64" s="1">
        <v>132.70971422305482</v>
      </c>
      <c r="L64" s="1">
        <v>36.369001651000197</v>
      </c>
      <c r="M64" s="11">
        <v>164.09513507094098</v>
      </c>
      <c r="N64" s="1">
        <v>9.5696178770819564E-3</v>
      </c>
      <c r="O64" s="1">
        <v>3.4383139863485672E-2</v>
      </c>
      <c r="P64" s="1">
        <v>0.27592303713332911</v>
      </c>
      <c r="Q64" s="1">
        <v>591.08721511470731</v>
      </c>
      <c r="R64" s="1">
        <v>316.38159250087335</v>
      </c>
      <c r="S64" s="1">
        <v>0.17426958327396166</v>
      </c>
      <c r="T64" s="1">
        <v>0.12468657805966457</v>
      </c>
      <c r="U64" s="1">
        <v>33.792169622457074</v>
      </c>
      <c r="V64" s="1">
        <v>129.86300862554836</v>
      </c>
      <c r="W64" s="11">
        <v>137.85789700600296</v>
      </c>
      <c r="X64" s="11">
        <v>137.54162069480057</v>
      </c>
      <c r="Y64" s="1">
        <v>0.62537667832682708</v>
      </c>
      <c r="Z64" s="1">
        <v>0.19535397891135847</v>
      </c>
      <c r="AA64" s="1">
        <v>78.186891530431609</v>
      </c>
      <c r="AB64" s="1">
        <v>69.076572489454676</v>
      </c>
      <c r="AC64" s="1">
        <v>6.3183380562550102</v>
      </c>
      <c r="AD64" s="1">
        <v>116.28032304758473</v>
      </c>
      <c r="AE64" s="11">
        <v>129.3219235270071</v>
      </c>
      <c r="AF64" s="1">
        <v>2.7542368123874526E-2</v>
      </c>
      <c r="AG64" s="1">
        <v>0.16291883723281114</v>
      </c>
      <c r="AH64" s="1">
        <v>9.3392764099679657E-2</v>
      </c>
      <c r="AI64" s="1">
        <v>90.354473121055435</v>
      </c>
      <c r="AJ64" s="1">
        <v>93.506452928372326</v>
      </c>
      <c r="AK64" s="1">
        <v>3.9847129524297017E-2</v>
      </c>
      <c r="AL64" s="1">
        <v>1.0646735255999857</v>
      </c>
      <c r="AM64" s="1">
        <v>1.1561092689960132E-3</v>
      </c>
    </row>
    <row r="65" spans="1:39" x14ac:dyDescent="0.25">
      <c r="A65" s="1">
        <v>63</v>
      </c>
      <c r="B65" t="s">
        <v>139</v>
      </c>
      <c r="C65" s="1">
        <v>7.9432832140269735E-2</v>
      </c>
      <c r="D65" s="1">
        <v>-1.4170542962067888E-2</v>
      </c>
      <c r="E65" s="1">
        <v>1.9824428125399345E-2</v>
      </c>
      <c r="F65" s="1">
        <v>1.3528858204302534</v>
      </c>
      <c r="G65" s="1">
        <v>11.549197332209799</v>
      </c>
      <c r="H65" s="1">
        <v>11.818151310741419</v>
      </c>
      <c r="I65" s="1">
        <v>5.677853268519951</v>
      </c>
      <c r="J65" s="1">
        <v>9.1062078432267644</v>
      </c>
      <c r="K65" s="1">
        <v>79.599405386399653</v>
      </c>
      <c r="L65" s="1">
        <v>17.226375555554334</v>
      </c>
      <c r="M65" s="11">
        <v>171.02324598688594</v>
      </c>
      <c r="N65" s="1">
        <v>4.6113132684265923E-3</v>
      </c>
      <c r="O65" s="1">
        <v>1.2908960915964952E-2</v>
      </c>
      <c r="P65" s="1">
        <v>0.11650857769481335</v>
      </c>
      <c r="Q65" s="1">
        <v>223.36764511104082</v>
      </c>
      <c r="R65" s="1">
        <v>95.778152973693068</v>
      </c>
      <c r="S65" s="1">
        <v>2.2688691473896832E-2</v>
      </c>
      <c r="T65" s="1">
        <v>4.0422711625191594</v>
      </c>
      <c r="U65" s="1">
        <v>26.573854236835228</v>
      </c>
      <c r="V65" s="1">
        <v>123.78851659588567</v>
      </c>
      <c r="W65" s="10">
        <v>113.65485270793351</v>
      </c>
      <c r="X65" s="1">
        <v>107.69776545454017</v>
      </c>
      <c r="Y65" s="1">
        <v>0.30964245555876391</v>
      </c>
      <c r="Z65" s="1">
        <v>0.13988309918033026</v>
      </c>
      <c r="AA65" s="1">
        <v>64.709131690246821</v>
      </c>
      <c r="AB65" s="1">
        <v>46.561656220529692</v>
      </c>
      <c r="AC65" s="1">
        <v>6.7901754695625645</v>
      </c>
      <c r="AD65" s="1">
        <v>100.66198712446054</v>
      </c>
      <c r="AE65" s="1">
        <v>117.66705414747484</v>
      </c>
      <c r="AF65" s="1">
        <v>8.2862711793638653E-3</v>
      </c>
      <c r="AG65" s="1">
        <v>0.10947154700616175</v>
      </c>
      <c r="AH65" s="1">
        <v>7.6252763087448314E-2</v>
      </c>
      <c r="AI65" s="1">
        <v>73.732551759532015</v>
      </c>
      <c r="AJ65" s="1">
        <v>96.269108221414442</v>
      </c>
      <c r="AK65" s="1">
        <v>1.6842277411614155E-2</v>
      </c>
      <c r="AL65" s="1">
        <v>0.96933144871543919</v>
      </c>
      <c r="AM65" s="1">
        <v>1.3914273798078553E-3</v>
      </c>
    </row>
    <row r="66" spans="1:39" x14ac:dyDescent="0.25">
      <c r="A66" s="1">
        <v>64</v>
      </c>
      <c r="B66" t="s">
        <v>140</v>
      </c>
      <c r="C66" s="1">
        <v>0.22851292165022349</v>
      </c>
      <c r="D66" s="1">
        <v>9.2558252208494313E-3</v>
      </c>
      <c r="E66" s="1">
        <v>3.3549747914855252E-2</v>
      </c>
      <c r="F66" s="1">
        <v>1.7651152504031506</v>
      </c>
      <c r="G66" s="1">
        <v>20.70066860801705</v>
      </c>
      <c r="H66" s="1">
        <v>11.509052638105713</v>
      </c>
      <c r="I66" s="1">
        <v>7.2926915636867191</v>
      </c>
      <c r="J66" s="1">
        <v>9.6018358505734795</v>
      </c>
      <c r="K66" s="1">
        <v>80.947485753107259</v>
      </c>
      <c r="L66" s="1">
        <v>40.086611096001469</v>
      </c>
      <c r="M66" s="11">
        <v>177.83104704897983</v>
      </c>
      <c r="N66" s="1">
        <v>1.0797490819498441E-2</v>
      </c>
      <c r="O66" s="1">
        <v>2.4368565543809572E-2</v>
      </c>
      <c r="P66" s="1">
        <v>0.25668088190858135</v>
      </c>
      <c r="Q66" s="1">
        <v>421.19664742412778</v>
      </c>
      <c r="R66" s="1">
        <v>98.011092183021404</v>
      </c>
      <c r="S66" s="1">
        <v>2.9363256137312204E-2</v>
      </c>
      <c r="T66" s="1">
        <v>0.27414085224172396</v>
      </c>
      <c r="U66" s="1">
        <v>34.459856978015708</v>
      </c>
      <c r="V66" s="1">
        <v>169.12464295634987</v>
      </c>
      <c r="W66" s="11">
        <v>119.9465888734443</v>
      </c>
      <c r="X66" s="1">
        <v>117.40895550961842</v>
      </c>
      <c r="Y66" s="1">
        <v>0.49867450701965244</v>
      </c>
      <c r="Z66" s="1">
        <v>0.1851598368697128</v>
      </c>
      <c r="AA66" s="1">
        <v>79.806383874108548</v>
      </c>
      <c r="AB66" s="1">
        <v>99.460916956411495</v>
      </c>
      <c r="AC66" s="1">
        <v>8.9835336513438424</v>
      </c>
      <c r="AD66" s="1">
        <v>107.8824886098713</v>
      </c>
      <c r="AE66" s="11">
        <v>126.12253253671254</v>
      </c>
      <c r="AF66" s="1">
        <v>2.0486525424935013E-2</v>
      </c>
      <c r="AG66" s="1">
        <v>0.15042190933780331</v>
      </c>
      <c r="AH66" s="1">
        <v>0.15591906355386534</v>
      </c>
      <c r="AI66" s="1">
        <v>160.2550931893488</v>
      </c>
      <c r="AJ66" s="1">
        <v>98.284749802009813</v>
      </c>
      <c r="AK66" s="1">
        <v>5.2385417918484979E-2</v>
      </c>
      <c r="AL66" s="1">
        <v>3.3874299085228712</v>
      </c>
      <c r="AM66" s="1">
        <v>1.2080763585990695E-3</v>
      </c>
    </row>
    <row r="67" spans="1:39" x14ac:dyDescent="0.25">
      <c r="A67" s="1">
        <v>65</v>
      </c>
      <c r="B67" t="s">
        <v>141</v>
      </c>
      <c r="C67" s="1">
        <v>0.26683132536176019</v>
      </c>
      <c r="D67" s="1">
        <v>-5.4665590002205043E-3</v>
      </c>
      <c r="E67" s="1">
        <v>4.4624673792957571E-2</v>
      </c>
      <c r="F67" s="1">
        <v>3.5439961970190943</v>
      </c>
      <c r="G67" s="1">
        <v>31.317638595614095</v>
      </c>
      <c r="H67" s="1">
        <v>28.87598974556207</v>
      </c>
      <c r="I67" s="1">
        <v>11.237567861747827</v>
      </c>
      <c r="J67" s="1">
        <v>12.984821980217021</v>
      </c>
      <c r="K67" s="1">
        <v>104.74264817129055</v>
      </c>
      <c r="L67" s="1">
        <v>64.859762331865014</v>
      </c>
      <c r="M67" s="11">
        <v>180.3740691554367</v>
      </c>
      <c r="N67" s="1">
        <v>1.7291244747887961E-2</v>
      </c>
      <c r="O67" s="1">
        <v>5.357166703102953E-2</v>
      </c>
      <c r="P67" s="1">
        <v>0.8486685535553613</v>
      </c>
      <c r="Q67" s="1">
        <v>555.43838216624124</v>
      </c>
      <c r="R67" s="1">
        <v>141.55243651576336</v>
      </c>
      <c r="S67" s="1">
        <v>5.0196640765349888E-2</v>
      </c>
      <c r="T67" s="1">
        <v>1.4356414197893941</v>
      </c>
      <c r="U67" s="1">
        <v>57.031745469584614</v>
      </c>
      <c r="V67" s="1">
        <v>235.67750475230386</v>
      </c>
      <c r="W67" s="11">
        <v>128.76005605216008</v>
      </c>
      <c r="X67" s="11">
        <v>125.32410106608462</v>
      </c>
      <c r="Y67" s="1">
        <v>0.76413104079585048</v>
      </c>
      <c r="Z67" s="1">
        <v>0.22728370994019401</v>
      </c>
      <c r="AA67" s="1">
        <v>94.089661319814113</v>
      </c>
      <c r="AB67" s="1">
        <v>146.39106937988396</v>
      </c>
      <c r="AC67" s="1">
        <v>12.284774782886787</v>
      </c>
      <c r="AD67" s="1">
        <v>112.98375306465493</v>
      </c>
      <c r="AE67" s="11">
        <v>130.07038906925837</v>
      </c>
      <c r="AF67" s="1">
        <v>2.9365732388130995E-2</v>
      </c>
      <c r="AG67" s="1">
        <v>0.52093249523410368</v>
      </c>
      <c r="AH67" s="1">
        <v>0.1821409560178662</v>
      </c>
      <c r="AI67" s="1">
        <v>199.84122627333153</v>
      </c>
      <c r="AJ67" s="1">
        <v>98.057717389129834</v>
      </c>
      <c r="AK67" s="1">
        <v>6.2452759109146258E-2</v>
      </c>
      <c r="AL67" s="1">
        <v>11.442858553363472</v>
      </c>
      <c r="AM67" s="1">
        <v>2.9893485300836933E-3</v>
      </c>
    </row>
    <row r="68" spans="1:39" x14ac:dyDescent="0.25">
      <c r="A68" s="1">
        <v>66</v>
      </c>
      <c r="B68" t="s">
        <v>142</v>
      </c>
      <c r="C68" s="1">
        <v>8.7275520461445127E-2</v>
      </c>
      <c r="D68" s="1">
        <v>-1.0594530297102739E-3</v>
      </c>
      <c r="E68" s="1">
        <v>3.0963661074162291E-2</v>
      </c>
      <c r="F68" s="1">
        <v>0.9320000803452726</v>
      </c>
      <c r="G68" s="1">
        <v>13.442145613978155</v>
      </c>
      <c r="H68" s="1">
        <v>9.3756666948263128</v>
      </c>
      <c r="I68" s="1">
        <v>6.6238227822008255</v>
      </c>
      <c r="J68" s="1">
        <v>9.6035656708309887</v>
      </c>
      <c r="K68" s="1">
        <v>81.853429297800815</v>
      </c>
      <c r="L68" s="1">
        <v>28.643936671158091</v>
      </c>
      <c r="M68" s="11">
        <v>179.75048711575144</v>
      </c>
      <c r="N68" s="1">
        <v>7.5624814057314955E-3</v>
      </c>
      <c r="O68" s="1">
        <v>1.8758928368855073E-2</v>
      </c>
      <c r="P68" s="1">
        <v>0.20800521272523959</v>
      </c>
      <c r="Q68" s="1">
        <v>442.56003529423401</v>
      </c>
      <c r="R68" s="1">
        <v>196.94066258247358</v>
      </c>
      <c r="S68" s="1">
        <v>0.11353544485202652</v>
      </c>
      <c r="T68" s="1">
        <v>0.46875436209392346</v>
      </c>
      <c r="U68" s="1">
        <v>23.365319228097984</v>
      </c>
      <c r="V68" s="1">
        <v>113.45005541566778</v>
      </c>
      <c r="W68" s="11">
        <v>134.04607512751539</v>
      </c>
      <c r="X68" s="11">
        <v>133.5535285290625</v>
      </c>
      <c r="Y68" s="1">
        <v>0.36601286881007161</v>
      </c>
      <c r="Z68" s="1">
        <v>0.16927933212827564</v>
      </c>
      <c r="AA68" s="1">
        <v>63.80910489853288</v>
      </c>
      <c r="AB68" s="1">
        <v>58.901763448888317</v>
      </c>
      <c r="AC68" s="1">
        <v>5.1303803861524999</v>
      </c>
      <c r="AD68" s="10">
        <v>118.73821038258914</v>
      </c>
      <c r="AE68" s="11">
        <v>138.70132704564071</v>
      </c>
      <c r="AF68" s="1">
        <v>2.2879603528631887E-2</v>
      </c>
      <c r="AG68" s="1">
        <v>9.0492785408539417E-2</v>
      </c>
      <c r="AH68" s="1">
        <v>9.5122306241275989E-2</v>
      </c>
      <c r="AI68" s="1">
        <v>80.263677739960258</v>
      </c>
      <c r="AJ68" s="1">
        <v>100.9037469416909</v>
      </c>
      <c r="AK68" s="1">
        <v>1.5661124206044111E-2</v>
      </c>
      <c r="AL68" s="1">
        <v>1.2009170876143003</v>
      </c>
      <c r="AM68" s="1">
        <v>9.8035325262380859E-4</v>
      </c>
    </row>
    <row r="69" spans="1:39" x14ac:dyDescent="0.25">
      <c r="A69" s="1">
        <v>67</v>
      </c>
      <c r="B69" t="s">
        <v>143</v>
      </c>
      <c r="C69" s="1">
        <v>0.16752365002523073</v>
      </c>
      <c r="D69" s="1">
        <v>-5.7055744882740528E-3</v>
      </c>
      <c r="E69" s="1">
        <v>2.9628724375431934E-2</v>
      </c>
      <c r="F69" s="1">
        <v>1.9204851935261635</v>
      </c>
      <c r="G69" s="1">
        <v>16.858674553838338</v>
      </c>
      <c r="H69" s="1">
        <v>9.9690242832192109</v>
      </c>
      <c r="I69" s="1">
        <v>7.51844820770184</v>
      </c>
      <c r="J69" s="1">
        <v>10.281435906631485</v>
      </c>
      <c r="K69" s="1">
        <v>94.079027448745194</v>
      </c>
      <c r="L69" s="1">
        <v>25.963485912520998</v>
      </c>
      <c r="M69" s="11">
        <v>182.01996941996438</v>
      </c>
      <c r="N69" s="1">
        <v>7.0827613560200363E-3</v>
      </c>
      <c r="O69" s="1">
        <v>1.6429743879719492E-2</v>
      </c>
      <c r="P69" s="1">
        <v>0.20403573926628293</v>
      </c>
      <c r="Q69" s="1">
        <v>253.345238410071</v>
      </c>
      <c r="R69" s="1">
        <v>82.468012109285908</v>
      </c>
      <c r="S69" s="1">
        <v>1.7200559285791686E-2</v>
      </c>
      <c r="T69" s="1">
        <v>5.3241792275535209E-2</v>
      </c>
      <c r="U69" s="1">
        <v>29.772316901029313</v>
      </c>
      <c r="V69" s="1">
        <v>155.64589916162052</v>
      </c>
      <c r="W69" s="11">
        <v>136.30121237035371</v>
      </c>
      <c r="X69" s="11">
        <v>136.21657379322659</v>
      </c>
      <c r="Y69" s="1">
        <v>0.35023829913101046</v>
      </c>
      <c r="Z69" s="1">
        <v>0.16174049841707597</v>
      </c>
      <c r="AA69" s="1">
        <v>72.792343647259173</v>
      </c>
      <c r="AB69" s="1">
        <v>59.69541734138194</v>
      </c>
      <c r="AC69" s="1">
        <v>7.3103176157632488</v>
      </c>
      <c r="AD69" s="10">
        <v>119.71178587344639</v>
      </c>
      <c r="AE69" s="11">
        <v>137.79989053391296</v>
      </c>
      <c r="AF69" s="1">
        <v>2.1945385401830234E-2</v>
      </c>
      <c r="AG69" s="1">
        <v>0.14775761692284978</v>
      </c>
      <c r="AH69" s="1">
        <v>0.11746159726732368</v>
      </c>
      <c r="AI69" s="1">
        <v>100.21457677561224</v>
      </c>
      <c r="AJ69" s="1">
        <v>101.38697231941971</v>
      </c>
      <c r="AK69" s="1">
        <v>3.7530243296839308E-2</v>
      </c>
      <c r="AL69" s="1">
        <v>1.1310990296040317</v>
      </c>
      <c r="AM69" s="1">
        <v>4.9821465635761786E-4</v>
      </c>
    </row>
    <row r="70" spans="1:39" x14ac:dyDescent="0.25">
      <c r="A70" s="1">
        <v>68</v>
      </c>
      <c r="B70" t="s">
        <v>144</v>
      </c>
      <c r="C70" s="1">
        <v>0.25822204303215851</v>
      </c>
      <c r="D70" s="1">
        <v>-3.3365191855696225E-2</v>
      </c>
      <c r="E70" s="1">
        <v>4.2938598923712434E-2</v>
      </c>
      <c r="F70" s="1">
        <v>2.5521561464855553</v>
      </c>
      <c r="G70" s="1">
        <v>19.898491922931598</v>
      </c>
      <c r="H70" s="1">
        <v>11.475785174490849</v>
      </c>
      <c r="I70" s="1">
        <v>8.5697600557221936</v>
      </c>
      <c r="J70" s="1">
        <v>15.336263471711783</v>
      </c>
      <c r="K70" s="1">
        <v>134.73707119497467</v>
      </c>
      <c r="L70" s="1">
        <v>46.430303667577022</v>
      </c>
      <c r="M70" s="11">
        <v>176.65368261103336</v>
      </c>
      <c r="N70" s="1">
        <v>1.2271896744451666E-2</v>
      </c>
      <c r="O70" s="1">
        <v>3.3819999116265501E-2</v>
      </c>
      <c r="P70" s="1">
        <v>0.33024825468204244</v>
      </c>
      <c r="Q70" s="1">
        <v>600.69604964603934</v>
      </c>
      <c r="R70" s="1">
        <v>353.66952559372385</v>
      </c>
      <c r="S70" s="1">
        <v>0.16439600195178716</v>
      </c>
      <c r="T70" s="1">
        <v>0.10150376720764606</v>
      </c>
      <c r="U70" s="1">
        <v>35.585686979649026</v>
      </c>
      <c r="V70" s="1">
        <v>144.18108605258476</v>
      </c>
      <c r="W70" s="11">
        <v>130.97363122981741</v>
      </c>
      <c r="X70" s="11">
        <v>132.80808203479899</v>
      </c>
      <c r="Y70" s="1">
        <v>0.69400942264540422</v>
      </c>
      <c r="Z70" s="1">
        <v>0.21820809676814798</v>
      </c>
      <c r="AA70" s="1">
        <v>96.726701939598016</v>
      </c>
      <c r="AB70" s="1">
        <v>95.502140472178198</v>
      </c>
      <c r="AC70" s="1">
        <v>5.0596772372855572</v>
      </c>
      <c r="AD70" s="1">
        <v>116.03652170233472</v>
      </c>
      <c r="AE70" s="11">
        <v>133.68161802753971</v>
      </c>
      <c r="AF70" s="1">
        <v>3.2672017004779633E-2</v>
      </c>
      <c r="AG70" s="1">
        <v>0.13888619125733009</v>
      </c>
      <c r="AH70" s="1">
        <v>0.12189401672997102</v>
      </c>
      <c r="AI70" s="1">
        <v>109.3843224306173</v>
      </c>
      <c r="AJ70" s="1">
        <v>98.343390725181607</v>
      </c>
      <c r="AK70" s="1">
        <v>2.9033721539571698E-2</v>
      </c>
      <c r="AL70" s="1">
        <v>1.6818053126970032</v>
      </c>
      <c r="AM70" s="1">
        <v>8.1587630021272989E-4</v>
      </c>
    </row>
    <row r="71" spans="1:39" x14ac:dyDescent="0.25">
      <c r="A71" s="1">
        <v>69</v>
      </c>
      <c r="B71" t="s">
        <v>145</v>
      </c>
      <c r="C71" s="1">
        <v>0.11628691197098923</v>
      </c>
      <c r="D71" s="1">
        <v>-1.4058197537773394E-3</v>
      </c>
      <c r="E71" s="1">
        <v>3.885288631475517E-2</v>
      </c>
      <c r="F71" s="1">
        <v>3.3134424301279917</v>
      </c>
      <c r="G71" s="1">
        <v>20.541787877033482</v>
      </c>
      <c r="H71" s="1">
        <v>55.851266316786884</v>
      </c>
      <c r="I71" s="1">
        <v>8.3312049746438213</v>
      </c>
      <c r="J71" s="1">
        <v>14.511230199202735</v>
      </c>
      <c r="K71" s="1">
        <v>105.39412430315205</v>
      </c>
      <c r="L71" s="1">
        <v>33.742691825189787</v>
      </c>
      <c r="M71" s="11">
        <v>181.34758661698814</v>
      </c>
      <c r="N71" s="1">
        <v>9.071103486080671E-3</v>
      </c>
      <c r="O71" s="1">
        <v>3.5728686319010626E-2</v>
      </c>
      <c r="P71" s="1">
        <v>0.28062105660666081</v>
      </c>
      <c r="Q71" s="1">
        <v>374.62952526487021</v>
      </c>
      <c r="R71" s="1">
        <v>102.39457734007851</v>
      </c>
      <c r="S71" s="1">
        <v>4.6006005354574907E-2</v>
      </c>
      <c r="T71" s="1">
        <v>0.17874375492861203</v>
      </c>
      <c r="U71" s="1">
        <v>26.353192104026412</v>
      </c>
      <c r="V71" s="1">
        <v>124.95611902187439</v>
      </c>
      <c r="W71" s="11">
        <v>136.96566562594535</v>
      </c>
      <c r="X71" s="11">
        <v>137.32125018073796</v>
      </c>
      <c r="Y71" s="1">
        <v>0.46014072373481002</v>
      </c>
      <c r="Z71" s="1">
        <v>0.17475815406291431</v>
      </c>
      <c r="AA71" s="1">
        <v>68.066598191963379</v>
      </c>
      <c r="AB71" s="1">
        <v>72.860793381038249</v>
      </c>
      <c r="AC71" s="1">
        <v>6.2496894954778455</v>
      </c>
      <c r="AD71" s="10">
        <v>118.93906004180246</v>
      </c>
      <c r="AE71" s="11">
        <v>135.99217260518847</v>
      </c>
      <c r="AF71" s="1">
        <v>1.9816765656748461E-2</v>
      </c>
      <c r="AG71" s="1">
        <v>0.39879237961891667</v>
      </c>
      <c r="AH71" s="1">
        <v>9.2432283679525371E-2</v>
      </c>
      <c r="AI71" s="1">
        <v>110.55642362838887</v>
      </c>
      <c r="AJ71" s="1">
        <v>98.930426978809706</v>
      </c>
      <c r="AK71" s="1">
        <v>4.2713081378540921E-2</v>
      </c>
      <c r="AL71" s="1">
        <v>4.2761739452827188</v>
      </c>
      <c r="AM71" s="1">
        <v>7.6172614918638092E-4</v>
      </c>
    </row>
    <row r="72" spans="1:39" x14ac:dyDescent="0.25">
      <c r="A72" s="1">
        <v>70</v>
      </c>
      <c r="B72" t="s">
        <v>146</v>
      </c>
      <c r="C72" s="1">
        <v>0.18197707535753349</v>
      </c>
      <c r="D72" s="1">
        <v>-6.4155977066743843E-3</v>
      </c>
      <c r="E72" s="1">
        <v>4.8107479843448341E-2</v>
      </c>
      <c r="F72" s="1">
        <v>1.4192816122522267</v>
      </c>
      <c r="G72" s="1">
        <v>27.953898816185006</v>
      </c>
      <c r="H72" s="1">
        <v>23.693907069220145</v>
      </c>
      <c r="I72" s="1">
        <v>7.1585032565188484</v>
      </c>
      <c r="J72" s="1">
        <v>11.141178769996365</v>
      </c>
      <c r="K72" s="1">
        <v>82.3127846591279</v>
      </c>
      <c r="L72" s="1">
        <v>38.782511632846678</v>
      </c>
      <c r="M72" s="11">
        <v>186.28816606469749</v>
      </c>
      <c r="N72" s="1">
        <v>1.0288258260190877E-2</v>
      </c>
      <c r="O72" s="1">
        <v>4.393416533774009E-2</v>
      </c>
      <c r="P72" s="1">
        <v>0.31081341006315066</v>
      </c>
      <c r="Q72" s="1">
        <v>328.90175974108809</v>
      </c>
      <c r="R72" s="1">
        <v>76.173470055168579</v>
      </c>
      <c r="S72" s="1">
        <v>1.7887713869246997E-2</v>
      </c>
      <c r="T72" s="1">
        <v>9.744779153020415E-2</v>
      </c>
      <c r="U72" s="1">
        <v>27.637534422558812</v>
      </c>
      <c r="V72" s="1">
        <v>183.1758616261987</v>
      </c>
      <c r="W72" s="11">
        <v>140.24631040826876</v>
      </c>
      <c r="X72" s="11">
        <v>141.64229261850093</v>
      </c>
      <c r="Y72" s="1">
        <v>0.38046936220144478</v>
      </c>
      <c r="Z72" s="1">
        <v>0.14564119003756212</v>
      </c>
      <c r="AA72" s="1">
        <v>67.392258667707651</v>
      </c>
      <c r="AB72" s="1">
        <v>83.53942366898103</v>
      </c>
      <c r="AC72" s="1">
        <v>6.2866985563322233</v>
      </c>
      <c r="AD72" s="11">
        <v>121.68490202284057</v>
      </c>
      <c r="AE72" s="11">
        <v>137.890522775812</v>
      </c>
      <c r="AF72" s="1">
        <v>2.1112563681705925E-2</v>
      </c>
      <c r="AG72" s="1">
        <v>0.18613588472903519</v>
      </c>
      <c r="AH72" s="1">
        <v>0.13181960118919264</v>
      </c>
      <c r="AI72" s="1">
        <v>135.55019848631011</v>
      </c>
      <c r="AJ72" s="1">
        <v>98.929354113963129</v>
      </c>
      <c r="AK72" s="1">
        <v>3.0791016266618516E-2</v>
      </c>
      <c r="AL72" s="1">
        <v>3.2916684538933558</v>
      </c>
      <c r="AM72" s="1">
        <v>1.5823850176184214E-3</v>
      </c>
    </row>
    <row r="73" spans="1:39" x14ac:dyDescent="0.25">
      <c r="A73" s="1">
        <v>71</v>
      </c>
      <c r="B73" t="s">
        <v>147</v>
      </c>
      <c r="C73" s="1">
        <v>5.4202573655143395E-2</v>
      </c>
      <c r="D73" s="1">
        <v>-5.1442738201150416E-4</v>
      </c>
      <c r="E73" s="1">
        <v>2.5469719415225484E-2</v>
      </c>
      <c r="F73" s="1">
        <v>0.80727130165973426</v>
      </c>
      <c r="G73" s="1">
        <v>10.063144511986982</v>
      </c>
      <c r="H73" s="1">
        <v>7.9742945900730646</v>
      </c>
      <c r="I73" s="1">
        <v>6.4153457973728649</v>
      </c>
      <c r="J73" s="1">
        <v>8.7340780069907051</v>
      </c>
      <c r="K73" s="1">
        <v>80.581199317078088</v>
      </c>
      <c r="L73" s="1">
        <v>13.05322839608624</v>
      </c>
      <c r="M73" s="11">
        <v>179.51318852265376</v>
      </c>
      <c r="N73" s="1">
        <v>3.5640080270568034E-3</v>
      </c>
      <c r="O73" s="1">
        <v>1.3479082479483952E-2</v>
      </c>
      <c r="P73" s="1">
        <v>0.16948404716618409</v>
      </c>
      <c r="Q73" s="1">
        <v>283.04796367715227</v>
      </c>
      <c r="R73" s="1">
        <v>105.50354001930583</v>
      </c>
      <c r="S73" s="1">
        <v>6.3534384502096419E-2</v>
      </c>
      <c r="T73" s="1">
        <v>0.12619740162435239</v>
      </c>
      <c r="U73" s="1">
        <v>17.589349536030539</v>
      </c>
      <c r="V73" s="1">
        <v>83.474586229297003</v>
      </c>
      <c r="W73" s="11">
        <v>138.07580844694738</v>
      </c>
      <c r="X73" s="11">
        <v>140.05540061372696</v>
      </c>
      <c r="Y73" s="1">
        <v>0.24756886941293013</v>
      </c>
      <c r="Z73" s="1">
        <v>0.1158232779580757</v>
      </c>
      <c r="AA73" s="1">
        <v>47.212524784413176</v>
      </c>
      <c r="AB73" s="1">
        <v>26.818155360779453</v>
      </c>
      <c r="AC73" s="1">
        <v>3.4414796366604201</v>
      </c>
      <c r="AD73" s="10">
        <v>120.93637044931745</v>
      </c>
      <c r="AE73" s="11">
        <v>138.97788177970483</v>
      </c>
      <c r="AF73" s="1">
        <v>1.8084080778709901E-2</v>
      </c>
      <c r="AG73" s="1">
        <v>5.6029902537455989E-2</v>
      </c>
      <c r="AH73" s="1">
        <v>5.1450003911377544E-2</v>
      </c>
      <c r="AI73" s="1">
        <v>43.53195878034574</v>
      </c>
      <c r="AJ73" s="1">
        <v>99.832689952123715</v>
      </c>
      <c r="AK73" s="1">
        <v>8.1243409977297017E-3</v>
      </c>
      <c r="AL73" s="1">
        <v>0.63634060923452707</v>
      </c>
      <c r="AM73" s="1">
        <v>5.2665626899610221E-4</v>
      </c>
    </row>
    <row r="74" spans="1:39" x14ac:dyDescent="0.25">
      <c r="A74" s="1">
        <v>72</v>
      </c>
      <c r="B74" t="s">
        <v>148</v>
      </c>
      <c r="C74" s="1">
        <v>0.27360121739454635</v>
      </c>
      <c r="D74" s="1">
        <v>-1.942240639596865E-2</v>
      </c>
      <c r="E74" s="1">
        <v>7.1869340627904843E-2</v>
      </c>
      <c r="F74" s="1">
        <v>3.578363097890374</v>
      </c>
      <c r="G74" s="1">
        <v>30.961252704189224</v>
      </c>
      <c r="H74" s="1">
        <v>30.74709919758255</v>
      </c>
      <c r="I74" s="1">
        <v>7.4087437798149329</v>
      </c>
      <c r="J74" s="1">
        <v>18.761887044237266</v>
      </c>
      <c r="K74" s="1">
        <v>142.57530027850075</v>
      </c>
      <c r="L74" s="1">
        <v>62.119699013506583</v>
      </c>
      <c r="M74" s="11">
        <v>179.53099747073941</v>
      </c>
      <c r="N74" s="1">
        <v>1.6589216485552189E-2</v>
      </c>
      <c r="O74" s="1">
        <v>7.4965032657663994E-2</v>
      </c>
      <c r="P74" s="1">
        <v>0.61808230936098429</v>
      </c>
      <c r="Q74" s="1">
        <v>744.68897014932224</v>
      </c>
      <c r="R74" s="1">
        <v>255.66594965615775</v>
      </c>
      <c r="S74" s="1">
        <v>9.0400333215110415E-2</v>
      </c>
      <c r="T74" s="1">
        <v>3.4756990329178534</v>
      </c>
      <c r="U74" s="1">
        <v>46.23945125362642</v>
      </c>
      <c r="V74" s="1">
        <v>223.19580681459215</v>
      </c>
      <c r="W74" s="11">
        <v>135.6041468812499</v>
      </c>
      <c r="X74" s="11">
        <v>135.76835213800075</v>
      </c>
      <c r="Y74" s="1">
        <v>1.0706570078734781</v>
      </c>
      <c r="Z74" s="1">
        <v>0.26121470883194564</v>
      </c>
      <c r="AA74" s="1">
        <v>86.010223725930075</v>
      </c>
      <c r="AB74" s="1">
        <v>134.94647029646282</v>
      </c>
      <c r="AC74" s="1">
        <v>6.0507792730387822</v>
      </c>
      <c r="AD74" s="1">
        <v>114.6492972603218</v>
      </c>
      <c r="AE74" s="11">
        <v>129.55358860574572</v>
      </c>
      <c r="AF74" s="1">
        <v>3.5989390755260767E-2</v>
      </c>
      <c r="AG74" s="1">
        <v>0.47798527184840361</v>
      </c>
      <c r="AH74" s="1">
        <v>0.1088067955472911</v>
      </c>
      <c r="AI74" s="1">
        <v>249.98539281132699</v>
      </c>
      <c r="AJ74" s="1">
        <v>93.87426600133233</v>
      </c>
      <c r="AK74" s="1">
        <v>3.4660344380649903E-2</v>
      </c>
      <c r="AL74" s="1">
        <v>6.5935705065921253</v>
      </c>
      <c r="AM74" s="1">
        <v>2.7886235874583203E-3</v>
      </c>
    </row>
    <row r="75" spans="1:39" x14ac:dyDescent="0.25">
      <c r="A75" s="1">
        <v>73</v>
      </c>
      <c r="B75" t="s">
        <v>149</v>
      </c>
      <c r="C75" s="1">
        <v>0.43015703208072043</v>
      </c>
      <c r="D75" s="1">
        <v>-2.122500992181444E-2</v>
      </c>
      <c r="E75" s="1">
        <v>0.103536915077293</v>
      </c>
      <c r="F75" s="1">
        <v>3.9596724496710727</v>
      </c>
      <c r="G75" s="1">
        <v>54.612129418477252</v>
      </c>
      <c r="H75" s="1">
        <v>33.941412314908497</v>
      </c>
      <c r="I75" s="1">
        <v>11.101544966249287</v>
      </c>
      <c r="J75" s="1">
        <v>17.747899557412087</v>
      </c>
      <c r="K75" s="1">
        <v>166.90344658299719</v>
      </c>
      <c r="L75" s="1">
        <v>116.71146429648638</v>
      </c>
      <c r="M75" s="11">
        <v>206.09110200295163</v>
      </c>
      <c r="N75" s="1">
        <v>3.2213930692630489E-2</v>
      </c>
      <c r="O75" s="1">
        <v>7.0761381214610966E-2</v>
      </c>
      <c r="P75" s="1">
        <v>0.66460005590265669</v>
      </c>
      <c r="Q75" s="1">
        <v>744.26799744013738</v>
      </c>
      <c r="R75" s="1">
        <v>240.77229399163005</v>
      </c>
      <c r="S75" s="1">
        <v>6.81493360166356E-2</v>
      </c>
      <c r="T75" s="1">
        <v>0.34481360936665778</v>
      </c>
      <c r="U75" s="1">
        <v>53.442017973815922</v>
      </c>
      <c r="V75" s="1">
        <v>422.84619819456839</v>
      </c>
      <c r="W75" s="11">
        <v>143.90684797648581</v>
      </c>
      <c r="X75" s="11">
        <v>139.11359777468681</v>
      </c>
      <c r="Y75" s="1">
        <v>1.8220681384322595</v>
      </c>
      <c r="Z75" s="1">
        <v>0.34038222892231557</v>
      </c>
      <c r="AA75" s="1">
        <v>145.46170195314124</v>
      </c>
      <c r="AB75" s="1">
        <v>263.82390198276175</v>
      </c>
      <c r="AC75" s="1">
        <v>12.724967042786886</v>
      </c>
      <c r="AD75" s="10">
        <v>117.86067190682513</v>
      </c>
      <c r="AE75" s="11">
        <v>125.90319423303062</v>
      </c>
      <c r="AF75" s="1">
        <v>5.1454739029062925E-2</v>
      </c>
      <c r="AG75" s="1">
        <v>0.68106903887276116</v>
      </c>
      <c r="AH75" s="1">
        <v>0.28831940101688142</v>
      </c>
      <c r="AI75" s="1">
        <v>425.73263962906287</v>
      </c>
      <c r="AJ75" s="1">
        <v>94.135874619340143</v>
      </c>
      <c r="AK75" s="1">
        <v>0.11599688009951185</v>
      </c>
      <c r="AL75" s="1">
        <v>6.7779926643035289</v>
      </c>
      <c r="AM75" s="1">
        <v>2.8312140964042915E-3</v>
      </c>
    </row>
    <row r="76" spans="1:39" x14ac:dyDescent="0.25">
      <c r="A76" s="1">
        <v>74</v>
      </c>
      <c r="B76" t="s">
        <v>150</v>
      </c>
      <c r="C76" s="1">
        <v>0.16866331936965431</v>
      </c>
      <c r="D76" s="1">
        <v>1.6054628637674876E-2</v>
      </c>
      <c r="E76" s="1">
        <v>4.9463016313109093E-2</v>
      </c>
      <c r="F76" s="1">
        <v>2.3044766697560743</v>
      </c>
      <c r="G76" s="1">
        <v>23.648649163311415</v>
      </c>
      <c r="H76" s="1">
        <v>12.87678802941932</v>
      </c>
      <c r="I76" s="1">
        <v>11.920894146585423</v>
      </c>
      <c r="J76" s="1">
        <v>13.499525374502658</v>
      </c>
      <c r="K76" s="1">
        <v>124.14418382031472</v>
      </c>
      <c r="L76" s="1">
        <v>53.494494657970286</v>
      </c>
      <c r="M76" s="11">
        <v>186.25587366881936</v>
      </c>
      <c r="N76" s="1">
        <v>1.4288839126597676E-2</v>
      </c>
      <c r="O76" s="1">
        <v>1.8722154454176593E-2</v>
      </c>
      <c r="P76" s="1">
        <v>0.28980000451552884</v>
      </c>
      <c r="Q76" s="1">
        <v>322.68550322739299</v>
      </c>
      <c r="R76" s="1">
        <v>124.67402027954473</v>
      </c>
      <c r="S76" s="1">
        <v>3.3169767884006558E-2</v>
      </c>
      <c r="T76" s="1">
        <v>0.12641798224330661</v>
      </c>
      <c r="U76" s="1">
        <v>23.181465096310387</v>
      </c>
      <c r="V76" s="1">
        <v>233.59217044566529</v>
      </c>
      <c r="W76" s="11">
        <v>143.5345473296662</v>
      </c>
      <c r="X76" s="11">
        <v>144.33963386752097</v>
      </c>
      <c r="Y76" s="1">
        <v>0.75065992114847513</v>
      </c>
      <c r="Z76" s="1">
        <v>0.20001208636302092</v>
      </c>
      <c r="AA76" s="1">
        <v>93.187467504245092</v>
      </c>
      <c r="AB76" s="1">
        <v>104.62636137803533</v>
      </c>
      <c r="AC76" s="1">
        <v>7.8016978512490835</v>
      </c>
      <c r="AD76" s="11">
        <v>122.95015268905951</v>
      </c>
      <c r="AE76" s="11">
        <v>135.1046998711731</v>
      </c>
      <c r="AF76" s="1">
        <v>2.5292321920555808E-2</v>
      </c>
      <c r="AG76" s="1">
        <v>0.31685944019652668</v>
      </c>
      <c r="AH76" s="1">
        <v>0.18074276123372093</v>
      </c>
      <c r="AI76" s="1">
        <v>118.11270393361772</v>
      </c>
      <c r="AJ76" s="1">
        <v>97.617294586750276</v>
      </c>
      <c r="AK76" s="1">
        <v>4.2884652910204914E-2</v>
      </c>
      <c r="AL76" s="1">
        <v>1.9072523891297335</v>
      </c>
      <c r="AM76" s="1">
        <v>7.4353925081063592E-4</v>
      </c>
    </row>
    <row r="77" spans="1:39" x14ac:dyDescent="0.25">
      <c r="A77" s="1">
        <v>75</v>
      </c>
      <c r="B77" t="s">
        <v>151</v>
      </c>
      <c r="C77" s="1">
        <v>9.699776556288775E-2</v>
      </c>
      <c r="D77" s="1">
        <v>-3.3365191855696225E-2</v>
      </c>
      <c r="E77" s="1">
        <v>3.6176925639263134E-2</v>
      </c>
      <c r="F77" s="1">
        <v>0.57096471825859929</v>
      </c>
      <c r="G77" s="1">
        <v>12.942892146525603</v>
      </c>
      <c r="H77" s="1">
        <v>14.029520926352955</v>
      </c>
      <c r="I77" s="1">
        <v>7.7219086778632233</v>
      </c>
      <c r="J77" s="1">
        <v>7.6822798820682818</v>
      </c>
      <c r="K77" s="1">
        <v>102.72962640690446</v>
      </c>
      <c r="L77" s="1">
        <v>15.770237568951414</v>
      </c>
      <c r="M77" s="11">
        <v>196.34104281623351</v>
      </c>
      <c r="N77" s="1">
        <v>4.049063855055904E-3</v>
      </c>
      <c r="O77" s="1">
        <v>1.1393196710031184E-2</v>
      </c>
      <c r="P77" s="1">
        <v>0.17322854208788524</v>
      </c>
      <c r="Q77" s="1">
        <v>186.63517520622827</v>
      </c>
      <c r="R77" s="1">
        <v>215.36114040200792</v>
      </c>
      <c r="S77" s="1">
        <v>2.7073402657296002E-2</v>
      </c>
      <c r="T77" s="1">
        <v>0.10334170212738168</v>
      </c>
      <c r="U77" s="1">
        <v>32.2408541833002</v>
      </c>
      <c r="V77" s="1">
        <v>146.43717598161763</v>
      </c>
      <c r="W77" s="11">
        <v>144.57497660701304</v>
      </c>
      <c r="X77" s="11">
        <v>145.8632275702378</v>
      </c>
      <c r="Y77" s="1">
        <v>0.1813947363677747</v>
      </c>
      <c r="Z77" s="1">
        <v>0.17750397493245082</v>
      </c>
      <c r="AA77" s="1">
        <v>102.06711975871991</v>
      </c>
      <c r="AB77" s="1">
        <v>36.157713639409842</v>
      </c>
      <c r="AC77" s="1">
        <v>6.1408149978734174</v>
      </c>
      <c r="AD77" s="11">
        <v>125.92733271978875</v>
      </c>
      <c r="AE77" s="11">
        <v>141.39220364526798</v>
      </c>
      <c r="AF77" s="1">
        <v>2.390474013219776E-2</v>
      </c>
      <c r="AG77" s="1">
        <v>7.3810270050921056E-2</v>
      </c>
      <c r="AH77" s="1">
        <v>0.12128960896094511</v>
      </c>
      <c r="AI77" s="1">
        <v>106.5457340299578</v>
      </c>
      <c r="AJ77" s="1">
        <v>98.497485677673339</v>
      </c>
      <c r="AK77" s="1">
        <v>6.2964637493658892E-3</v>
      </c>
      <c r="AL77" s="1">
        <v>0.63196443906986854</v>
      </c>
      <c r="AM77" s="1">
        <v>8.4622214888445423E-4</v>
      </c>
    </row>
    <row r="78" spans="1:39" x14ac:dyDescent="0.25">
      <c r="A78" s="1">
        <v>76</v>
      </c>
      <c r="B78" t="s">
        <v>112</v>
      </c>
      <c r="C78" s="1">
        <v>0.17296992695194663</v>
      </c>
      <c r="D78" s="1">
        <v>-2.207917906093784E-3</v>
      </c>
      <c r="E78" s="1">
        <v>5.2470310919270728E-2</v>
      </c>
      <c r="F78" s="1">
        <v>2.2573364539598373</v>
      </c>
      <c r="G78" s="1">
        <v>22.306214058437835</v>
      </c>
      <c r="H78" s="1">
        <v>10.743711517378392</v>
      </c>
      <c r="I78" s="1">
        <v>9.3669745317441482</v>
      </c>
      <c r="J78" s="1">
        <v>10.595395694407607</v>
      </c>
      <c r="K78" s="1">
        <v>128.92462503153703</v>
      </c>
      <c r="L78" s="1">
        <v>40.009107456620029</v>
      </c>
      <c r="M78" s="11">
        <v>187.14748125605186</v>
      </c>
      <c r="N78" s="1">
        <v>1.0668826263258713E-2</v>
      </c>
      <c r="O78" s="1">
        <v>3.1979680383955066E-2</v>
      </c>
      <c r="P78" s="1">
        <v>0.28134989368087993</v>
      </c>
      <c r="Q78" s="1">
        <v>495.93337573335612</v>
      </c>
      <c r="R78" s="1">
        <v>292.8151920068384</v>
      </c>
      <c r="S78" s="1">
        <v>0.12260186991914951</v>
      </c>
      <c r="T78" s="1">
        <v>0.45835513869379868</v>
      </c>
      <c r="U78" s="1">
        <v>41.641138555763149</v>
      </c>
      <c r="V78" s="1">
        <v>149.37416652489316</v>
      </c>
      <c r="W78" s="11">
        <v>140.50053515565963</v>
      </c>
      <c r="X78" s="11">
        <v>141.35616143742541</v>
      </c>
      <c r="Y78" s="1">
        <v>0.56374755958678768</v>
      </c>
      <c r="Z78" s="1">
        <v>0.20182248212288212</v>
      </c>
      <c r="AA78" s="1">
        <v>130.45047958891311</v>
      </c>
      <c r="AB78" s="1">
        <v>82.011196262872957</v>
      </c>
      <c r="AC78" s="1">
        <v>7.5532148748962511</v>
      </c>
      <c r="AD78" s="10">
        <v>119.00846099872253</v>
      </c>
      <c r="AE78" s="11">
        <v>133.42368122695186</v>
      </c>
      <c r="AF78" s="1">
        <v>3.3038344016595618E-2</v>
      </c>
      <c r="AG78" s="1">
        <v>0.28451240082652263</v>
      </c>
      <c r="AH78" s="1">
        <v>0.17387404196653874</v>
      </c>
      <c r="AI78" s="1">
        <v>137.95730610720864</v>
      </c>
      <c r="AJ78" s="1">
        <v>96.182755493102263</v>
      </c>
      <c r="AK78" s="1">
        <v>3.6442091064149869E-2</v>
      </c>
      <c r="AL78" s="1">
        <v>1.2165036196075472</v>
      </c>
      <c r="AM78" s="1">
        <v>8.0706272689405546E-4</v>
      </c>
    </row>
    <row r="79" spans="1:39" x14ac:dyDescent="0.25">
      <c r="A79" s="1">
        <v>77</v>
      </c>
      <c r="B79" t="s">
        <v>152</v>
      </c>
      <c r="C79" s="1">
        <v>0.19841255031115007</v>
      </c>
      <c r="D79" s="1">
        <v>-3.3365191855696225E-2</v>
      </c>
      <c r="E79" s="1">
        <v>3.7582144088155606E-2</v>
      </c>
      <c r="F79" s="1">
        <v>3.6206077550664308</v>
      </c>
      <c r="G79" s="1">
        <v>25.320646770919339</v>
      </c>
      <c r="H79" s="1">
        <v>16.76918117644513</v>
      </c>
      <c r="I79" s="1">
        <v>10.253398037426757</v>
      </c>
      <c r="J79" s="1">
        <v>9.6553929371256171</v>
      </c>
      <c r="K79" s="1">
        <v>111.71288812537948</v>
      </c>
      <c r="L79" s="1">
        <v>43.581086412179566</v>
      </c>
      <c r="M79" s="11">
        <v>195.3579378400693</v>
      </c>
      <c r="N79" s="1">
        <v>1.1463680600283141E-2</v>
      </c>
      <c r="O79" s="1">
        <v>3.4392670662171589E-2</v>
      </c>
      <c r="P79" s="1">
        <v>0.19531052389696488</v>
      </c>
      <c r="Q79" s="1">
        <v>336.70831805022169</v>
      </c>
      <c r="R79" s="1">
        <v>91.723463551035891</v>
      </c>
      <c r="S79" s="1">
        <v>2.2560191663150708E-2</v>
      </c>
      <c r="T79" s="1">
        <v>1.1936100812825126</v>
      </c>
      <c r="U79" s="1">
        <v>29.441257980393818</v>
      </c>
      <c r="V79" s="1">
        <v>238.2792134634083</v>
      </c>
      <c r="W79" s="11">
        <v>144.67870465232764</v>
      </c>
      <c r="X79" s="11">
        <v>143.73198622512206</v>
      </c>
      <c r="Y79" s="1">
        <v>0.49184681289546034</v>
      </c>
      <c r="Z79" s="1">
        <v>0.14762361848980138</v>
      </c>
      <c r="AA79" s="1">
        <v>89.472917864392372</v>
      </c>
      <c r="AB79" s="1">
        <v>94.130317923248015</v>
      </c>
      <c r="AC79" s="1">
        <v>8.6680492942262752</v>
      </c>
      <c r="AD79" s="11">
        <v>122.31202488323804</v>
      </c>
      <c r="AE79" s="11">
        <v>136.00953590958306</v>
      </c>
      <c r="AF79" s="1">
        <v>2.4368361296839131E-2</v>
      </c>
      <c r="AG79" s="1">
        <v>0.32422249809078146</v>
      </c>
      <c r="AH79" s="1">
        <v>0.16895795629311508</v>
      </c>
      <c r="AI79" s="1">
        <v>130.91444339842153</v>
      </c>
      <c r="AJ79" s="1">
        <v>96.059149831474542</v>
      </c>
      <c r="AK79" s="1">
        <v>8.6871374726012598E-2</v>
      </c>
      <c r="AL79" s="1">
        <v>1.5467763343148322</v>
      </c>
      <c r="AM79" s="1">
        <v>5.0894984353111385E-4</v>
      </c>
    </row>
    <row r="80" spans="1:39" x14ac:dyDescent="0.25">
      <c r="A80" s="1">
        <v>78</v>
      </c>
      <c r="B80" t="s">
        <v>153</v>
      </c>
      <c r="C80" s="1">
        <v>0.21374151169692573</v>
      </c>
      <c r="D80" s="1">
        <v>1.0953449596567525E-2</v>
      </c>
      <c r="E80" s="1">
        <v>6.4343524871693245E-2</v>
      </c>
      <c r="F80" s="1">
        <v>2.3787961089952216</v>
      </c>
      <c r="G80" s="1">
        <v>29.117295272846263</v>
      </c>
      <c r="H80" s="1">
        <v>16.347514917646969</v>
      </c>
      <c r="I80" s="1">
        <v>11.860223594444923</v>
      </c>
      <c r="J80" s="1">
        <v>11.109148804732802</v>
      </c>
      <c r="K80" s="1">
        <v>152.72813390847918</v>
      </c>
      <c r="L80" s="1">
        <v>51.796883273955039</v>
      </c>
      <c r="M80" s="11">
        <v>188.19349635804676</v>
      </c>
      <c r="N80" s="1">
        <v>1.3692447178498811E-2</v>
      </c>
      <c r="O80" s="1">
        <v>2.9975684915167559E-2</v>
      </c>
      <c r="P80" s="1">
        <v>0.20899736257764745</v>
      </c>
      <c r="Q80" s="1">
        <v>407.71307517656601</v>
      </c>
      <c r="R80" s="1">
        <v>258.33597091210009</v>
      </c>
      <c r="S80" s="1">
        <v>3.4204290119886988E-2</v>
      </c>
      <c r="T80" s="1">
        <v>0.59579839976892524</v>
      </c>
      <c r="U80" s="1">
        <v>69.986166765305754</v>
      </c>
      <c r="V80" s="1">
        <v>222.49179682235268</v>
      </c>
      <c r="W80" s="11">
        <v>143.17438938278448</v>
      </c>
      <c r="X80" s="11">
        <v>141.06253647540839</v>
      </c>
      <c r="Y80" s="1">
        <v>0.81063850014012906</v>
      </c>
      <c r="Z80" s="1">
        <v>0.25362212838407955</v>
      </c>
      <c r="AA80" s="1">
        <v>145.30458016035678</v>
      </c>
      <c r="AB80" s="1">
        <v>107.0837574389348</v>
      </c>
      <c r="AC80" s="1">
        <v>8.3932855989187871</v>
      </c>
      <c r="AD80" s="10">
        <v>119.07602984380067</v>
      </c>
      <c r="AE80" s="11">
        <v>131.97654884496964</v>
      </c>
      <c r="AF80" s="1">
        <v>3.2286479188488794E-2</v>
      </c>
      <c r="AG80" s="1">
        <v>0.37713517983227673</v>
      </c>
      <c r="AH80" s="1">
        <v>0.2424891523802635</v>
      </c>
      <c r="AI80" s="1">
        <v>206.60324595933668</v>
      </c>
      <c r="AJ80" s="1">
        <v>95.90257721344814</v>
      </c>
      <c r="AK80" s="1">
        <v>6.1198433938851791E-2</v>
      </c>
      <c r="AL80" s="1">
        <v>2.9521697357187042</v>
      </c>
      <c r="AM80" s="1">
        <v>5.1354769468346109E-4</v>
      </c>
    </row>
    <row r="81" spans="1:39" x14ac:dyDescent="0.25">
      <c r="A81" s="1">
        <v>79</v>
      </c>
      <c r="B81" t="s">
        <v>154</v>
      </c>
      <c r="C81" s="1">
        <v>0.10855594389518385</v>
      </c>
      <c r="D81" s="1">
        <v>-7.3417462604455719E-3</v>
      </c>
      <c r="E81" s="1">
        <v>4.8255766898735813E-2</v>
      </c>
      <c r="F81" s="1">
        <v>1.3859779030803245</v>
      </c>
      <c r="G81" s="1">
        <v>16.433419567700501</v>
      </c>
      <c r="H81" s="1">
        <v>12.16373608686016</v>
      </c>
      <c r="I81" s="1">
        <v>4.7667104021743976</v>
      </c>
      <c r="J81" s="1">
        <v>7.6704104228087298</v>
      </c>
      <c r="K81" s="1">
        <v>70.497654430169703</v>
      </c>
      <c r="L81" s="1">
        <v>36.073031608942095</v>
      </c>
      <c r="M81" s="11">
        <v>194.4393244806372</v>
      </c>
      <c r="N81" s="1">
        <v>9.5042227353962245E-3</v>
      </c>
      <c r="O81" s="1">
        <v>2.4504245643070806E-2</v>
      </c>
      <c r="P81" s="1">
        <v>0.32574630704036706</v>
      </c>
      <c r="Q81" s="1">
        <v>269.22122847453818</v>
      </c>
      <c r="R81" s="1">
        <v>100.85501932796991</v>
      </c>
      <c r="S81" s="1">
        <v>2.1520165886496637E-2</v>
      </c>
      <c r="T81" s="1">
        <v>7.4625431953129609E-2</v>
      </c>
      <c r="U81" s="1">
        <v>34.522962199205885</v>
      </c>
      <c r="V81" s="1">
        <v>118.47791388188283</v>
      </c>
      <c r="W81" s="11">
        <v>141.7266821381933</v>
      </c>
      <c r="X81" s="11">
        <v>144.39608711411427</v>
      </c>
      <c r="Y81" s="1">
        <v>0.60914331985933456</v>
      </c>
      <c r="Z81" s="1">
        <v>0.11195806046538406</v>
      </c>
      <c r="AA81" s="1">
        <v>60.204694245018942</v>
      </c>
      <c r="AB81" s="1">
        <v>78.541069829687743</v>
      </c>
      <c r="AC81" s="1">
        <v>3.2706891810660914</v>
      </c>
      <c r="AD81" s="11">
        <v>122.60349517291191</v>
      </c>
      <c r="AE81" s="11">
        <v>141.18043433492957</v>
      </c>
      <c r="AF81" s="1">
        <v>2.3291161481810624E-2</v>
      </c>
      <c r="AG81" s="1">
        <v>0.21451572573883113</v>
      </c>
      <c r="AH81" s="1">
        <v>0.10983729666183188</v>
      </c>
      <c r="AI81" s="1">
        <v>109.46132860417109</v>
      </c>
      <c r="AJ81" s="1">
        <v>97.732195271639398</v>
      </c>
      <c r="AK81" s="1">
        <v>4.8813839187213139E-2</v>
      </c>
      <c r="AL81" s="1">
        <v>2.3911603887015938</v>
      </c>
      <c r="AM81" s="1">
        <v>6.7842433814812957E-4</v>
      </c>
    </row>
    <row r="82" spans="1:39" x14ac:dyDescent="0.25">
      <c r="A82" s="1">
        <v>80</v>
      </c>
      <c r="B82" t="s">
        <v>155</v>
      </c>
      <c r="C82" s="1">
        <v>0.12806708810176173</v>
      </c>
      <c r="D82" s="1">
        <v>-6.2428672450437917E-3</v>
      </c>
      <c r="E82" s="1">
        <v>3.8225065740631732E-2</v>
      </c>
      <c r="F82" s="1">
        <v>2.7464754450156028</v>
      </c>
      <c r="G82" s="1">
        <v>22.528270970327402</v>
      </c>
      <c r="H82" s="1">
        <v>12.860097605292363</v>
      </c>
      <c r="I82" s="1">
        <v>7.0523336911472159</v>
      </c>
      <c r="J82" s="1">
        <v>12.423581969283918</v>
      </c>
      <c r="K82" s="1">
        <v>142.1720929684557</v>
      </c>
      <c r="L82" s="1">
        <v>40.674811918775838</v>
      </c>
      <c r="M82" s="11">
        <v>186.84333187142076</v>
      </c>
      <c r="N82" s="1">
        <v>1.0709268611460147E-2</v>
      </c>
      <c r="O82" s="1">
        <v>3.8472160229393745E-2</v>
      </c>
      <c r="P82" s="1">
        <v>0.32881598960440472</v>
      </c>
      <c r="Q82" s="1">
        <v>445.40540394581768</v>
      </c>
      <c r="R82" s="1">
        <v>170.08128835621525</v>
      </c>
      <c r="S82" s="1">
        <v>8.9706188622365596E-2</v>
      </c>
      <c r="T82" s="1">
        <v>0.15341699361141509</v>
      </c>
      <c r="U82" s="1">
        <v>26.962950638558734</v>
      </c>
      <c r="V82" s="1">
        <v>177.62204709849925</v>
      </c>
      <c r="W82" s="11">
        <v>141.88228572670366</v>
      </c>
      <c r="X82" s="11">
        <v>141.17070431779305</v>
      </c>
      <c r="Y82" s="1">
        <v>0.56592798318440929</v>
      </c>
      <c r="Z82" s="1">
        <v>0.17869365992312206</v>
      </c>
      <c r="AA82" s="1">
        <v>91.460098100128405</v>
      </c>
      <c r="AB82" s="1">
        <v>85.51443456146923</v>
      </c>
      <c r="AC82" s="1">
        <v>5.2469775107992431</v>
      </c>
      <c r="AD82" s="10">
        <v>118.10955209720498</v>
      </c>
      <c r="AE82" s="11">
        <v>133.22880138150887</v>
      </c>
      <c r="AF82" s="1">
        <v>2.3553996330290899E-2</v>
      </c>
      <c r="AG82" s="1">
        <v>0.19846228505017424</v>
      </c>
      <c r="AH82" s="1">
        <v>0.10158569507344771</v>
      </c>
      <c r="AI82" s="1">
        <v>153.4159735021756</v>
      </c>
      <c r="AJ82" s="1">
        <v>94.966780182035976</v>
      </c>
      <c r="AK82" s="1">
        <v>5.8182488766616275E-2</v>
      </c>
      <c r="AL82" s="1">
        <v>3.3594282640120783</v>
      </c>
      <c r="AM82" s="1">
        <v>5.2451978501740501E-4</v>
      </c>
    </row>
    <row r="83" spans="1:39" x14ac:dyDescent="0.25">
      <c r="A83" s="1">
        <v>81</v>
      </c>
      <c r="B83" t="s">
        <v>156</v>
      </c>
      <c r="C83" s="1">
        <v>1.5142645427155283E-2</v>
      </c>
      <c r="D83" s="1">
        <v>-1.9964654299158478E-2</v>
      </c>
      <c r="E83" s="1">
        <v>1.9168839760574097E-2</v>
      </c>
      <c r="F83" s="1">
        <v>0.67993850225313868</v>
      </c>
      <c r="G83" s="1">
        <v>6.6223405364194328</v>
      </c>
      <c r="H83" s="1">
        <v>6.6526060410859795</v>
      </c>
      <c r="I83" s="1">
        <v>3.243688390173499</v>
      </c>
      <c r="J83" s="1">
        <v>4.747056756130962</v>
      </c>
      <c r="K83" s="1">
        <v>40.886628340020835</v>
      </c>
      <c r="L83" s="1">
        <v>6.1693136900809575</v>
      </c>
      <c r="M83" s="11">
        <v>188.9828136783452</v>
      </c>
      <c r="N83" s="1">
        <v>1.6389909920920419E-3</v>
      </c>
      <c r="O83" s="1">
        <v>1.2021223920929436E-2</v>
      </c>
      <c r="P83" s="1">
        <v>0.1064503723740447</v>
      </c>
      <c r="Q83" s="1">
        <v>128.15956330672975</v>
      </c>
      <c r="R83" s="1">
        <v>72.661336803191332</v>
      </c>
      <c r="S83" s="1">
        <v>2.0270070901665705E-2</v>
      </c>
      <c r="T83" s="1">
        <v>4.0036641106164103E-2</v>
      </c>
      <c r="U83" s="1">
        <v>15.482675971646524</v>
      </c>
      <c r="V83" s="1">
        <v>54.804316321802013</v>
      </c>
      <c r="W83" s="11">
        <v>142.34708559985691</v>
      </c>
      <c r="X83" s="11">
        <v>143.34972555387628</v>
      </c>
      <c r="Y83" s="1">
        <v>0.21099321774309737</v>
      </c>
      <c r="Z83" s="1">
        <v>5.0945381572920258E-2</v>
      </c>
      <c r="AA83" s="1">
        <v>24.393352425393616</v>
      </c>
      <c r="AB83" s="1">
        <v>13.853605705463977</v>
      </c>
      <c r="AC83" s="1">
        <v>1.5291525468961829</v>
      </c>
      <c r="AD83" s="11">
        <v>125.23405182109832</v>
      </c>
      <c r="AE83" s="11">
        <v>141.653309438957</v>
      </c>
      <c r="AF83" s="1">
        <v>1.937616383296242E-2</v>
      </c>
      <c r="AG83" s="1">
        <v>8.1077007440673504E-2</v>
      </c>
      <c r="AH83" s="1">
        <v>3.6061063580118111E-2</v>
      </c>
      <c r="AI83" s="1">
        <v>20.599608823998071</v>
      </c>
      <c r="AJ83" s="1">
        <v>100.20849082292916</v>
      </c>
      <c r="AK83" s="1">
        <v>3.7083383389755727E-3</v>
      </c>
      <c r="AL83" s="1">
        <v>0.28652528382073922</v>
      </c>
      <c r="AM83" s="1">
        <v>1.1134770866682828E-4</v>
      </c>
    </row>
    <row r="84" spans="1:39" x14ac:dyDescent="0.25">
      <c r="A84" s="1">
        <v>82</v>
      </c>
      <c r="B84" t="s">
        <v>157</v>
      </c>
      <c r="C84" s="1">
        <v>0.10730194786301814</v>
      </c>
      <c r="D84" s="1">
        <v>-1.5134128346647003E-2</v>
      </c>
      <c r="E84" s="1">
        <v>2.1537227627127911E-2</v>
      </c>
      <c r="F84" s="1">
        <v>1.183062320066844</v>
      </c>
      <c r="G84" s="1">
        <v>7.1612190364694923</v>
      </c>
      <c r="H84" s="1">
        <v>8.0750275817188708</v>
      </c>
      <c r="I84" s="1">
        <v>3.0887916374616928</v>
      </c>
      <c r="J84" s="1">
        <v>5.8711942907926842</v>
      </c>
      <c r="K84" s="1">
        <v>43.058446351689902</v>
      </c>
      <c r="L84" s="1">
        <v>6.936609174520453</v>
      </c>
      <c r="M84" s="11">
        <v>182.49327356598965</v>
      </c>
      <c r="N84" s="1">
        <v>1.8605230439053707E-3</v>
      </c>
      <c r="O84" s="1">
        <v>1.1659281041189537E-2</v>
      </c>
      <c r="P84" s="1">
        <v>0.17658896526915821</v>
      </c>
      <c r="Q84" s="1">
        <v>85.93332890572303</v>
      </c>
      <c r="R84" s="1">
        <v>44.804814328941326</v>
      </c>
      <c r="S84" s="1">
        <v>1.0353310650566386E-2</v>
      </c>
      <c r="T84" s="1">
        <v>-1.5130366912165549E-3</v>
      </c>
      <c r="U84" s="1">
        <v>13.593336271922675</v>
      </c>
      <c r="V84" s="1">
        <v>33.978193798074351</v>
      </c>
      <c r="W84" s="11">
        <v>140.13276396552683</v>
      </c>
      <c r="X84" s="11">
        <v>139.98236758879693</v>
      </c>
      <c r="Y84" s="1">
        <v>0.20131846100113496</v>
      </c>
      <c r="Z84" s="1">
        <v>4.841490077342793E-2</v>
      </c>
      <c r="AA84" s="1">
        <v>26.910590527812083</v>
      </c>
      <c r="AB84" s="1">
        <v>14.519189593399698</v>
      </c>
      <c r="AC84" s="1">
        <v>1.2850103674625484</v>
      </c>
      <c r="AD84" s="11">
        <v>123.31376879174144</v>
      </c>
      <c r="AE84" s="11">
        <v>139.81396775680119</v>
      </c>
      <c r="AF84" s="1">
        <v>1.2642556613853126E-2</v>
      </c>
      <c r="AG84" s="1">
        <v>5.8323131825570827E-2</v>
      </c>
      <c r="AH84" s="1">
        <v>3.2421905706027772E-2</v>
      </c>
      <c r="AI84" s="1">
        <v>19.334963205928705</v>
      </c>
      <c r="AJ84" s="1">
        <v>99.276640657442272</v>
      </c>
      <c r="AK84" s="1">
        <v>5.5999504393635224E-3</v>
      </c>
      <c r="AL84" s="1">
        <v>0.97415222927295042</v>
      </c>
      <c r="AM84" s="1">
        <v>1.0380946545741563E-4</v>
      </c>
    </row>
    <row r="85" spans="1:39" x14ac:dyDescent="0.25">
      <c r="A85" s="1">
        <v>83</v>
      </c>
      <c r="B85" t="s">
        <v>158</v>
      </c>
      <c r="C85" s="1">
        <v>9.8314124060377303E-2</v>
      </c>
      <c r="D85" s="1">
        <v>-9.0879511664280891E-4</v>
      </c>
      <c r="E85" s="1">
        <v>3.2108202796416067E-2</v>
      </c>
      <c r="F85" s="1">
        <v>0.99493865418501848</v>
      </c>
      <c r="G85" s="1">
        <v>14.505066963269821</v>
      </c>
      <c r="H85" s="1">
        <v>24.808596099749039</v>
      </c>
      <c r="I85" s="1">
        <v>5.0723238673928437</v>
      </c>
      <c r="J85" s="1">
        <v>10.849302562377062</v>
      </c>
      <c r="K85" s="1">
        <v>73.808210586021048</v>
      </c>
      <c r="L85" s="1">
        <v>24.739130929269823</v>
      </c>
      <c r="M85" s="11">
        <v>179.1038927962031</v>
      </c>
      <c r="N85" s="1">
        <v>6.5224326814154569E-3</v>
      </c>
      <c r="O85" s="1">
        <v>2.9914944365287854E-2</v>
      </c>
      <c r="P85" s="1">
        <v>0.26607001374620637</v>
      </c>
      <c r="Q85" s="1">
        <v>292.41189571677563</v>
      </c>
      <c r="R85" s="1">
        <v>126.69510063946177</v>
      </c>
      <c r="S85" s="1">
        <v>5.5881589533299449E-2</v>
      </c>
      <c r="T85" s="1">
        <v>0.16657662447148461</v>
      </c>
      <c r="U85" s="1">
        <v>20.532185045859421</v>
      </c>
      <c r="V85" s="1">
        <v>97.15005463123876</v>
      </c>
      <c r="W85" s="11">
        <v>137.3917938189185</v>
      </c>
      <c r="X85" s="11">
        <v>137.75913379361367</v>
      </c>
      <c r="Y85" s="1">
        <v>0.37964957940607569</v>
      </c>
      <c r="Z85" s="1">
        <v>0.16434471298560213</v>
      </c>
      <c r="AA85" s="1">
        <v>43.366957438150109</v>
      </c>
      <c r="AB85" s="1">
        <v>55.954930626494779</v>
      </c>
      <c r="AC85" s="1">
        <v>5.553121578004566</v>
      </c>
      <c r="AD85" s="10">
        <v>118.75259158517811</v>
      </c>
      <c r="AE85" s="11">
        <v>135.86053599124094</v>
      </c>
      <c r="AF85" s="1">
        <v>1.8740431383865688E-2</v>
      </c>
      <c r="AG85" s="1">
        <v>8.292237144928985E-2</v>
      </c>
      <c r="AH85" s="1">
        <v>4.056303564983018E-2</v>
      </c>
      <c r="AI85" s="1">
        <v>154.11735260210997</v>
      </c>
      <c r="AJ85" s="1">
        <v>97.563092175452084</v>
      </c>
      <c r="AK85" s="1">
        <v>8.02800119356409E-3</v>
      </c>
      <c r="AL85" s="1">
        <v>1.9090942749213</v>
      </c>
      <c r="AM85" s="1">
        <v>8.4029260980906986E-4</v>
      </c>
    </row>
    <row r="86" spans="1:39" x14ac:dyDescent="0.25">
      <c r="A86" s="1">
        <v>84</v>
      </c>
      <c r="B86" t="s">
        <v>159</v>
      </c>
      <c r="C86" s="1">
        <v>0.12712533508905552</v>
      </c>
      <c r="D86" s="1">
        <v>-3.3365191855696225E-2</v>
      </c>
      <c r="E86" s="1">
        <v>7.9244703210884893E-2</v>
      </c>
      <c r="F86" s="1">
        <v>1.3243806028840128</v>
      </c>
      <c r="G86" s="1">
        <v>28.296158203239994</v>
      </c>
      <c r="H86" s="1">
        <v>17.667277014276792</v>
      </c>
      <c r="I86" s="1">
        <v>7.6373933596092485</v>
      </c>
      <c r="J86" s="1">
        <v>12.682236602031786</v>
      </c>
      <c r="K86" s="1">
        <v>143.64049597230084</v>
      </c>
      <c r="L86" s="1">
        <v>57.978920716452087</v>
      </c>
      <c r="M86" s="11">
        <v>177.47062769414629</v>
      </c>
      <c r="N86" s="1">
        <v>1.5442458393463384E-2</v>
      </c>
      <c r="O86" s="1">
        <v>2.7712076140593921E-2</v>
      </c>
      <c r="P86" s="1">
        <v>0.26697846763398464</v>
      </c>
      <c r="Q86" s="1">
        <v>673.56744164293696</v>
      </c>
      <c r="R86" s="1">
        <v>258.79195551557495</v>
      </c>
      <c r="S86" s="1">
        <v>5.6212344298317951E-2</v>
      </c>
      <c r="T86" s="1">
        <v>0.117415259589556</v>
      </c>
      <c r="U86" s="1">
        <v>44.65432997779692</v>
      </c>
      <c r="V86" s="1">
        <v>262.58103412845713</v>
      </c>
      <c r="W86" s="11">
        <v>132.55219606696267</v>
      </c>
      <c r="X86" s="11">
        <v>132.7389214081289</v>
      </c>
      <c r="Y86" s="1">
        <v>0.80073322318995144</v>
      </c>
      <c r="Z86" s="1">
        <v>0.20714448896155413</v>
      </c>
      <c r="AA86" s="1">
        <v>106.7522658675732</v>
      </c>
      <c r="AB86" s="1">
        <v>123.24407035616329</v>
      </c>
      <c r="AC86" s="1">
        <v>5.7026630478653084</v>
      </c>
      <c r="AD86" s="1">
        <v>112.88631484997438</v>
      </c>
      <c r="AE86" s="11">
        <v>126.84814867157809</v>
      </c>
      <c r="AF86" s="1">
        <v>4.1725733652345769E-2</v>
      </c>
      <c r="AG86" s="1">
        <v>0.16908260317851687</v>
      </c>
      <c r="AH86" s="1">
        <v>0.14973815866164278</v>
      </c>
      <c r="AI86" s="1">
        <v>221.84382366040234</v>
      </c>
      <c r="AJ86" s="1">
        <v>92.625134140455302</v>
      </c>
      <c r="AK86" s="1">
        <v>1.8020413181369838E-2</v>
      </c>
      <c r="AL86" s="1">
        <v>2.2218083593997537</v>
      </c>
      <c r="AM86" s="1">
        <v>1.3291773915233777E-3</v>
      </c>
    </row>
    <row r="87" spans="1:39" x14ac:dyDescent="0.25">
      <c r="A87" s="1">
        <v>85</v>
      </c>
      <c r="B87" t="s">
        <v>160</v>
      </c>
      <c r="C87" s="1">
        <v>0.27631375524022833</v>
      </c>
      <c r="D87" s="1">
        <v>-1.4885395905543577E-2</v>
      </c>
      <c r="E87" s="1">
        <v>4.0519303608332335E-2</v>
      </c>
      <c r="F87" s="1">
        <v>2.6348577446647137</v>
      </c>
      <c r="G87" s="1">
        <v>24.516078466437904</v>
      </c>
      <c r="H87" s="1">
        <v>31.067469124143695</v>
      </c>
      <c r="I87" s="1">
        <v>12.518346551081942</v>
      </c>
      <c r="J87" s="1">
        <v>11.025373013868853</v>
      </c>
      <c r="K87" s="1">
        <v>116.59262199343941</v>
      </c>
      <c r="L87" s="1">
        <v>41.127891541143391</v>
      </c>
      <c r="M87" s="11">
        <v>179.83903214634492</v>
      </c>
      <c r="N87" s="1">
        <v>1.1013030349418133E-2</v>
      </c>
      <c r="O87" s="1">
        <v>4.8081313385780228E-2</v>
      </c>
      <c r="P87" s="1">
        <v>0.35641620972730365</v>
      </c>
      <c r="Q87" s="1">
        <v>298.48146658122096</v>
      </c>
      <c r="R87" s="1">
        <v>165.91530691448762</v>
      </c>
      <c r="S87" s="1">
        <v>2.5792407247451323E-2</v>
      </c>
      <c r="T87" s="1">
        <v>8.9705600668251992E-2</v>
      </c>
      <c r="U87" s="1">
        <v>39.878657531664501</v>
      </c>
      <c r="V87" s="1">
        <v>215.93549580352746</v>
      </c>
      <c r="W87" s="11">
        <v>139.22187301662711</v>
      </c>
      <c r="X87" s="11">
        <v>136.60827598319159</v>
      </c>
      <c r="Y87" s="1">
        <v>0.48120833468325253</v>
      </c>
      <c r="Z87" s="1">
        <v>0.18689505010834195</v>
      </c>
      <c r="AA87" s="1">
        <v>104.13872635626271</v>
      </c>
      <c r="AB87" s="1">
        <v>85.000765416747242</v>
      </c>
      <c r="AC87" s="1">
        <v>9.858668839508594</v>
      </c>
      <c r="AD87" s="10">
        <v>117.09858646477079</v>
      </c>
      <c r="AE87" s="11">
        <v>130.81543291702226</v>
      </c>
      <c r="AF87" s="1">
        <v>7.1336207112242853E-2</v>
      </c>
      <c r="AG87" s="1">
        <v>0.22511516277136878</v>
      </c>
      <c r="AH87" s="1">
        <v>0.20077143160423835</v>
      </c>
      <c r="AI87" s="1">
        <v>126.87421899854617</v>
      </c>
      <c r="AJ87" s="1">
        <v>96.217037407603883</v>
      </c>
      <c r="AK87" s="1">
        <v>5.389071100301969E-2</v>
      </c>
      <c r="AL87" s="1">
        <v>2.5762013589343935</v>
      </c>
      <c r="AM87" s="1">
        <v>8.1387725234440499E-4</v>
      </c>
    </row>
    <row r="88" spans="1:39" x14ac:dyDescent="0.25">
      <c r="A88" s="1">
        <v>86</v>
      </c>
      <c r="B88" t="s">
        <v>161</v>
      </c>
      <c r="C88" s="1">
        <v>0.18644380224589871</v>
      </c>
      <c r="D88" s="1">
        <v>-1.9478200299651333E-2</v>
      </c>
      <c r="E88" s="1">
        <v>5.1642187636912723E-2</v>
      </c>
      <c r="F88" s="1">
        <v>1.8314843899431679</v>
      </c>
      <c r="G88" s="1">
        <v>28.562894437099956</v>
      </c>
      <c r="H88" s="1">
        <v>14.054184224338762</v>
      </c>
      <c r="I88" s="1">
        <v>9.8125996442090759</v>
      </c>
      <c r="J88" s="1">
        <v>11.181167696312748</v>
      </c>
      <c r="K88" s="1">
        <v>144.50988802576478</v>
      </c>
      <c r="L88" s="1">
        <v>47.84926503502458</v>
      </c>
      <c r="M88" s="11">
        <v>180.56552252681192</v>
      </c>
      <c r="N88" s="1">
        <v>1.2632191208630962E-2</v>
      </c>
      <c r="O88" s="1">
        <v>2.9669314982039827E-2</v>
      </c>
      <c r="P88" s="1">
        <v>0.25669833088786087</v>
      </c>
      <c r="Q88" s="1">
        <v>422.10290675509583</v>
      </c>
      <c r="R88" s="1">
        <v>275.87147423515933</v>
      </c>
      <c r="S88" s="1">
        <v>3.6149880966595244E-2</v>
      </c>
      <c r="T88" s="1">
        <v>0.30683540151287353</v>
      </c>
      <c r="U88" s="1">
        <v>44.517263203015823</v>
      </c>
      <c r="V88" s="1">
        <v>307.24402936652422</v>
      </c>
      <c r="W88" s="11">
        <v>137.99967684110723</v>
      </c>
      <c r="X88" s="11">
        <v>137.83355572164348</v>
      </c>
      <c r="Y88" s="1">
        <v>0.71168659913800814</v>
      </c>
      <c r="Z88" s="1">
        <v>0.21545197993781631</v>
      </c>
      <c r="AA88" s="1">
        <v>125.07619217282492</v>
      </c>
      <c r="AB88" s="1">
        <v>102.31318848867129</v>
      </c>
      <c r="AC88" s="1">
        <v>7.3524345935541158</v>
      </c>
      <c r="AD88" s="1">
        <v>116.63028759080878</v>
      </c>
      <c r="AE88" s="11">
        <v>129.83345018680959</v>
      </c>
      <c r="AF88" s="1">
        <v>3.8281288122938913E-2</v>
      </c>
      <c r="AG88" s="1">
        <v>0.25912767322730201</v>
      </c>
      <c r="AH88" s="1">
        <v>0.21123609591483253</v>
      </c>
      <c r="AI88" s="1">
        <v>180.7674544898052</v>
      </c>
      <c r="AJ88" s="1">
        <v>95.366394374962837</v>
      </c>
      <c r="AK88" s="1">
        <v>5.8593761930288354E-2</v>
      </c>
      <c r="AL88" s="1">
        <v>1.8767072679546706</v>
      </c>
      <c r="AM88" s="1">
        <v>3.769859668979071E-4</v>
      </c>
    </row>
    <row r="89" spans="1:39" x14ac:dyDescent="0.25">
      <c r="A89" s="1">
        <v>87</v>
      </c>
      <c r="B89" t="s">
        <v>162</v>
      </c>
      <c r="C89" s="1">
        <v>0.20860203510025041</v>
      </c>
      <c r="D89" s="1">
        <v>1.8730575828932765E-2</v>
      </c>
      <c r="E89" s="1">
        <v>6.8981805750666286E-2</v>
      </c>
      <c r="F89" s="1">
        <v>3.4900226899209144</v>
      </c>
      <c r="G89" s="1">
        <v>30.82620496684763</v>
      </c>
      <c r="H89" s="1">
        <v>26.02270235853284</v>
      </c>
      <c r="I89" s="1">
        <v>10.002062661339702</v>
      </c>
      <c r="J89" s="1">
        <v>11.557028980146944</v>
      </c>
      <c r="K89" s="1">
        <v>160.34992325436201</v>
      </c>
      <c r="L89" s="1">
        <v>60.093885532295332</v>
      </c>
      <c r="M89" s="11">
        <v>178.14142703001903</v>
      </c>
      <c r="N89" s="1">
        <v>1.5660438668181734E-2</v>
      </c>
      <c r="O89" s="1">
        <v>6.4249206648400087E-2</v>
      </c>
      <c r="P89" s="1">
        <v>0.32257542845687104</v>
      </c>
      <c r="Q89" s="1">
        <v>599.22254374648742</v>
      </c>
      <c r="R89" s="1">
        <v>363.56938348694399</v>
      </c>
      <c r="S89" s="1">
        <v>8.1386601616552562E-2</v>
      </c>
      <c r="T89" s="1">
        <v>0.62120628777495979</v>
      </c>
      <c r="U89" s="1">
        <v>60.747546938536509</v>
      </c>
      <c r="V89" s="1">
        <v>332.27717934970235</v>
      </c>
      <c r="W89" s="11">
        <v>138.2678808818352</v>
      </c>
      <c r="X89" s="11">
        <v>138.35410551996708</v>
      </c>
      <c r="Y89" s="1">
        <v>0.97035573246343543</v>
      </c>
      <c r="Z89" s="1">
        <v>0.21637125758402087</v>
      </c>
      <c r="AA89" s="1">
        <v>136.72374938544596</v>
      </c>
      <c r="AB89" s="1">
        <v>126.38485611319047</v>
      </c>
      <c r="AC89" s="1">
        <v>7.2568547357253728</v>
      </c>
      <c r="AD89" s="1">
        <v>115.26452314782945</v>
      </c>
      <c r="AE89" s="11">
        <v>127.4581968759275</v>
      </c>
      <c r="AF89" s="1">
        <v>3.9820682288991729E-2</v>
      </c>
      <c r="AG89" s="1">
        <v>0.44038184525245139</v>
      </c>
      <c r="AH89" s="1">
        <v>0.19965283327190297</v>
      </c>
      <c r="AI89" s="1">
        <v>200.60870272958687</v>
      </c>
      <c r="AJ89" s="1">
        <v>93.419832655075197</v>
      </c>
      <c r="AK89" s="1">
        <v>0.11062860379844178</v>
      </c>
      <c r="AL89" s="1">
        <v>2.4819250730857187</v>
      </c>
      <c r="AM89" s="1">
        <v>1.3612615773307695E-3</v>
      </c>
    </row>
    <row r="90" spans="1:39" x14ac:dyDescent="0.25">
      <c r="A90" s="1">
        <v>88</v>
      </c>
      <c r="B90" t="s">
        <v>163</v>
      </c>
      <c r="C90" s="1">
        <v>0.36700488064823339</v>
      </c>
      <c r="D90" s="1">
        <v>-3.3365191855696225E-2</v>
      </c>
      <c r="E90" s="1">
        <v>8.3260703397350866E-2</v>
      </c>
      <c r="F90" s="1">
        <v>4.4311166041709482</v>
      </c>
      <c r="G90" s="1">
        <v>30.409654906720011</v>
      </c>
      <c r="H90" s="1">
        <v>19.970127776790054</v>
      </c>
      <c r="I90" s="1">
        <v>8.7784884888795069</v>
      </c>
      <c r="J90" s="1">
        <v>15.749434682772034</v>
      </c>
      <c r="K90" s="1">
        <v>152.15929940213121</v>
      </c>
      <c r="L90" s="1">
        <v>62.570941067743028</v>
      </c>
      <c r="M90" s="11">
        <v>179.86910676998886</v>
      </c>
      <c r="N90" s="1">
        <v>1.660047696262484E-2</v>
      </c>
      <c r="O90" s="1">
        <v>2.3472203349148874E-2</v>
      </c>
      <c r="P90" s="1">
        <v>0.20407385976770437</v>
      </c>
      <c r="Q90" s="1">
        <v>415.63106161123034</v>
      </c>
      <c r="R90" s="1">
        <v>228.53770524593995</v>
      </c>
      <c r="S90" s="1">
        <v>2.8761675270390839E-2</v>
      </c>
      <c r="T90" s="1">
        <v>0.16020384302747309</v>
      </c>
      <c r="U90" s="1">
        <v>46.513292714697982</v>
      </c>
      <c r="V90" s="1">
        <v>366.84126197186976</v>
      </c>
      <c r="W90" s="11">
        <v>141.33671504860175</v>
      </c>
      <c r="X90" s="11">
        <v>138.93388005156547</v>
      </c>
      <c r="Y90" s="1">
        <v>0.9916796802471618</v>
      </c>
      <c r="Z90" s="1">
        <v>0.18950916831805495</v>
      </c>
      <c r="AA90" s="1">
        <v>113.46116546081663</v>
      </c>
      <c r="AB90" s="1">
        <v>126.89376207943401</v>
      </c>
      <c r="AC90" s="1">
        <v>6.7469290787995337</v>
      </c>
      <c r="AD90" s="10">
        <v>116.58158275328431</v>
      </c>
      <c r="AE90" s="11">
        <v>128.86770896251846</v>
      </c>
      <c r="AF90" s="1">
        <v>3.499558685298497E-2</v>
      </c>
      <c r="AG90" s="1">
        <v>0.37513645565498471</v>
      </c>
      <c r="AH90" s="1">
        <v>0.20371352563499801</v>
      </c>
      <c r="AI90" s="1">
        <v>189.34422625470086</v>
      </c>
      <c r="AJ90" s="1">
        <v>94.425752939458164</v>
      </c>
      <c r="AK90" s="1">
        <v>6.5581133339681075E-2</v>
      </c>
      <c r="AL90" s="1">
        <v>1.6114536880411672</v>
      </c>
      <c r="AM90" s="1">
        <v>5.8747027518951233E-4</v>
      </c>
    </row>
    <row r="91" spans="1:39" x14ac:dyDescent="0.25">
      <c r="A91" s="1">
        <v>89</v>
      </c>
      <c r="B91" t="s">
        <v>164</v>
      </c>
      <c r="C91" s="1">
        <v>4.6466111491632892E-2</v>
      </c>
      <c r="D91" s="1">
        <v>-1.9284467598323068E-2</v>
      </c>
      <c r="E91" s="1">
        <v>5.5726588703911978E-2</v>
      </c>
      <c r="F91" s="1">
        <v>0.70415038995571033</v>
      </c>
      <c r="G91" s="1">
        <v>10.484321361128373</v>
      </c>
      <c r="H91" s="1">
        <v>15.091662059686568</v>
      </c>
      <c r="I91" s="1">
        <v>7.2158553075997274</v>
      </c>
      <c r="J91" s="1">
        <v>8.9781845557501914</v>
      </c>
      <c r="K91" s="1">
        <v>125.7062186952412</v>
      </c>
      <c r="L91" s="1">
        <v>23.285492410954586</v>
      </c>
      <c r="M91" s="11">
        <v>177.11588372403835</v>
      </c>
      <c r="N91" s="1">
        <v>6.0860596459912653E-3</v>
      </c>
      <c r="O91" s="1">
        <v>3.0407960943778848E-2</v>
      </c>
      <c r="P91" s="1">
        <v>0.20808244271784745</v>
      </c>
      <c r="Q91" s="1">
        <v>579.71205282347614</v>
      </c>
      <c r="R91" s="1">
        <v>316.10012742688969</v>
      </c>
      <c r="S91" s="1">
        <v>0.18876946652372836</v>
      </c>
      <c r="T91" s="1">
        <v>0.15538778631845282</v>
      </c>
      <c r="U91" s="1">
        <v>46.951045072120529</v>
      </c>
      <c r="V91" s="1">
        <v>71.590394287800962</v>
      </c>
      <c r="W91" s="11">
        <v>135.86818960104142</v>
      </c>
      <c r="X91" s="11">
        <v>136.30190084922549</v>
      </c>
      <c r="Y91" s="1">
        <v>0.45224537589440039</v>
      </c>
      <c r="Z91" s="1">
        <v>0.19271307085926748</v>
      </c>
      <c r="AA91" s="1">
        <v>90.459960955478024</v>
      </c>
      <c r="AB91" s="1">
        <v>48.356395365396246</v>
      </c>
      <c r="AC91" s="1">
        <v>4.2601005773425138</v>
      </c>
      <c r="AD91" s="10">
        <v>116.7918324755168</v>
      </c>
      <c r="AE91" s="11">
        <v>129.97460868864212</v>
      </c>
      <c r="AF91" s="1">
        <v>4.0349972675041791E-2</v>
      </c>
      <c r="AG91" s="1">
        <v>0.10909802979649508</v>
      </c>
      <c r="AH91" s="1">
        <v>7.6349514805877969E-2</v>
      </c>
      <c r="AI91" s="1">
        <v>83.021060628739264</v>
      </c>
      <c r="AJ91" s="1">
        <v>95.91126114750125</v>
      </c>
      <c r="AK91" s="1">
        <v>8.088517717372172E-3</v>
      </c>
      <c r="AL91" s="1">
        <v>0.76015050921613869</v>
      </c>
      <c r="AM91" s="1">
        <v>1.2382171925380491E-3</v>
      </c>
    </row>
    <row r="92" spans="1:39" x14ac:dyDescent="0.25">
      <c r="A92" s="1">
        <v>90</v>
      </c>
      <c r="B92" t="s">
        <v>165</v>
      </c>
      <c r="C92" s="1">
        <v>0.22020320931661783</v>
      </c>
      <c r="D92" s="1">
        <v>-4.9055823684496106E-3</v>
      </c>
      <c r="E92" s="1">
        <v>4.6235757732838112E-2</v>
      </c>
      <c r="F92" s="1">
        <v>1.7979621509981734</v>
      </c>
      <c r="G92" s="1">
        <v>17.196597275485587</v>
      </c>
      <c r="H92" s="1">
        <v>12.420298860188751</v>
      </c>
      <c r="I92" s="1">
        <v>7.0275180538063999</v>
      </c>
      <c r="J92" s="1">
        <v>10.169340717168181</v>
      </c>
      <c r="K92" s="1">
        <v>110.06201259866545</v>
      </c>
      <c r="L92" s="1">
        <v>34.076411035943828</v>
      </c>
      <c r="M92" s="11">
        <v>177.92820238611327</v>
      </c>
      <c r="N92" s="1">
        <v>9.2479441309043162E-3</v>
      </c>
      <c r="O92" s="1">
        <v>3.7523786140421164E-2</v>
      </c>
      <c r="P92" s="1">
        <v>0.2051518826322673</v>
      </c>
      <c r="Q92" s="1">
        <v>473.62892762641354</v>
      </c>
      <c r="R92" s="1">
        <v>215.39844915940333</v>
      </c>
      <c r="S92" s="1">
        <v>7.3869797422826358E-2</v>
      </c>
      <c r="T92" s="1">
        <v>8.5285475213688802E-2</v>
      </c>
      <c r="U92" s="1">
        <v>31.912830605388152</v>
      </c>
      <c r="V92" s="1">
        <v>192.73340408799524</v>
      </c>
      <c r="W92" s="11">
        <v>136.71689532319971</v>
      </c>
      <c r="X92" s="11">
        <v>137.9029261863345</v>
      </c>
      <c r="Y92" s="1">
        <v>0.6740665264178225</v>
      </c>
      <c r="Z92" s="1">
        <v>0.16594308134898669</v>
      </c>
      <c r="AA92" s="1">
        <v>78.009625403010773</v>
      </c>
      <c r="AB92" s="1">
        <v>72.300941275353708</v>
      </c>
      <c r="AC92" s="1">
        <v>4.9583642018967584</v>
      </c>
      <c r="AD92" s="10">
        <v>116.68624782283359</v>
      </c>
      <c r="AE92" s="11">
        <v>132.90505942088967</v>
      </c>
      <c r="AF92" s="1">
        <v>2.689173574087252E-2</v>
      </c>
      <c r="AG92" s="1">
        <v>0.15733439491475465</v>
      </c>
      <c r="AH92" s="1">
        <v>9.3414524826700901E-2</v>
      </c>
      <c r="AI92" s="1">
        <v>115.54065000472472</v>
      </c>
      <c r="AJ92" s="1">
        <v>96.506254624781221</v>
      </c>
      <c r="AK92" s="1">
        <v>3.3030202198256614E-2</v>
      </c>
      <c r="AL92" s="1">
        <v>0.89613769420312994</v>
      </c>
      <c r="AM92" s="1">
        <v>7.1797177958766252E-4</v>
      </c>
    </row>
    <row r="93" spans="1:39" x14ac:dyDescent="0.25">
      <c r="A93" s="1">
        <v>91</v>
      </c>
      <c r="B93" t="s">
        <v>166</v>
      </c>
      <c r="C93" s="1">
        <v>-2.4375540087678945E-2</v>
      </c>
      <c r="D93" s="1">
        <v>-1.9896838539350835E-2</v>
      </c>
      <c r="E93" s="1">
        <v>7.7494878867008336E-3</v>
      </c>
      <c r="F93" s="1">
        <v>1.8673925061397229E-2</v>
      </c>
      <c r="G93" s="1">
        <v>8.0326798179866637E-3</v>
      </c>
      <c r="H93" s="1">
        <v>3.9565136464575872</v>
      </c>
      <c r="I93" s="1">
        <v>2.5329216151394829E-2</v>
      </c>
      <c r="J93" s="1">
        <v>1.0627837505016038</v>
      </c>
      <c r="K93" s="1">
        <v>7.5680838124667846E-2</v>
      </c>
      <c r="L93" s="1">
        <v>4.4351584556919732E-2</v>
      </c>
      <c r="M93" s="11">
        <v>186.26046021553489</v>
      </c>
      <c r="N93" s="1">
        <v>4.0295442434601515E-5</v>
      </c>
      <c r="O93" s="1">
        <v>9.2409916515198958E-3</v>
      </c>
      <c r="P93" s="1">
        <v>0.23492387711176282</v>
      </c>
      <c r="Q93" s="1">
        <v>0.14344348495541964</v>
      </c>
      <c r="R93" s="1">
        <v>4.1370922135976125</v>
      </c>
      <c r="S93" s="1">
        <v>2.3808785270096567E-3</v>
      </c>
      <c r="T93" s="1">
        <v>0.13248816523756404</v>
      </c>
      <c r="U93" s="1">
        <v>0.11627644894205329</v>
      </c>
      <c r="V93" s="1">
        <v>0.88080757598690496</v>
      </c>
      <c r="W93" s="11">
        <v>143.08532931119896</v>
      </c>
      <c r="X93" s="11">
        <v>144.85847547281867</v>
      </c>
      <c r="Y93" s="1">
        <v>-2.2028163206226324E-3</v>
      </c>
      <c r="Z93" s="1">
        <v>1.0019046772401057E-3</v>
      </c>
      <c r="AA93" s="1">
        <v>4.3426917082515074E-2</v>
      </c>
      <c r="AB93" s="1">
        <v>4.6107517422345944E-2</v>
      </c>
      <c r="AC93" s="1">
        <v>7.1236962669391432E-2</v>
      </c>
      <c r="AD93" s="11">
        <v>131.32702163670328</v>
      </c>
      <c r="AE93" s="11">
        <v>151.65774296340544</v>
      </c>
      <c r="AF93" s="1">
        <v>7.0731276455056656E-3</v>
      </c>
      <c r="AG93" s="1">
        <v>4.0283909941984559E-3</v>
      </c>
      <c r="AH93" s="1">
        <v>1.642367444422959E-4</v>
      </c>
      <c r="AI93" s="1">
        <v>5.1117654878534202E-2</v>
      </c>
      <c r="AJ93" s="1">
        <v>101.29757677820423</v>
      </c>
      <c r="AK93" s="1">
        <v>1.939835317513508E-4</v>
      </c>
      <c r="AL93" s="1">
        <v>0.14576339292597359</v>
      </c>
      <c r="AM93" s="1">
        <v>1.2841652491730546E-4</v>
      </c>
    </row>
    <row r="94" spans="1:39" x14ac:dyDescent="0.25">
      <c r="A94" s="1">
        <v>92</v>
      </c>
      <c r="B94" t="s">
        <v>167</v>
      </c>
      <c r="C94" s="1">
        <v>-3.4983894895096325E-2</v>
      </c>
      <c r="D94" s="1">
        <v>-5.0366226078710202E-3</v>
      </c>
      <c r="E94" s="1">
        <v>4.6290385842449903E-3</v>
      </c>
      <c r="F94" s="1">
        <v>6.6293764505478249E-3</v>
      </c>
      <c r="G94" s="1">
        <v>9.8676743876436896E-3</v>
      </c>
      <c r="H94" s="1">
        <v>1.5181189974702054</v>
      </c>
      <c r="I94" s="1">
        <v>1.688664476844327E-2</v>
      </c>
      <c r="J94" s="1">
        <v>1.1065113962649946</v>
      </c>
      <c r="K94" s="1">
        <v>6.261998150450622E-2</v>
      </c>
      <c r="L94" s="1">
        <v>5.1138223074769451E-2</v>
      </c>
      <c r="M94" s="11">
        <v>176.53611995799199</v>
      </c>
      <c r="N94" s="1">
        <v>2.5337396399939018E-5</v>
      </c>
      <c r="O94" s="1">
        <v>3.4870071331159612E-4</v>
      </c>
      <c r="P94" s="1">
        <v>0.11103553211529958</v>
      </c>
      <c r="Q94" s="1">
        <v>6.5032165774040335E-2</v>
      </c>
      <c r="R94" s="1">
        <v>0.86503767819222854</v>
      </c>
      <c r="S94" s="1">
        <v>1.5238025418410565E-3</v>
      </c>
      <c r="T94" s="1">
        <v>9.2550314864603037E-2</v>
      </c>
      <c r="U94" s="1">
        <v>0.10272000294927218</v>
      </c>
      <c r="V94" s="1">
        <v>0.93696907817252673</v>
      </c>
      <c r="W94" s="11">
        <v>137.74371055057293</v>
      </c>
      <c r="X94" s="11">
        <v>140.80749389313993</v>
      </c>
      <c r="Y94" s="1">
        <v>9.2083784991930581E-4</v>
      </c>
      <c r="Z94" s="1">
        <v>-1.4583957232124523E-4</v>
      </c>
      <c r="AA94" s="1">
        <v>4.014702894491564E-2</v>
      </c>
      <c r="AB94" s="1">
        <v>4.9656992636482225E-2</v>
      </c>
      <c r="AC94" s="1">
        <v>2.1909408434500881E-2</v>
      </c>
      <c r="AD94" s="11">
        <v>127.21601054629662</v>
      </c>
      <c r="AE94" s="11">
        <v>149.28470801076912</v>
      </c>
      <c r="AF94" s="1">
        <v>4.5233884602966443E-3</v>
      </c>
      <c r="AG94" s="1">
        <v>1.1211300187652182E-3</v>
      </c>
      <c r="AH94" s="1">
        <v>2.7358453231634601E-4</v>
      </c>
      <c r="AI94" s="1">
        <v>6.2038027439684049E-2</v>
      </c>
      <c r="AJ94" s="1">
        <v>101.17681478768992</v>
      </c>
      <c r="AK94" s="1">
        <v>1.3875000892781886E-4</v>
      </c>
      <c r="AL94" s="1">
        <v>2.3672668031443519E-2</v>
      </c>
      <c r="AM94" s="1">
        <v>-2.9559402532008884E-5</v>
      </c>
    </row>
    <row r="95" spans="1:39" x14ac:dyDescent="0.25">
      <c r="A95" s="1">
        <v>93</v>
      </c>
      <c r="B95" t="s">
        <v>168</v>
      </c>
      <c r="C95" s="1">
        <v>-3.4983894895096325E-2</v>
      </c>
      <c r="D95" s="1">
        <v>-3.3365191855696225E-2</v>
      </c>
      <c r="E95" s="1">
        <v>3.488041849199066E-3</v>
      </c>
      <c r="F95" s="1">
        <v>5.6008107020805329E-3</v>
      </c>
      <c r="G95" s="1">
        <v>3.6589582944986515E-3</v>
      </c>
      <c r="H95" s="1">
        <v>1.0750790112784561</v>
      </c>
      <c r="I95" s="1">
        <v>2.1831047279281156E-2</v>
      </c>
      <c r="J95" s="1">
        <v>0.88475273232823648</v>
      </c>
      <c r="K95" s="1">
        <v>3.1980454315940619E-2</v>
      </c>
      <c r="L95" s="1">
        <v>3.0847871399865306E-2</v>
      </c>
      <c r="M95" s="11">
        <v>174.40908081106559</v>
      </c>
      <c r="N95" s="1">
        <v>2.3753337948241343E-5</v>
      </c>
      <c r="O95" s="1">
        <v>6.6283225597912486E-4</v>
      </c>
      <c r="P95" s="1">
        <v>8.8047850042221557E-2</v>
      </c>
      <c r="Q95" s="1">
        <v>8.5225311414384476E-3</v>
      </c>
      <c r="R95" s="1">
        <v>0.64136474730312532</v>
      </c>
      <c r="S95" s="1">
        <v>1.952520455796422E-3</v>
      </c>
      <c r="T95" s="1">
        <v>6.9098883996387819E-2</v>
      </c>
      <c r="U95" s="1">
        <v>0.24098494308294732</v>
      </c>
      <c r="V95" s="1">
        <v>0.92076898698769438</v>
      </c>
      <c r="W95" s="11">
        <v>135.8619361609201</v>
      </c>
      <c r="X95" s="11">
        <v>137.83957814750553</v>
      </c>
      <c r="Y95" s="1">
        <v>9.8449525403705588E-4</v>
      </c>
      <c r="Z95" s="1">
        <v>9.9625669552774526E-4</v>
      </c>
      <c r="AA95" s="1">
        <v>1.9593949754071856E-2</v>
      </c>
      <c r="AB95" s="1">
        <v>3.0303141799281966E-2</v>
      </c>
      <c r="AC95" s="1">
        <v>9.8063036087499694E-3</v>
      </c>
      <c r="AD95" s="11">
        <v>125.8233678741063</v>
      </c>
      <c r="AE95" s="11">
        <v>148.73579472006671</v>
      </c>
      <c r="AF95" s="1">
        <v>5.7923479841840066E-3</v>
      </c>
      <c r="AG95" s="1">
        <v>3.5341020817118924E-3</v>
      </c>
      <c r="AH95" s="1">
        <v>-2.9326671058711967E-4</v>
      </c>
      <c r="AI95" s="1">
        <v>4.4714306876330864E-2</v>
      </c>
      <c r="AJ95" s="1">
        <v>103.25262155138358</v>
      </c>
      <c r="AK95" s="1">
        <v>1.3269123101083234E-4</v>
      </c>
      <c r="AL95" s="1">
        <v>1.6876113275973392E-2</v>
      </c>
      <c r="AM95" s="1">
        <v>9.6968634943973237E-5</v>
      </c>
    </row>
    <row r="96" spans="1:39" x14ac:dyDescent="0.25">
      <c r="A96" s="1">
        <v>94</v>
      </c>
      <c r="B96" t="s">
        <v>169</v>
      </c>
      <c r="C96" s="1">
        <v>-2.67650458079382E-2</v>
      </c>
      <c r="D96" s="1">
        <v>-1.9600384428085021E-2</v>
      </c>
      <c r="E96" s="1">
        <v>1.6553907488008661E-2</v>
      </c>
      <c r="F96" s="1">
        <v>2.8098071356597174E-2</v>
      </c>
      <c r="G96" s="1">
        <v>3.4358303878143982E-3</v>
      </c>
      <c r="H96" s="1">
        <v>5.2195285728254968</v>
      </c>
      <c r="I96" s="1">
        <v>1.692967210894725E-2</v>
      </c>
      <c r="J96" s="1">
        <v>0.88582308829873424</v>
      </c>
      <c r="K96" s="1">
        <v>3.0289556187340944E-2</v>
      </c>
      <c r="L96" s="1">
        <v>2.5373747249618508E-2</v>
      </c>
      <c r="M96" s="11">
        <v>177.53529412883299</v>
      </c>
      <c r="N96" s="1">
        <v>2.6273150050340341E-5</v>
      </c>
      <c r="O96" s="1">
        <v>-5.4040989113671287E-4</v>
      </c>
      <c r="P96" s="1">
        <v>7.7815760348935573E-2</v>
      </c>
      <c r="Q96" s="1">
        <v>-2.5102356185736655E-2</v>
      </c>
      <c r="R96" s="1">
        <v>0.5617015408921473</v>
      </c>
      <c r="S96" s="1">
        <v>2.225617109215562E-3</v>
      </c>
      <c r="T96" s="1">
        <v>8.4987429009397361E-2</v>
      </c>
      <c r="U96" s="1">
        <v>0.1264055419286246</v>
      </c>
      <c r="V96" s="1">
        <v>0.96266572243240733</v>
      </c>
      <c r="W96" s="11">
        <v>134.33471425122062</v>
      </c>
      <c r="X96" s="11">
        <v>135.11747126060939</v>
      </c>
      <c r="Y96" s="1">
        <v>4.8669280195282284E-3</v>
      </c>
      <c r="Z96" s="1">
        <v>7.2759287575066979E-4</v>
      </c>
      <c r="AA96" s="1">
        <v>1.5114476050060058E-2</v>
      </c>
      <c r="AB96" s="1">
        <v>4.2400931493429668E-2</v>
      </c>
      <c r="AC96" s="1">
        <v>0.16694229551756701</v>
      </c>
      <c r="AD96" s="11">
        <v>124.15754231371659</v>
      </c>
      <c r="AE96" s="11">
        <v>147.18258139193395</v>
      </c>
      <c r="AF96" s="1">
        <v>2.2280548022290186E-3</v>
      </c>
      <c r="AG96" s="1">
        <v>4.2936268686309224E-3</v>
      </c>
      <c r="AH96" s="1">
        <v>1.0520201545671196E-3</v>
      </c>
      <c r="AI96" s="1">
        <v>6.0354005728107361E-2</v>
      </c>
      <c r="AJ96" s="1">
        <v>103.17558481383277</v>
      </c>
      <c r="AK96" s="1">
        <v>1.6021939997943504E-4</v>
      </c>
      <c r="AL96" s="1">
        <v>3.45062118683142E-2</v>
      </c>
      <c r="AM96" s="1">
        <v>-1.0812843780976748E-4</v>
      </c>
    </row>
    <row r="97" spans="1:39" x14ac:dyDescent="0.25">
      <c r="A97" s="1">
        <v>95</v>
      </c>
      <c r="B97" t="s">
        <v>170</v>
      </c>
      <c r="C97" s="1">
        <v>0.34488827075837325</v>
      </c>
      <c r="D97" s="1">
        <v>9.9859971224855432E-2</v>
      </c>
      <c r="E97" s="1">
        <v>0.11107803946969401</v>
      </c>
      <c r="F97" s="1">
        <v>0.47094840586139403</v>
      </c>
      <c r="G97" s="1">
        <v>40.966641707657047</v>
      </c>
      <c r="H97" s="1">
        <v>298.68524156361258</v>
      </c>
      <c r="I97" s="1">
        <v>8.0428156620842746</v>
      </c>
      <c r="J97" s="1">
        <v>37.699751850493662</v>
      </c>
      <c r="K97" s="1">
        <v>107.09725104745183</v>
      </c>
      <c r="L97" s="1">
        <v>189.57046185989051</v>
      </c>
      <c r="M97" s="11">
        <v>177.87284281371623</v>
      </c>
      <c r="N97" s="1">
        <v>6.1395143306334499E-2</v>
      </c>
      <c r="O97" s="1">
        <v>0.54491959729944683</v>
      </c>
      <c r="P97" s="1">
        <v>1.3679008898409162</v>
      </c>
      <c r="Q97" s="1">
        <v>907.99544085072921</v>
      </c>
      <c r="R97" s="1">
        <v>460.55634390137703</v>
      </c>
      <c r="S97" s="1">
        <v>1.8551171348424189</v>
      </c>
      <c r="T97" s="1">
        <v>3.8147853888866705</v>
      </c>
      <c r="U97" s="1">
        <v>15.871058476876833</v>
      </c>
      <c r="V97" s="1">
        <v>100.16428662204261</v>
      </c>
      <c r="W97" s="11">
        <v>130.16617834526966</v>
      </c>
      <c r="X97" s="10">
        <v>123.2595997896794</v>
      </c>
      <c r="Y97" s="1">
        <v>0.39588645965891489</v>
      </c>
      <c r="Z97" s="1">
        <v>0.21480763959952529</v>
      </c>
      <c r="AA97" s="1">
        <v>62.178366763197324</v>
      </c>
      <c r="AB97" s="1">
        <v>382.32632076186962</v>
      </c>
      <c r="AC97" s="1">
        <v>1.6884257515178482</v>
      </c>
      <c r="AD97" s="1">
        <v>113.7939295118512</v>
      </c>
      <c r="AE97" s="11">
        <v>124.32209957265924</v>
      </c>
      <c r="AF97" s="1">
        <v>3.7265095309897557E-2</v>
      </c>
      <c r="AG97" s="1">
        <v>5.5557834488668281</v>
      </c>
      <c r="AH97" s="1">
        <v>9.4523427103145458E-2</v>
      </c>
      <c r="AI97" s="1">
        <v>271.07477733598608</v>
      </c>
      <c r="AJ97" s="1">
        <v>95.050532694860792</v>
      </c>
      <c r="AK97" s="1">
        <v>0.13309038803174786</v>
      </c>
      <c r="AL97" s="1">
        <v>2.0345410620299642</v>
      </c>
      <c r="AM97" s="1">
        <v>4.1405356801148867E-2</v>
      </c>
    </row>
    <row r="98" spans="1:39" x14ac:dyDescent="0.25">
      <c r="A98" s="1">
        <v>96</v>
      </c>
      <c r="B98" t="s">
        <v>171</v>
      </c>
      <c r="C98" s="1">
        <v>0.28175246912662477</v>
      </c>
      <c r="D98" s="1">
        <v>6.6971300680904886E-2</v>
      </c>
      <c r="E98" s="1">
        <v>0.11197488989838709</v>
      </c>
      <c r="F98" s="1">
        <v>0.47505956296319157</v>
      </c>
      <c r="G98" s="1">
        <v>40.774352522466103</v>
      </c>
      <c r="H98" s="1">
        <v>269.88577440918851</v>
      </c>
      <c r="I98" s="1">
        <v>8.0024086877820579</v>
      </c>
      <c r="J98" s="1">
        <v>37.480136627417515</v>
      </c>
      <c r="K98" s="1">
        <v>107.56967625525094</v>
      </c>
      <c r="L98" s="1">
        <v>182.95191525317895</v>
      </c>
      <c r="M98" s="11">
        <v>200.38611997454441</v>
      </c>
      <c r="N98" s="1">
        <v>6.2967350463195751E-2</v>
      </c>
      <c r="O98" s="1">
        <v>0.49723383934427651</v>
      </c>
      <c r="P98" s="1">
        <v>1.1269994252044919</v>
      </c>
      <c r="Q98" s="1">
        <v>903.1241694860679</v>
      </c>
      <c r="R98" s="1">
        <v>427.14703458027856</v>
      </c>
      <c r="S98" s="1">
        <v>1.8869354732709989</v>
      </c>
      <c r="T98" s="1">
        <v>3.3142970695395464</v>
      </c>
      <c r="U98" s="1">
        <v>16.141861937886411</v>
      </c>
      <c r="V98" s="1">
        <v>98.529165234183125</v>
      </c>
      <c r="W98" s="11">
        <v>142.71815737208897</v>
      </c>
      <c r="X98" s="11">
        <v>138.84387745182721</v>
      </c>
      <c r="Y98" s="1">
        <v>0.38664865209809351</v>
      </c>
      <c r="Z98" s="1">
        <v>0.21417466712091091</v>
      </c>
      <c r="AA98" s="1">
        <v>62.732333731764832</v>
      </c>
      <c r="AB98" s="1">
        <v>380.86035982723217</v>
      </c>
      <c r="AC98" s="1">
        <v>1.6784075384937285</v>
      </c>
      <c r="AD98" s="11">
        <v>125.21090105317013</v>
      </c>
      <c r="AE98" s="11">
        <v>132.44548923634787</v>
      </c>
      <c r="AF98" s="1">
        <v>4.5460899565898244E-2</v>
      </c>
      <c r="AG98" s="1">
        <v>5.486691999548154</v>
      </c>
      <c r="AH98" s="1">
        <v>8.9363001391718669E-2</v>
      </c>
      <c r="AI98" s="1">
        <v>266.09717967586397</v>
      </c>
      <c r="AJ98" s="1">
        <v>95.558326007517621</v>
      </c>
      <c r="AK98" s="1">
        <v>0.13397426631622769</v>
      </c>
      <c r="AL98" s="1">
        <v>2.9117429162603088</v>
      </c>
      <c r="AM98" s="1">
        <v>3.9661900984566123E-2</v>
      </c>
    </row>
    <row r="99" spans="1:39" x14ac:dyDescent="0.25">
      <c r="A99" s="1">
        <v>97</v>
      </c>
      <c r="B99" t="s">
        <v>172</v>
      </c>
      <c r="C99" s="1">
        <v>-8.9341797448683636E-3</v>
      </c>
      <c r="D99" s="1">
        <v>-7.1395553496157345E-3</v>
      </c>
      <c r="E99" s="1">
        <v>4.9203616373821903E-2</v>
      </c>
      <c r="F99" s="1">
        <v>8.7182336516446912E-2</v>
      </c>
      <c r="G99" s="1">
        <v>2.1011717402753054</v>
      </c>
      <c r="H99" s="1">
        <v>12.004432524903919</v>
      </c>
      <c r="I99" s="1">
        <v>1.0717416199440055</v>
      </c>
      <c r="J99" s="1">
        <v>4.9643924313631844</v>
      </c>
      <c r="K99" s="1">
        <v>27.651533362277444</v>
      </c>
      <c r="L99" s="1">
        <v>6.2636835363064938</v>
      </c>
      <c r="M99" s="11">
        <v>190.82255859252322</v>
      </c>
      <c r="N99" s="1">
        <v>2.1498885685531681E-3</v>
      </c>
      <c r="O99" s="1">
        <v>0.15331959910508047</v>
      </c>
      <c r="P99" s="1">
        <v>0.26954500012825439</v>
      </c>
      <c r="Q99" s="1">
        <v>34.895432249530948</v>
      </c>
      <c r="R99" s="1">
        <v>155.50684506811396</v>
      </c>
      <c r="S99" s="1">
        <v>1.6331330922482411E-2</v>
      </c>
      <c r="T99" s="1">
        <v>0.86770819964514367</v>
      </c>
      <c r="U99" s="1">
        <v>10.716009469363197</v>
      </c>
      <c r="V99" s="1">
        <v>25.002610454097695</v>
      </c>
      <c r="W99" s="11">
        <v>144.83381418790785</v>
      </c>
      <c r="X99" s="11">
        <v>154.05648531509823</v>
      </c>
      <c r="Y99" s="1">
        <v>6.1585874254930166E-2</v>
      </c>
      <c r="Z99" s="1">
        <v>7.6848301954790463E-2</v>
      </c>
      <c r="AA99" s="1">
        <v>1.5840134465278046</v>
      </c>
      <c r="AB99" s="1">
        <v>13.080729527231394</v>
      </c>
      <c r="AC99" s="1">
        <v>4.8829341755353317</v>
      </c>
      <c r="AD99" s="11">
        <v>132.01878945446893</v>
      </c>
      <c r="AE99" s="11">
        <v>153.73007952797172</v>
      </c>
      <c r="AF99" s="1">
        <v>7.7377205312235423E-2</v>
      </c>
      <c r="AG99" s="1">
        <v>7.8009137371681343E-3</v>
      </c>
      <c r="AH99" s="1">
        <v>6.3075313313829592E-3</v>
      </c>
      <c r="AI99" s="1">
        <v>42.423297336298148</v>
      </c>
      <c r="AJ99" s="1">
        <v>105.47029096147867</v>
      </c>
      <c r="AK99" s="1">
        <v>5.3032968571285733E-4</v>
      </c>
      <c r="AL99" s="1">
        <v>0.18952416474621545</v>
      </c>
      <c r="AM99" s="1">
        <v>3.7857064596511936E-3</v>
      </c>
    </row>
    <row r="100" spans="1:39" x14ac:dyDescent="0.25">
      <c r="A100" s="1">
        <v>98</v>
      </c>
      <c r="B100" t="s">
        <v>173</v>
      </c>
      <c r="C100" s="1">
        <v>1.8991465097274444E-2</v>
      </c>
      <c r="D100" s="1">
        <v>-1.907977838626335E-2</v>
      </c>
      <c r="E100" s="1">
        <v>0.12880099296504377</v>
      </c>
      <c r="F100" s="1">
        <v>4.0433355030346431E-2</v>
      </c>
      <c r="G100" s="1">
        <v>3.355993852739692</v>
      </c>
      <c r="H100" s="1">
        <v>5.1440847615754359</v>
      </c>
      <c r="I100" s="1">
        <v>1.5402454817275746</v>
      </c>
      <c r="J100" s="1">
        <v>8.4009607377530724</v>
      </c>
      <c r="K100" s="1">
        <v>43.743476683056734</v>
      </c>
      <c r="L100" s="1">
        <v>6.2817748757002683</v>
      </c>
      <c r="M100" s="11">
        <v>174.16114510179963</v>
      </c>
      <c r="N100" s="1">
        <v>1.7521773688536784E-3</v>
      </c>
      <c r="O100" s="1">
        <v>7.8106421315640204E-2</v>
      </c>
      <c r="P100" s="1">
        <v>0.14010738429286762</v>
      </c>
      <c r="Q100" s="1">
        <v>44.858751092817727</v>
      </c>
      <c r="R100" s="1">
        <v>110.61266100570396</v>
      </c>
      <c r="S100" s="1">
        <v>8.9275211266709262E-3</v>
      </c>
      <c r="T100" s="1">
        <v>0.55998200835793566</v>
      </c>
      <c r="U100" s="1">
        <v>13.870154667373161</v>
      </c>
      <c r="V100" s="1">
        <v>27.571449899371835</v>
      </c>
      <c r="W100" s="11">
        <v>136.38349417755072</v>
      </c>
      <c r="X100" s="11">
        <v>141.42134377867623</v>
      </c>
      <c r="Y100" s="1">
        <v>4.2344188551002436E-2</v>
      </c>
      <c r="Z100" s="1">
        <v>7.8794662183412995E-2</v>
      </c>
      <c r="AA100" s="1">
        <v>1.4688539089726229</v>
      </c>
      <c r="AB100" s="1">
        <v>13.024581292324365</v>
      </c>
      <c r="AC100" s="1">
        <v>6.3618182833346317</v>
      </c>
      <c r="AD100" s="11">
        <v>124.57129742644342</v>
      </c>
      <c r="AE100" s="11">
        <v>140.94412927701327</v>
      </c>
      <c r="AF100" s="1">
        <v>1.9311774939136477E-2</v>
      </c>
      <c r="AG100" s="1">
        <v>6.3401283810543205E-3</v>
      </c>
      <c r="AH100" s="1">
        <v>4.2699192272869927E-3</v>
      </c>
      <c r="AI100" s="1">
        <v>41.142717526180796</v>
      </c>
      <c r="AJ100" s="1">
        <v>100.72059532217877</v>
      </c>
      <c r="AK100" s="1">
        <v>1.1290239445970582E-4</v>
      </c>
      <c r="AL100" s="1">
        <v>0.12919940592784937</v>
      </c>
      <c r="AM100" s="1">
        <v>1.2330054732691304E-3</v>
      </c>
    </row>
    <row r="101" spans="1:39" x14ac:dyDescent="0.25">
      <c r="A101" s="1">
        <v>99</v>
      </c>
      <c r="B101" t="s">
        <v>174</v>
      </c>
      <c r="C101" s="1">
        <v>0.18216182452385976</v>
      </c>
      <c r="D101" s="1">
        <v>-3.3365191855696225E-2</v>
      </c>
      <c r="E101" s="1">
        <v>6.8104759278326626E-2</v>
      </c>
      <c r="F101" s="1">
        <v>8.5924541676114061E-2</v>
      </c>
      <c r="G101" s="1">
        <v>6.0317170035539478</v>
      </c>
      <c r="H101" s="1">
        <v>5.9812618113350178</v>
      </c>
      <c r="I101" s="1">
        <v>2.1711595641193608</v>
      </c>
      <c r="J101" s="1">
        <v>8.5242792046661062</v>
      </c>
      <c r="K101" s="1">
        <v>66.154817883295777</v>
      </c>
      <c r="L101" s="1">
        <v>6.8267300826656774</v>
      </c>
      <c r="M101" s="11">
        <v>172.07932147304084</v>
      </c>
      <c r="N101" s="1">
        <v>1.7372266174425048E-3</v>
      </c>
      <c r="O101" s="1">
        <v>3.8236482521102719E-2</v>
      </c>
      <c r="P101" s="1">
        <v>0.13937796880506975</v>
      </c>
      <c r="Q101" s="1">
        <v>137.33602637161849</v>
      </c>
      <c r="R101" s="1">
        <v>133.3377415032497</v>
      </c>
      <c r="S101" s="1">
        <v>1.3339244619955493E-2</v>
      </c>
      <c r="T101" s="1">
        <v>3.3794737597565274</v>
      </c>
      <c r="U101" s="1">
        <v>22.851360892954354</v>
      </c>
      <c r="V101" s="1">
        <v>38.107951736636615</v>
      </c>
      <c r="W101" s="11">
        <v>129.32935437749776</v>
      </c>
      <c r="X101" s="11">
        <v>133.99702846947406</v>
      </c>
      <c r="Y101" s="1">
        <v>5.6183395432588733E-2</v>
      </c>
      <c r="Z101" s="1">
        <v>0.11597950123736089</v>
      </c>
      <c r="AA101" s="1">
        <v>2.8855594788525853</v>
      </c>
      <c r="AB101" s="1">
        <v>20.837878339804011</v>
      </c>
      <c r="AC101" s="1">
        <v>7.5299026282547352</v>
      </c>
      <c r="AD101" s="10">
        <v>118.5099690945308</v>
      </c>
      <c r="AE101" s="11">
        <v>134.08615937872091</v>
      </c>
      <c r="AF101" s="1">
        <v>2.2377905286100678E-2</v>
      </c>
      <c r="AG101" s="1">
        <v>9.2393606078558371E-3</v>
      </c>
      <c r="AH101" s="1">
        <v>9.3494995184887492E-3</v>
      </c>
      <c r="AI101" s="1">
        <v>49.128399467358612</v>
      </c>
      <c r="AJ101" s="1">
        <v>99.062307129927277</v>
      </c>
      <c r="AK101" s="1">
        <v>5.5948310435099567E-4</v>
      </c>
      <c r="AL101" s="1">
        <v>0.25979544460536336</v>
      </c>
      <c r="AM101" s="1">
        <v>7.9276528514680305E-4</v>
      </c>
    </row>
    <row r="102" spans="1:39" x14ac:dyDescent="0.25">
      <c r="A102" s="1">
        <v>100</v>
      </c>
      <c r="B102" t="s">
        <v>175</v>
      </c>
      <c r="C102" s="1">
        <v>0.5994991348100257</v>
      </c>
      <c r="D102" s="1">
        <v>-3.3365191855696225E-2</v>
      </c>
      <c r="E102" s="1">
        <v>0.46948994879428657</v>
      </c>
      <c r="F102" s="1">
        <v>0.4705038099910121</v>
      </c>
      <c r="G102" s="1">
        <v>15.232778578573956</v>
      </c>
      <c r="H102" s="1">
        <v>13.931253913201516</v>
      </c>
      <c r="I102" s="1">
        <v>9.9313096065507551</v>
      </c>
      <c r="J102" s="1">
        <v>16.257646928849557</v>
      </c>
      <c r="K102" s="1">
        <v>141.1132950501752</v>
      </c>
      <c r="L102" s="1">
        <v>19.324698625878526</v>
      </c>
      <c r="M102" s="11">
        <v>162.81277846340697</v>
      </c>
      <c r="N102" s="1">
        <v>5.2790426378572994E-3</v>
      </c>
      <c r="O102" s="1">
        <v>0.11009053762889931</v>
      </c>
      <c r="P102" s="1">
        <v>7.1330799421204416</v>
      </c>
      <c r="Q102" s="1">
        <v>83.79160321145109</v>
      </c>
      <c r="R102" s="1">
        <v>389.57166171941918</v>
      </c>
      <c r="S102" s="1">
        <v>4.0683096598617519E-2</v>
      </c>
      <c r="T102" s="1">
        <v>0.76940397322189036</v>
      </c>
      <c r="U102" s="1">
        <v>41.898314056484558</v>
      </c>
      <c r="V102" s="1">
        <v>82.841794476090243</v>
      </c>
      <c r="W102" s="11">
        <v>128.46941595840963</v>
      </c>
      <c r="X102" s="11">
        <v>130.71969778903244</v>
      </c>
      <c r="Y102" s="1">
        <v>0.11554549705894498</v>
      </c>
      <c r="Z102" s="1">
        <v>0.24989019173273436</v>
      </c>
      <c r="AA102" s="1">
        <v>4.4012204072113459</v>
      </c>
      <c r="AB102" s="1">
        <v>53.651627672837371</v>
      </c>
      <c r="AC102" s="1">
        <v>12.386152337398093</v>
      </c>
      <c r="AD102" s="10">
        <v>116.04451970535581</v>
      </c>
      <c r="AE102" s="11">
        <v>127.82864949475486</v>
      </c>
      <c r="AF102" s="1">
        <v>2.4436858797244741E-2</v>
      </c>
      <c r="AG102" s="1">
        <v>0.22030355747289138</v>
      </c>
      <c r="AH102" s="1">
        <v>1.1993641533863534E-2</v>
      </c>
      <c r="AI102" s="1">
        <v>144.83076420361988</v>
      </c>
      <c r="AJ102" s="1">
        <v>96.151043014718468</v>
      </c>
      <c r="AK102" s="1">
        <v>2.1871376492452539E-3</v>
      </c>
      <c r="AL102" s="1">
        <v>4.5335751761830414</v>
      </c>
      <c r="AM102" s="1">
        <v>1.868000466393358E-3</v>
      </c>
    </row>
    <row r="103" spans="1:39" x14ac:dyDescent="0.25">
      <c r="A103" s="1">
        <v>101</v>
      </c>
      <c r="B103" t="s">
        <v>176</v>
      </c>
      <c r="C103" s="1">
        <v>0.11716257925819656</v>
      </c>
      <c r="D103" s="1">
        <v>-1.4498582602606521E-2</v>
      </c>
      <c r="E103" s="1">
        <v>0.10602957161789671</v>
      </c>
      <c r="F103" s="1">
        <v>0.14808264747188116</v>
      </c>
      <c r="G103" s="1">
        <v>9.7155858653540559</v>
      </c>
      <c r="H103" s="1">
        <v>9.1965665796037381</v>
      </c>
      <c r="I103" s="1">
        <v>5.4335922733770339</v>
      </c>
      <c r="J103" s="1">
        <v>6.4223036496373958</v>
      </c>
      <c r="K103" s="1">
        <v>77.315302637388541</v>
      </c>
      <c r="L103" s="1">
        <v>8.4028323574785926</v>
      </c>
      <c r="M103" s="11">
        <v>173.83523626839198</v>
      </c>
      <c r="N103" s="1">
        <v>2.3141479737909258E-3</v>
      </c>
      <c r="O103" s="1">
        <v>0.12006820983441505</v>
      </c>
      <c r="P103" s="1">
        <v>0.41745199603225674</v>
      </c>
      <c r="Q103" s="1">
        <v>9.5625595965260146</v>
      </c>
      <c r="R103" s="1">
        <v>182.21969342327728</v>
      </c>
      <c r="S103" s="1">
        <v>5.2201435263588912E-2</v>
      </c>
      <c r="T103" s="1">
        <v>2.3290507426288922</v>
      </c>
      <c r="U103" s="1">
        <v>26.775987674714017</v>
      </c>
      <c r="V103" s="1">
        <v>30.411167131804223</v>
      </c>
      <c r="W103" s="11">
        <v>134.06148782304606</v>
      </c>
      <c r="X103" s="11">
        <v>137.57531898507713</v>
      </c>
      <c r="Y103" s="1">
        <v>6.8335586407691662E-2</v>
      </c>
      <c r="Z103" s="1">
        <v>0.14368113756843262</v>
      </c>
      <c r="AA103" s="1">
        <v>2.686875380313857</v>
      </c>
      <c r="AB103" s="1">
        <v>24.00142042995747</v>
      </c>
      <c r="AC103" s="1">
        <v>8.0645976307657943</v>
      </c>
      <c r="AD103" s="11">
        <v>121.12036860142841</v>
      </c>
      <c r="AE103" s="11">
        <v>135.7914602869881</v>
      </c>
      <c r="AF103" s="1">
        <v>1.7409081662819431E-2</v>
      </c>
      <c r="AG103" s="1">
        <v>1.8170975093909511E-2</v>
      </c>
      <c r="AH103" s="1">
        <v>7.8389950695921425E-3</v>
      </c>
      <c r="AI103" s="1">
        <v>49.09155175204566</v>
      </c>
      <c r="AJ103" s="1">
        <v>100.77827019737008</v>
      </c>
      <c r="AK103" s="1">
        <v>3.641649766558688E-4</v>
      </c>
      <c r="AL103" s="1">
        <v>0.25269835064094098</v>
      </c>
      <c r="AM103" s="1">
        <v>7.3646379818303629E-4</v>
      </c>
    </row>
    <row r="104" spans="1:39" x14ac:dyDescent="0.25">
      <c r="A104" s="1">
        <v>102</v>
      </c>
      <c r="B104" t="s">
        <v>177</v>
      </c>
      <c r="C104" s="1">
        <v>0.17474288894536405</v>
      </c>
      <c r="D104" s="1">
        <v>1.1351399930147631E-2</v>
      </c>
      <c r="E104" s="1">
        <v>0.11499509489717082</v>
      </c>
      <c r="F104" s="1">
        <v>0.2549478629335229</v>
      </c>
      <c r="G104" s="1">
        <v>10.600068256039696</v>
      </c>
      <c r="H104" s="1">
        <v>8.8126103720793942</v>
      </c>
      <c r="I104" s="1">
        <v>3.2983527397553138</v>
      </c>
      <c r="J104" s="1">
        <v>7.8331224989513286</v>
      </c>
      <c r="K104" s="1">
        <v>54.241130689835238</v>
      </c>
      <c r="L104" s="1">
        <v>17.641400370758543</v>
      </c>
      <c r="M104" s="11">
        <v>168.44536044875304</v>
      </c>
      <c r="N104" s="1">
        <v>4.5443274055234377E-3</v>
      </c>
      <c r="O104" s="1">
        <v>6.1509696163317376E-2</v>
      </c>
      <c r="P104" s="1">
        <v>0.21139489685880075</v>
      </c>
      <c r="Q104" s="1">
        <v>65.656093464265751</v>
      </c>
      <c r="R104" s="1">
        <v>252.26040268220001</v>
      </c>
      <c r="S104" s="1">
        <v>1.8868539899031277E-2</v>
      </c>
      <c r="T104" s="1">
        <v>0.34066531235378067</v>
      </c>
      <c r="U104" s="1">
        <v>23.273620050662274</v>
      </c>
      <c r="V104" s="1">
        <v>17.0584560110672</v>
      </c>
      <c r="W104" s="11">
        <v>137.21096744535248</v>
      </c>
      <c r="X104" s="11">
        <v>139.81256688501932</v>
      </c>
      <c r="Y104" s="1">
        <v>8.6693940866224783E-2</v>
      </c>
      <c r="Z104" s="1">
        <v>0.12255118007779421</v>
      </c>
      <c r="AA104" s="1">
        <v>1.7848968383287185</v>
      </c>
      <c r="AB104" s="1">
        <v>62.470593332707139</v>
      </c>
      <c r="AC104" s="1">
        <v>12.93549350121685</v>
      </c>
      <c r="AD104" s="11">
        <v>123.31030387726366</v>
      </c>
      <c r="AE104" s="11">
        <v>140.82198075373074</v>
      </c>
      <c r="AF104" s="1">
        <v>4.1713147414254977E-2</v>
      </c>
      <c r="AG104" s="1">
        <v>1.6378478159012826E-2</v>
      </c>
      <c r="AH104" s="1">
        <v>6.7270380110026409E-3</v>
      </c>
      <c r="AI104" s="1">
        <v>98.484384738050665</v>
      </c>
      <c r="AJ104" s="1">
        <v>101.07067944204705</v>
      </c>
      <c r="AK104" s="1">
        <v>6.4377163656308351E-4</v>
      </c>
      <c r="AL104" s="1">
        <v>0.22350336847361185</v>
      </c>
      <c r="AM104" s="1">
        <v>9.5636944021044079E-4</v>
      </c>
    </row>
    <row r="105" spans="1:39" x14ac:dyDescent="0.25">
      <c r="A105" s="1">
        <v>103</v>
      </c>
      <c r="B105" t="s">
        <v>178</v>
      </c>
      <c r="C105" s="1">
        <v>3.7980397521963243E-2</v>
      </c>
      <c r="D105" s="1">
        <v>1.2401451701453795E-2</v>
      </c>
      <c r="E105" s="1">
        <v>8.4670725135694277E-2</v>
      </c>
      <c r="F105" s="1">
        <v>0.17260125606631316</v>
      </c>
      <c r="G105" s="1">
        <v>8.2440019833735594</v>
      </c>
      <c r="H105" s="1">
        <v>13.628489886215238</v>
      </c>
      <c r="I105" s="1">
        <v>7.4533037402501128</v>
      </c>
      <c r="J105" s="1">
        <v>10.470297474680251</v>
      </c>
      <c r="K105" s="1">
        <v>94.288726357820323</v>
      </c>
      <c r="L105" s="1">
        <v>6.876517073565136</v>
      </c>
      <c r="M105" s="11">
        <v>163.74242176827246</v>
      </c>
      <c r="N105" s="1">
        <v>1.9559582252532803E-3</v>
      </c>
      <c r="O105" s="1">
        <v>0.1017470818805971</v>
      </c>
      <c r="P105" s="1">
        <v>0.19186789578636981</v>
      </c>
      <c r="Q105" s="1">
        <v>52.190571183245744</v>
      </c>
      <c r="R105" s="1">
        <v>212.74238482777</v>
      </c>
      <c r="S105" s="1">
        <v>1.8831306377732816E-2</v>
      </c>
      <c r="T105" s="1">
        <v>3.1984071148542821</v>
      </c>
      <c r="U105" s="1">
        <v>48.522377799777047</v>
      </c>
      <c r="V105" s="1">
        <v>64.810516216120561</v>
      </c>
      <c r="W105" s="11">
        <v>129.72847641232386</v>
      </c>
      <c r="X105" s="11">
        <v>133.24089669664863</v>
      </c>
      <c r="Y105" s="1">
        <v>5.7534043653471041E-2</v>
      </c>
      <c r="Z105" s="1">
        <v>9.1468259391685597E-2</v>
      </c>
      <c r="AA105" s="1">
        <v>3.4355920532442537</v>
      </c>
      <c r="AB105" s="1">
        <v>15.934352932639419</v>
      </c>
      <c r="AC105" s="1">
        <v>5.0401175319519007</v>
      </c>
      <c r="AD105" s="1">
        <v>115.86628157493176</v>
      </c>
      <c r="AE105" s="11">
        <v>133.07703381524578</v>
      </c>
      <c r="AF105" s="1">
        <v>3.4785653983594018E-2</v>
      </c>
      <c r="AG105" s="1">
        <v>3.0435864338518605E-2</v>
      </c>
      <c r="AH105" s="1">
        <v>1.118868348936481E-2</v>
      </c>
      <c r="AI105" s="1">
        <v>39.254992101615507</v>
      </c>
      <c r="AJ105" s="1">
        <v>97.674238266722782</v>
      </c>
      <c r="AK105" s="1">
        <v>5.7044743328166312E-4</v>
      </c>
      <c r="AL105" s="1">
        <v>1.4887843412564363</v>
      </c>
      <c r="AM105" s="1">
        <v>2.0708805592593625E-3</v>
      </c>
    </row>
    <row r="106" spans="1:39" x14ac:dyDescent="0.25">
      <c r="A106" s="1">
        <v>104</v>
      </c>
      <c r="B106" t="s">
        <v>179</v>
      </c>
      <c r="C106" s="1">
        <v>1.1313051846665128E-2</v>
      </c>
      <c r="D106" s="1">
        <v>-1.2788780256740127E-2</v>
      </c>
      <c r="E106" s="1">
        <v>6.3388512717369658E-2</v>
      </c>
      <c r="F106" s="1">
        <v>0.14061276787091795</v>
      </c>
      <c r="G106" s="1">
        <v>2.8906932867742863</v>
      </c>
      <c r="H106" s="1">
        <v>6.2209974890122712</v>
      </c>
      <c r="I106" s="1">
        <v>1.5386933626886377</v>
      </c>
      <c r="J106" s="1">
        <v>7.597827481198606</v>
      </c>
      <c r="K106" s="1">
        <v>42.486826739438925</v>
      </c>
      <c r="L106" s="1">
        <v>4.7383325222989452</v>
      </c>
      <c r="M106" s="11">
        <v>160.45019209792108</v>
      </c>
      <c r="N106" s="1">
        <v>1.2346613645646579E-3</v>
      </c>
      <c r="O106" s="1">
        <v>3.1028739285074613E-2</v>
      </c>
      <c r="P106" s="1">
        <v>0.13488864330458689</v>
      </c>
      <c r="Q106" s="1">
        <v>60.57158389914769</v>
      </c>
      <c r="R106" s="1">
        <v>128.74359323535924</v>
      </c>
      <c r="S106" s="1">
        <v>1.6336023048429408E-2</v>
      </c>
      <c r="T106" s="1">
        <v>0.79296091508759725</v>
      </c>
      <c r="U106" s="1">
        <v>34.394717317024764</v>
      </c>
      <c r="V106" s="1">
        <v>32.177461636652602</v>
      </c>
      <c r="W106" s="11">
        <v>130.32198971869195</v>
      </c>
      <c r="X106" s="11">
        <v>135.30787347772295</v>
      </c>
      <c r="Y106" s="1">
        <v>2.7817928085597299E-2</v>
      </c>
      <c r="Z106" s="1">
        <v>0.10887796918206098</v>
      </c>
      <c r="AA106" s="1">
        <v>1.8422778089219558</v>
      </c>
      <c r="AB106" s="1">
        <v>9.9612759718299131</v>
      </c>
      <c r="AC106" s="1">
        <v>4.9965905546134257</v>
      </c>
      <c r="AD106" s="10">
        <v>117.66616832902189</v>
      </c>
      <c r="AE106" s="11">
        <v>136.93608558049542</v>
      </c>
      <c r="AF106" s="1">
        <v>1.7715311804465169E-2</v>
      </c>
      <c r="AG106" s="1">
        <v>2.6610496513613951E-2</v>
      </c>
      <c r="AH106" s="1">
        <v>4.6125991026537243E-3</v>
      </c>
      <c r="AI106" s="1">
        <v>37.361707828589402</v>
      </c>
      <c r="AJ106" s="1">
        <v>97.974185122950459</v>
      </c>
      <c r="AK106" s="1">
        <v>4.3724616351262626E-4</v>
      </c>
      <c r="AL106" s="1">
        <v>2.6361874603904942</v>
      </c>
      <c r="AM106" s="1">
        <v>4.1658216808684048E-4</v>
      </c>
    </row>
    <row r="107" spans="1:39" x14ac:dyDescent="0.25">
      <c r="A107" s="1">
        <v>105</v>
      </c>
      <c r="B107" t="s">
        <v>180</v>
      </c>
      <c r="C107" s="1">
        <v>9.5166656849053219E-2</v>
      </c>
      <c r="D107" s="1">
        <v>-3.3365191855696225E-2</v>
      </c>
      <c r="E107" s="1">
        <v>0.12964873085398917</v>
      </c>
      <c r="F107" s="1">
        <v>0.20688321609282925</v>
      </c>
      <c r="G107" s="1">
        <v>10.170919370608347</v>
      </c>
      <c r="H107" s="1">
        <v>11.307906552490106</v>
      </c>
      <c r="I107" s="1">
        <v>9.9129761969860866</v>
      </c>
      <c r="J107" s="1">
        <v>12.060344888240373</v>
      </c>
      <c r="K107" s="1">
        <v>126.27269695440982</v>
      </c>
      <c r="L107" s="1">
        <v>8.0844064955992803</v>
      </c>
      <c r="M107" s="11">
        <v>156.83176958111528</v>
      </c>
      <c r="N107" s="1">
        <v>2.2310464117236092E-3</v>
      </c>
      <c r="O107" s="1">
        <v>9.0459211534407585E-2</v>
      </c>
      <c r="P107" s="1">
        <v>0.72673485343303401</v>
      </c>
      <c r="Q107" s="1">
        <v>62.900646811909141</v>
      </c>
      <c r="R107" s="1">
        <v>254.47096253760697</v>
      </c>
      <c r="S107" s="1">
        <v>3.7362917504471009E-2</v>
      </c>
      <c r="T107" s="1">
        <v>7.6080799881946746</v>
      </c>
      <c r="U107" s="1">
        <v>57.804477557812739</v>
      </c>
      <c r="V107" s="1">
        <v>74.489311464258464</v>
      </c>
      <c r="W107" s="11">
        <v>123.76145864069512</v>
      </c>
      <c r="X107" s="11">
        <v>126.04358610289485</v>
      </c>
      <c r="Y107" s="1">
        <v>5.8468282870780423E-2</v>
      </c>
      <c r="Z107" s="1">
        <v>0.13764746854302842</v>
      </c>
      <c r="AA107" s="1">
        <v>4.4609814134646681</v>
      </c>
      <c r="AB107" s="1">
        <v>19.656276439536935</v>
      </c>
      <c r="AC107" s="1">
        <v>6.7314610989627042</v>
      </c>
      <c r="AD107" s="1">
        <v>111.73636636075754</v>
      </c>
      <c r="AE107" s="11">
        <v>126.67226885045535</v>
      </c>
      <c r="AF107" s="1">
        <v>2.6483658257657739E-2</v>
      </c>
      <c r="AG107" s="1">
        <v>4.4357003926230258E-2</v>
      </c>
      <c r="AH107" s="1">
        <v>1.2302044168854158E-2</v>
      </c>
      <c r="AI107" s="1">
        <v>43.334776549918772</v>
      </c>
      <c r="AJ107" s="1">
        <v>94.911106066776753</v>
      </c>
      <c r="AK107" s="1">
        <v>5.6111176635587469E-4</v>
      </c>
      <c r="AL107" s="1">
        <v>1.3830752607321124</v>
      </c>
      <c r="AM107" s="1">
        <v>1.1302616587834822E-3</v>
      </c>
    </row>
    <row r="108" spans="1:39" x14ac:dyDescent="0.25">
      <c r="A108" s="1">
        <v>106</v>
      </c>
      <c r="B108" t="s">
        <v>181</v>
      </c>
      <c r="C108" s="1">
        <v>5.2555949538173531E-2</v>
      </c>
      <c r="D108" s="1">
        <v>-3.3365191855696225E-2</v>
      </c>
      <c r="E108" s="1">
        <v>3.2863181448500693E-2</v>
      </c>
      <c r="F108" s="1">
        <v>0.15851593057492999</v>
      </c>
      <c r="G108" s="1">
        <v>4.3631719321482398</v>
      </c>
      <c r="H108" s="1">
        <v>4.450908649120966</v>
      </c>
      <c r="I108" s="1">
        <v>4.9781572743214992</v>
      </c>
      <c r="J108" s="1">
        <v>4.1719398950206568</v>
      </c>
      <c r="K108" s="1">
        <v>39.779948663813002</v>
      </c>
      <c r="L108" s="1">
        <v>3.8173825391764367</v>
      </c>
      <c r="M108" s="11">
        <v>177.13376879566673</v>
      </c>
      <c r="N108" s="1">
        <v>1.0392658985761913E-3</v>
      </c>
      <c r="O108" s="1">
        <v>5.4849063868003756E-2</v>
      </c>
      <c r="P108" s="1">
        <v>0.13145042978209875</v>
      </c>
      <c r="Q108" s="1">
        <v>16.014126883469533</v>
      </c>
      <c r="R108" s="1">
        <v>93.092681804556364</v>
      </c>
      <c r="S108" s="1">
        <v>9.5548537818222964E-3</v>
      </c>
      <c r="T108" s="1">
        <v>1.0169499630355348</v>
      </c>
      <c r="U108" s="1">
        <v>12.231062558647526</v>
      </c>
      <c r="V108" s="1">
        <v>21.255333326366348</v>
      </c>
      <c r="W108" s="11">
        <v>130.74055049026188</v>
      </c>
      <c r="X108" s="11">
        <v>132.00436205708743</v>
      </c>
      <c r="Y108" s="1">
        <v>2.9729464709910232E-2</v>
      </c>
      <c r="Z108" s="1">
        <v>6.4520090714556985E-2</v>
      </c>
      <c r="AA108" s="1">
        <v>2.2792435157517277</v>
      </c>
      <c r="AB108" s="1">
        <v>11.019421394557577</v>
      </c>
      <c r="AC108" s="1">
        <v>8.1840678760184833</v>
      </c>
      <c r="AD108" s="10">
        <v>118.41326676407944</v>
      </c>
      <c r="AE108" s="11">
        <v>136.14345248053587</v>
      </c>
      <c r="AF108" s="1">
        <v>1.4333541634370166E-2</v>
      </c>
      <c r="AG108" s="1">
        <v>0.3991581895223496</v>
      </c>
      <c r="AH108" s="1">
        <v>6.9725024262688451E-3</v>
      </c>
      <c r="AI108" s="1">
        <v>11.393262452680403</v>
      </c>
      <c r="AJ108" s="1">
        <v>98.383125218239016</v>
      </c>
      <c r="AK108" s="1">
        <v>3.6295736879115215E-4</v>
      </c>
      <c r="AL108" s="1">
        <v>3.3581448745562992</v>
      </c>
      <c r="AM108" s="1">
        <v>1.8833195952734055E-4</v>
      </c>
    </row>
    <row r="109" spans="1:39" x14ac:dyDescent="0.25">
      <c r="A109" s="1">
        <v>107</v>
      </c>
      <c r="B109" t="s">
        <v>182</v>
      </c>
      <c r="C109" s="1">
        <v>0.13009522637355214</v>
      </c>
      <c r="D109" s="1">
        <v>-3.3365191855696225E-2</v>
      </c>
      <c r="E109" s="1">
        <v>9.7468192381622021E-2</v>
      </c>
      <c r="F109" s="1">
        <v>0.31167512686197357</v>
      </c>
      <c r="G109" s="1">
        <v>4.5073128094142207</v>
      </c>
      <c r="H109" s="1">
        <v>4.3239971329344957</v>
      </c>
      <c r="I109" s="1">
        <v>3.5286907788586332</v>
      </c>
      <c r="J109" s="1">
        <v>5.3624969416985246</v>
      </c>
      <c r="K109" s="1">
        <v>32.663779224030627</v>
      </c>
      <c r="L109" s="1">
        <v>5.6551371814127753</v>
      </c>
      <c r="M109" s="11">
        <v>175.72998194255743</v>
      </c>
      <c r="N109" s="1">
        <v>1.490896926563359E-3</v>
      </c>
      <c r="O109" s="1">
        <v>5.5724148253454259E-2</v>
      </c>
      <c r="P109" s="1">
        <v>0.27590207385243454</v>
      </c>
      <c r="Q109" s="1">
        <v>11.880094607037867</v>
      </c>
      <c r="R109" s="1">
        <v>142.17944619194225</v>
      </c>
      <c r="S109" s="1">
        <v>1.799537986659145E-2</v>
      </c>
      <c r="T109" s="1">
        <v>0.44252710404009687</v>
      </c>
      <c r="U109" s="1">
        <v>17.131655233158337</v>
      </c>
      <c r="V109" s="1">
        <v>21.494514143980432</v>
      </c>
      <c r="W109" s="11">
        <v>128.87545632000936</v>
      </c>
      <c r="X109" s="11">
        <v>133.02539125627811</v>
      </c>
      <c r="Y109" s="1">
        <v>2.7448943979564884E-2</v>
      </c>
      <c r="Z109" s="1">
        <v>0.11973275057376136</v>
      </c>
      <c r="AA109" s="1">
        <v>1.4856236924097261</v>
      </c>
      <c r="AB109" s="1">
        <v>15.608168816550458</v>
      </c>
      <c r="AC109" s="1">
        <v>6.9782927747922958</v>
      </c>
      <c r="AD109" s="10">
        <v>117.91417311935614</v>
      </c>
      <c r="AE109" s="11">
        <v>140.20280943209374</v>
      </c>
      <c r="AF109" s="1">
        <v>1.6690585435656633E-2</v>
      </c>
      <c r="AG109" s="1">
        <v>4.4886437121765942E-3</v>
      </c>
      <c r="AH109" s="1">
        <v>5.7772356555578575E-3</v>
      </c>
      <c r="AI109" s="1">
        <v>28.303159087303229</v>
      </c>
      <c r="AJ109" s="1">
        <v>98.531274452593991</v>
      </c>
      <c r="AK109" s="1">
        <v>2.4697778560936159E-4</v>
      </c>
      <c r="AL109" s="1">
        <v>0.32790099337285106</v>
      </c>
      <c r="AM109" s="1">
        <v>2.8037569701950881E-4</v>
      </c>
    </row>
    <row r="110" spans="1:39" x14ac:dyDescent="0.25">
      <c r="A110" s="1">
        <v>108</v>
      </c>
      <c r="B110" t="s">
        <v>183</v>
      </c>
      <c r="C110" s="1">
        <v>0.37704810679197703</v>
      </c>
      <c r="D110" s="1">
        <v>-1.3573013672213806E-2</v>
      </c>
      <c r="E110" s="1">
        <v>0.29350623334581427</v>
      </c>
      <c r="F110" s="1">
        <v>0.30875165372101643</v>
      </c>
      <c r="G110" s="1">
        <v>8.6220598664150447</v>
      </c>
      <c r="H110" s="1">
        <v>4.877419329879249</v>
      </c>
      <c r="I110" s="1">
        <v>6.6530597949887742</v>
      </c>
      <c r="J110" s="1">
        <v>6.9949129816993887</v>
      </c>
      <c r="K110" s="1">
        <v>86.293470667400427</v>
      </c>
      <c r="L110" s="1">
        <v>5.2073972351751072</v>
      </c>
      <c r="M110" s="11">
        <v>168.18033663537986</v>
      </c>
      <c r="N110" s="1">
        <v>1.5686329160699444E-3</v>
      </c>
      <c r="O110" s="1">
        <v>6.589934087590936E-2</v>
      </c>
      <c r="P110" s="1">
        <v>0.14925219935666023</v>
      </c>
      <c r="Q110" s="1">
        <v>15.410858739911088</v>
      </c>
      <c r="R110" s="1">
        <v>203.48439953804467</v>
      </c>
      <c r="S110" s="1">
        <v>2.0033361854342752E-2</v>
      </c>
      <c r="T110" s="1">
        <v>1.2490451171889549</v>
      </c>
      <c r="U110" s="1">
        <v>50.389215793212649</v>
      </c>
      <c r="V110" s="1">
        <v>35.414196349888229</v>
      </c>
      <c r="W110" s="11">
        <v>126.89687746388965</v>
      </c>
      <c r="X110" s="11">
        <v>127.31396045043664</v>
      </c>
      <c r="Y110" s="1">
        <v>4.747918701269925E-2</v>
      </c>
      <c r="Z110" s="1">
        <v>0.12464038930453201</v>
      </c>
      <c r="AA110" s="1">
        <v>3.6900390576389572</v>
      </c>
      <c r="AB110" s="1">
        <v>13.541470514974339</v>
      </c>
      <c r="AC110" s="1">
        <v>7.5965584606143208</v>
      </c>
      <c r="AD110" s="1">
        <v>113.91255424664769</v>
      </c>
      <c r="AE110" s="11">
        <v>132.99868199838227</v>
      </c>
      <c r="AF110" s="1">
        <v>5.5127272053974344E-2</v>
      </c>
      <c r="AG110" s="1">
        <v>8.4038758548783624E-3</v>
      </c>
      <c r="AH110" s="1">
        <v>6.4891352707641143E-3</v>
      </c>
      <c r="AI110" s="1">
        <v>28.293102677066546</v>
      </c>
      <c r="AJ110" s="1">
        <v>97.802293713577896</v>
      </c>
      <c r="AK110" s="1">
        <v>3.3705088321406604E-4</v>
      </c>
      <c r="AL110" s="1">
        <v>0.14336480619250069</v>
      </c>
      <c r="AM110" s="1">
        <v>8.508788894387167E-4</v>
      </c>
    </row>
    <row r="111" spans="1:39" x14ac:dyDescent="0.25">
      <c r="A111" s="1">
        <v>109</v>
      </c>
      <c r="B111" t="s">
        <v>184</v>
      </c>
      <c r="C111" s="1">
        <v>4.3039934563663423E-2</v>
      </c>
      <c r="D111" s="1">
        <v>-3.3365191855696225E-2</v>
      </c>
      <c r="E111" s="1">
        <v>0.18767606168019071</v>
      </c>
      <c r="F111" s="1">
        <v>3.9306197622231108E-2</v>
      </c>
      <c r="G111" s="1">
        <v>5.6454431306305688</v>
      </c>
      <c r="H111" s="1">
        <v>7.1226316483918</v>
      </c>
      <c r="I111" s="1">
        <v>1.4312931247509333</v>
      </c>
      <c r="J111" s="1">
        <v>8.9710392387720415</v>
      </c>
      <c r="K111" s="1">
        <v>41.715730924019191</v>
      </c>
      <c r="L111" s="1">
        <v>13.164977931824831</v>
      </c>
      <c r="M111" s="11">
        <v>165.13190296267985</v>
      </c>
      <c r="N111" s="1">
        <v>3.6093010910032987E-3</v>
      </c>
      <c r="O111" s="1">
        <v>5.0903027947652023E-2</v>
      </c>
      <c r="P111" s="1">
        <v>0.20428578652834434</v>
      </c>
      <c r="Q111" s="1">
        <v>93.408399190585627</v>
      </c>
      <c r="R111" s="1">
        <v>208.97029967243776</v>
      </c>
      <c r="S111" s="1">
        <v>1.1131615041936644E-2</v>
      </c>
      <c r="T111" s="1">
        <v>0.30546717482811786</v>
      </c>
      <c r="U111" s="1">
        <v>22.968347620988112</v>
      </c>
      <c r="V111" s="1">
        <v>20.88570860962589</v>
      </c>
      <c r="W111" s="11">
        <v>128.83309354779399</v>
      </c>
      <c r="X111" s="11">
        <v>132.41527333009444</v>
      </c>
      <c r="Y111" s="1">
        <v>3.872093641226973E-2</v>
      </c>
      <c r="Z111" s="1">
        <v>0.13555200480897986</v>
      </c>
      <c r="AA111" s="1">
        <v>0.82801196095801144</v>
      </c>
      <c r="AB111" s="1">
        <v>28.81860256259716</v>
      </c>
      <c r="AC111" s="1">
        <v>10.782755065105556</v>
      </c>
      <c r="AD111" s="1">
        <v>116.51788337953603</v>
      </c>
      <c r="AE111" s="11">
        <v>139.03908104087316</v>
      </c>
      <c r="AF111" s="1">
        <v>4.5859292556516447E-2</v>
      </c>
      <c r="AG111" s="1">
        <v>8.9796041222714937E-3</v>
      </c>
      <c r="AH111" s="1">
        <v>4.4269775610326313E-3</v>
      </c>
      <c r="AI111" s="1">
        <v>105.22870369041431</v>
      </c>
      <c r="AJ111" s="1">
        <v>97.956026777780394</v>
      </c>
      <c r="AK111" s="1">
        <v>4.08688567863924E-4</v>
      </c>
      <c r="AL111" s="1">
        <v>0.11880369748047431</v>
      </c>
      <c r="AM111" s="1">
        <v>1.0028971781383389E-3</v>
      </c>
    </row>
    <row r="112" spans="1:39" x14ac:dyDescent="0.25">
      <c r="A112" s="1">
        <v>110</v>
      </c>
      <c r="B112" t="s">
        <v>185</v>
      </c>
      <c r="C112" s="1">
        <v>-3.7381385785370488E-3</v>
      </c>
      <c r="D112" s="1">
        <v>-3.3365191855696225E-2</v>
      </c>
      <c r="E112" s="1">
        <v>7.728879688259202E-2</v>
      </c>
      <c r="F112" s="1">
        <v>0.12945886320971742</v>
      </c>
      <c r="G112" s="1">
        <v>5.8025899695117973</v>
      </c>
      <c r="H112" s="1">
        <v>6.6060371389283681</v>
      </c>
      <c r="I112" s="1">
        <v>1.7684388815241707</v>
      </c>
      <c r="J112" s="1">
        <v>9.4020117309842348</v>
      </c>
      <c r="K112" s="1">
        <v>44.511928587364729</v>
      </c>
      <c r="L112" s="1">
        <v>11.640836683628764</v>
      </c>
      <c r="M112" s="11">
        <v>159.4017986332108</v>
      </c>
      <c r="N112" s="1">
        <v>3.1674527983894842E-3</v>
      </c>
      <c r="O112" s="1">
        <v>7.0860405195440179E-2</v>
      </c>
      <c r="P112" s="1">
        <v>0.38498679563290439</v>
      </c>
      <c r="Q112" s="1">
        <v>83.777896339137683</v>
      </c>
      <c r="R112" s="1">
        <v>156.84323107131945</v>
      </c>
      <c r="S112" s="1">
        <v>1.1478894636070448E-2</v>
      </c>
      <c r="T112" s="1">
        <v>0.3639726670811515</v>
      </c>
      <c r="U112" s="1">
        <v>23.759716071385274</v>
      </c>
      <c r="V112" s="1">
        <v>29.393684651433794</v>
      </c>
      <c r="W112" s="11">
        <v>129.67165821955814</v>
      </c>
      <c r="X112" s="11">
        <v>131.70305334356652</v>
      </c>
      <c r="Y112" s="1">
        <v>5.9413352659148821E-2</v>
      </c>
      <c r="Z112" s="1">
        <v>0.10005027489993717</v>
      </c>
      <c r="AA112" s="1">
        <v>1.0296529361050928</v>
      </c>
      <c r="AB112" s="1">
        <v>24.068390034246445</v>
      </c>
      <c r="AC112" s="1">
        <v>8.5158050281792121</v>
      </c>
      <c r="AD112" s="1">
        <v>115.5018008160322</v>
      </c>
      <c r="AE112" s="11">
        <v>137.00459331618455</v>
      </c>
      <c r="AF112" s="1">
        <v>0.19918983656151296</v>
      </c>
      <c r="AG112" s="1">
        <v>1.4826732384004419E-2</v>
      </c>
      <c r="AH112" s="1">
        <v>5.2871730009113917E-3</v>
      </c>
      <c r="AI112" s="1">
        <v>95.856337596225259</v>
      </c>
      <c r="AJ112" s="1">
        <v>97.401754387337846</v>
      </c>
      <c r="AK112" s="1">
        <v>2.6676509539517535E-4</v>
      </c>
      <c r="AL112" s="1">
        <v>0.38013230310320995</v>
      </c>
      <c r="AM112" s="1">
        <v>1.9113153768268965E-3</v>
      </c>
    </row>
    <row r="113" spans="1:39" x14ac:dyDescent="0.25">
      <c r="A113" s="1">
        <v>111</v>
      </c>
      <c r="B113" t="s">
        <v>186</v>
      </c>
      <c r="C113" s="1">
        <v>1.8445881867415997E-2</v>
      </c>
      <c r="D113" s="1">
        <v>-1.5483095532946608E-3</v>
      </c>
      <c r="E113" s="1">
        <v>3.9541730195024209E-2</v>
      </c>
      <c r="F113" s="1">
        <v>0.26327720954348627</v>
      </c>
      <c r="G113" s="1">
        <v>9.7120354368132595</v>
      </c>
      <c r="H113" s="1">
        <v>5.3725750309205997</v>
      </c>
      <c r="I113" s="1">
        <v>2.2869827072358562</v>
      </c>
      <c r="J113" s="1">
        <v>11.783780536673158</v>
      </c>
      <c r="K113" s="1">
        <v>139.87882113166552</v>
      </c>
      <c r="L113" s="1">
        <v>5.2885622710260165</v>
      </c>
      <c r="M113" s="11">
        <v>158.50271950377655</v>
      </c>
      <c r="N113" s="1">
        <v>1.4875066981247661E-3</v>
      </c>
      <c r="O113" s="1">
        <v>4.0642432693196312E-2</v>
      </c>
      <c r="P113" s="1">
        <v>0.11800883516447536</v>
      </c>
      <c r="Q113" s="1">
        <v>505.48836687257369</v>
      </c>
      <c r="R113" s="1">
        <v>204.67486636796536</v>
      </c>
      <c r="S113" s="1">
        <v>3.5151001251728299E-2</v>
      </c>
      <c r="T113" s="1">
        <v>6.5694616061051043</v>
      </c>
      <c r="U113" s="1">
        <v>55.475516723066903</v>
      </c>
      <c r="V113" s="1">
        <v>94.309632020049648</v>
      </c>
      <c r="W113" s="11">
        <v>121.32534140036432</v>
      </c>
      <c r="X113" s="10">
        <v>120.30966846016565</v>
      </c>
      <c r="Y113" s="1">
        <v>0.18463007383130559</v>
      </c>
      <c r="Z113" s="1">
        <v>9.0581431786606784E-2</v>
      </c>
      <c r="AA113" s="1">
        <v>3.713645790046944</v>
      </c>
      <c r="AB113" s="1">
        <v>16.686849329752281</v>
      </c>
      <c r="AC113" s="1">
        <v>9.2163188089350232</v>
      </c>
      <c r="AD113" s="1">
        <v>107.08965989903972</v>
      </c>
      <c r="AE113" s="11">
        <v>122.56371620884443</v>
      </c>
      <c r="AF113" s="1">
        <v>7.562895043979255E-2</v>
      </c>
      <c r="AG113" s="1">
        <v>1.108526482790733E-2</v>
      </c>
      <c r="AH113" s="1">
        <v>1.1179797787814097E-2</v>
      </c>
      <c r="AI113" s="1">
        <v>63.983857472536876</v>
      </c>
      <c r="AJ113" s="1">
        <v>95.448686153728843</v>
      </c>
      <c r="AK113" s="1">
        <v>1.0040845775077217E-3</v>
      </c>
      <c r="AL113" s="1">
        <v>0.28494407345510031</v>
      </c>
      <c r="AM113" s="1">
        <v>1.1973289806121497E-3</v>
      </c>
    </row>
    <row r="114" spans="1:39" x14ac:dyDescent="0.25">
      <c r="A114" s="1">
        <v>112</v>
      </c>
      <c r="B114" t="s">
        <v>187</v>
      </c>
      <c r="C114" s="1">
        <v>1.0670967143117924E-2</v>
      </c>
      <c r="D114" s="1">
        <v>-1.6858645126418111E-2</v>
      </c>
      <c r="E114" s="1">
        <v>5.4104352592499412E-2</v>
      </c>
      <c r="F114" s="1">
        <v>0.12660872204844498</v>
      </c>
      <c r="G114" s="1">
        <v>7.1184642098398401</v>
      </c>
      <c r="H114" s="1">
        <v>7.6854887324726739</v>
      </c>
      <c r="I114" s="1">
        <v>2.4485846739737718</v>
      </c>
      <c r="J114" s="1">
        <v>11.119285608168035</v>
      </c>
      <c r="K114" s="1">
        <v>45.755301063540621</v>
      </c>
      <c r="L114" s="1">
        <v>10.949170747161157</v>
      </c>
      <c r="M114" s="11">
        <v>152.6302476359966</v>
      </c>
      <c r="N114" s="1">
        <v>2.959063840715306E-3</v>
      </c>
      <c r="O114" s="1">
        <v>0.1266577206835646</v>
      </c>
      <c r="P114" s="1">
        <v>0.22092923000879069</v>
      </c>
      <c r="Q114" s="1">
        <v>148.70594040993478</v>
      </c>
      <c r="R114" s="1">
        <v>232.67212962918239</v>
      </c>
      <c r="S114" s="1">
        <v>3.285698346171257E-2</v>
      </c>
      <c r="T114" s="1">
        <v>0.67459459483291095</v>
      </c>
      <c r="U114" s="1">
        <v>96.619386423061272</v>
      </c>
      <c r="V114" s="1">
        <v>50.95833375713643</v>
      </c>
      <c r="W114" s="11">
        <v>127.80308912540197</v>
      </c>
      <c r="X114" s="11">
        <v>129.1811400412561</v>
      </c>
      <c r="Y114" s="1">
        <v>6.4696220622333017E-2</v>
      </c>
      <c r="Z114" s="1">
        <v>9.3986365032670452E-2</v>
      </c>
      <c r="AA114" s="1">
        <v>1.2412751357361516</v>
      </c>
      <c r="AB114" s="1">
        <v>33.059739761170412</v>
      </c>
      <c r="AC114" s="1">
        <v>6.9088431135667463</v>
      </c>
      <c r="AD114" s="1">
        <v>114.07553288213394</v>
      </c>
      <c r="AE114" s="11">
        <v>134.00732150903184</v>
      </c>
      <c r="AF114" s="1">
        <v>7.6528063192075516E-2</v>
      </c>
      <c r="AG114" s="1">
        <v>2.1298819501561834E-2</v>
      </c>
      <c r="AH114" s="1">
        <v>5.1950290680153862E-3</v>
      </c>
      <c r="AI114" s="1">
        <v>88.340723841582573</v>
      </c>
      <c r="AJ114" s="1">
        <v>96.324240663602964</v>
      </c>
      <c r="AK114" s="1">
        <v>1.2719659526002488E-3</v>
      </c>
      <c r="AL114" s="1">
        <v>0.73671122878007966</v>
      </c>
      <c r="AM114" s="1">
        <v>1.5656895783665559E-3</v>
      </c>
    </row>
    <row r="115" spans="1:39" x14ac:dyDescent="0.25">
      <c r="A115" s="1">
        <v>113</v>
      </c>
      <c r="B115" t="s">
        <v>188</v>
      </c>
      <c r="C115" s="1">
        <v>0.1007381085919828</v>
      </c>
      <c r="D115" s="1">
        <v>-3.3365191855696225E-2</v>
      </c>
      <c r="E115" s="1">
        <v>0.12831350979182421</v>
      </c>
      <c r="F115" s="1">
        <v>0.14717511209962877</v>
      </c>
      <c r="G115" s="1">
        <v>12.527073616220186</v>
      </c>
      <c r="H115" s="1">
        <v>12.264959054136973</v>
      </c>
      <c r="I115" s="1">
        <v>6.0255485529746231</v>
      </c>
      <c r="J115" s="1">
        <v>11.100296534663853</v>
      </c>
      <c r="K115" s="1">
        <v>106.68561508167176</v>
      </c>
      <c r="L115" s="1">
        <v>11.852715283441624</v>
      </c>
      <c r="M115" s="11">
        <v>158.43023389078795</v>
      </c>
      <c r="N115" s="1">
        <v>3.2104723117208321E-3</v>
      </c>
      <c r="O115" s="1">
        <v>0.16159090473829782</v>
      </c>
      <c r="P115" s="1">
        <v>0.56207570485829961</v>
      </c>
      <c r="Q115" s="1">
        <v>48.761979407069802</v>
      </c>
      <c r="R115" s="1">
        <v>287.45727743528437</v>
      </c>
      <c r="S115" s="1">
        <v>2.6999028091309416E-2</v>
      </c>
      <c r="T115" s="1">
        <v>1.0722592231790877</v>
      </c>
      <c r="U115" s="1">
        <v>62.799660384510247</v>
      </c>
      <c r="V115" s="1">
        <v>64.212050199534033</v>
      </c>
      <c r="W115" s="11">
        <v>127.90038991697638</v>
      </c>
      <c r="X115" s="11">
        <v>129.11194907288368</v>
      </c>
      <c r="Y115" s="1">
        <v>8.1038492486310634E-2</v>
      </c>
      <c r="Z115" s="1">
        <v>0.14204605226244282</v>
      </c>
      <c r="AA115" s="1">
        <v>2.8215711491197806</v>
      </c>
      <c r="AB115" s="1">
        <v>27.637010694358384</v>
      </c>
      <c r="AC115" s="1">
        <v>8.2962824816458127</v>
      </c>
      <c r="AD115" s="1">
        <v>113.32933228787118</v>
      </c>
      <c r="AE115" s="11">
        <v>130.91768318183449</v>
      </c>
      <c r="AF115" s="1">
        <v>0.10249667337708303</v>
      </c>
      <c r="AG115" s="1">
        <v>2.8324803302115585E-2</v>
      </c>
      <c r="AH115" s="1">
        <v>9.7229973109259418E-3</v>
      </c>
      <c r="AI115" s="1">
        <v>83.299164263215076</v>
      </c>
      <c r="AJ115" s="1">
        <v>95.594360239592149</v>
      </c>
      <c r="AK115" s="1">
        <v>5.7096335304646095E-4</v>
      </c>
      <c r="AL115" s="1">
        <v>1.6007394533373966</v>
      </c>
      <c r="AM115" s="1">
        <v>3.4239662073867892E-3</v>
      </c>
    </row>
    <row r="116" spans="1:39" x14ac:dyDescent="0.25">
      <c r="A116" s="1">
        <v>114</v>
      </c>
      <c r="B116" t="s">
        <v>189</v>
      </c>
      <c r="C116" s="1">
        <v>9.4739854360881559E-2</v>
      </c>
      <c r="D116" s="1">
        <v>-1.3227354947444423E-2</v>
      </c>
      <c r="E116" s="1">
        <v>0.10333444771758822</v>
      </c>
      <c r="F116" s="1">
        <v>9.272089904130161E-2</v>
      </c>
      <c r="G116" s="1">
        <v>12.25140199777743</v>
      </c>
      <c r="H116" s="1">
        <v>5.8574825195322333</v>
      </c>
      <c r="I116" s="1">
        <v>6.172182205903642</v>
      </c>
      <c r="J116" s="1">
        <v>11.863846589260653</v>
      </c>
      <c r="K116" s="1">
        <v>112.69071537091038</v>
      </c>
      <c r="L116" s="1">
        <v>13.127653107309238</v>
      </c>
      <c r="M116" s="11">
        <v>164.83422038875995</v>
      </c>
      <c r="N116" s="1">
        <v>3.8401483219557414E-3</v>
      </c>
      <c r="O116" s="1">
        <v>6.2128378533929732E-2</v>
      </c>
      <c r="P116" s="1">
        <v>0.19043352521871473</v>
      </c>
      <c r="Q116" s="1">
        <v>117.33390020055168</v>
      </c>
      <c r="R116" s="1">
        <v>268.56027277496935</v>
      </c>
      <c r="S116" s="1">
        <v>4.4740470866718417E-2</v>
      </c>
      <c r="T116" s="1">
        <v>4.6437971945655638</v>
      </c>
      <c r="U116" s="1">
        <v>96.533787556996671</v>
      </c>
      <c r="V116" s="1">
        <v>77.402642692722083</v>
      </c>
      <c r="W116" s="11">
        <v>127.512910880505</v>
      </c>
      <c r="X116" s="11">
        <v>130.77286007884575</v>
      </c>
      <c r="Y116" s="1">
        <v>8.2548355144686433E-2</v>
      </c>
      <c r="Z116" s="1">
        <v>0.17679961898949365</v>
      </c>
      <c r="AA116" s="1">
        <v>3.1814549114364419</v>
      </c>
      <c r="AB116" s="1">
        <v>38.73167910395054</v>
      </c>
      <c r="AC116" s="1">
        <v>14.365678172300139</v>
      </c>
      <c r="AD116" s="1">
        <v>112.9148304708191</v>
      </c>
      <c r="AE116" s="11">
        <v>132.96467219877442</v>
      </c>
      <c r="AF116" s="1">
        <v>4.3920456200847814E-2</v>
      </c>
      <c r="AG116" s="1">
        <v>5.4279813172427346E-2</v>
      </c>
      <c r="AH116" s="1">
        <v>1.1355307210443987E-2</v>
      </c>
      <c r="AI116" s="1">
        <v>126.19648531177124</v>
      </c>
      <c r="AJ116" s="1">
        <v>94.515574615038801</v>
      </c>
      <c r="AK116" s="1">
        <v>7.7515149254024597E-4</v>
      </c>
      <c r="AL116" s="1">
        <v>0.90595750480227011</v>
      </c>
      <c r="AM116" s="1">
        <v>1.4177306290139699E-3</v>
      </c>
    </row>
    <row r="117" spans="1:39" x14ac:dyDescent="0.25">
      <c r="A117" s="1">
        <v>115</v>
      </c>
      <c r="B117" t="s">
        <v>190</v>
      </c>
      <c r="C117" s="1">
        <v>0.10904121589992428</v>
      </c>
      <c r="D117" s="1">
        <v>2.4719373717526978E-2</v>
      </c>
      <c r="E117" s="1">
        <v>7.7834086496231844E-2</v>
      </c>
      <c r="F117" s="1">
        <v>0.15796793500205289</v>
      </c>
      <c r="G117" s="1">
        <v>23.359938857268848</v>
      </c>
      <c r="H117" s="1">
        <v>6.9945200783660875</v>
      </c>
      <c r="I117" s="1">
        <v>10.276569733242955</v>
      </c>
      <c r="J117" s="1">
        <v>20.662902433132416</v>
      </c>
      <c r="K117" s="1">
        <v>152.42830670009016</v>
      </c>
      <c r="L117" s="1">
        <v>30.58324327806935</v>
      </c>
      <c r="M117" s="11">
        <v>172.8738336880734</v>
      </c>
      <c r="N117" s="1">
        <v>8.0908766442450066E-3</v>
      </c>
      <c r="O117" s="1">
        <v>0.13266960204120551</v>
      </c>
      <c r="P117" s="1">
        <v>0.32223993830084047</v>
      </c>
      <c r="Q117" s="1">
        <v>172.59472262719021</v>
      </c>
      <c r="R117" s="1">
        <v>471.58686536009543</v>
      </c>
      <c r="S117" s="1">
        <v>3.5676920508725021E-2</v>
      </c>
      <c r="T117" s="1">
        <v>3.5256576397879984</v>
      </c>
      <c r="U117" s="1">
        <v>59.496581832482711</v>
      </c>
      <c r="V117" s="1">
        <v>46.259391649088897</v>
      </c>
      <c r="W117" s="11">
        <v>130.33438727256552</v>
      </c>
      <c r="X117" s="11">
        <v>129.37284472821543</v>
      </c>
      <c r="Y117" s="1">
        <v>0.17327848601799353</v>
      </c>
      <c r="Z117" s="1">
        <v>0.29477487134115277</v>
      </c>
      <c r="AA117" s="1">
        <v>5.7187855410030615</v>
      </c>
      <c r="AB117" s="1">
        <v>108.36641186664475</v>
      </c>
      <c r="AC117" s="1">
        <v>23.951178300535624</v>
      </c>
      <c r="AD117" s="1">
        <v>113.24680952102631</v>
      </c>
      <c r="AE117" s="11">
        <v>129.13153530688791</v>
      </c>
      <c r="AF117" s="1">
        <v>5.5118993375394366E-2</v>
      </c>
      <c r="AG117" s="1">
        <v>2.2326834939059625E-2</v>
      </c>
      <c r="AH117" s="1">
        <v>9.7250215901283649E-3</v>
      </c>
      <c r="AI117" s="1">
        <v>201.89253479465822</v>
      </c>
      <c r="AJ117" s="1">
        <v>94.528173383154879</v>
      </c>
      <c r="AK117" s="1">
        <v>6.9968333143124008E-4</v>
      </c>
      <c r="AL117" s="1">
        <v>0.23417028121120106</v>
      </c>
      <c r="AM117" s="1">
        <v>1.7974607155313372E-3</v>
      </c>
    </row>
    <row r="118" spans="1:39" x14ac:dyDescent="0.25">
      <c r="A118" s="1">
        <v>116</v>
      </c>
      <c r="B118" t="s">
        <v>191</v>
      </c>
      <c r="C118" s="1">
        <v>4.5421126238754335E-2</v>
      </c>
      <c r="D118" s="1">
        <v>2.4241971233053252E-4</v>
      </c>
      <c r="E118" s="1">
        <v>7.4124450859861329E-2</v>
      </c>
      <c r="F118" s="1">
        <v>0.30011190495313578</v>
      </c>
      <c r="G118" s="1">
        <v>17.380335468496501</v>
      </c>
      <c r="H118" s="1">
        <v>4.3830654849650523</v>
      </c>
      <c r="I118" s="1">
        <v>10.409011937422301</v>
      </c>
      <c r="J118" s="1">
        <v>7.7252002125149914</v>
      </c>
      <c r="K118" s="1">
        <v>152.78173113831193</v>
      </c>
      <c r="L118" s="1">
        <v>14.783975740749455</v>
      </c>
      <c r="M118" s="11">
        <v>173.92325163456306</v>
      </c>
      <c r="N118" s="1">
        <v>3.9337643415983253E-3</v>
      </c>
      <c r="O118" s="1">
        <v>9.9375157904825498E-2</v>
      </c>
      <c r="P118" s="1">
        <v>0.14751406159594033</v>
      </c>
      <c r="Q118" s="1">
        <v>84.456264754146872</v>
      </c>
      <c r="R118" s="1">
        <v>266.4673762980895</v>
      </c>
      <c r="S118" s="1">
        <v>3.0817196517846247E-2</v>
      </c>
      <c r="T118" s="1">
        <v>2.6162799230437344</v>
      </c>
      <c r="U118" s="1">
        <v>37.513838785663324</v>
      </c>
      <c r="V118" s="1">
        <v>75.655385651733866</v>
      </c>
      <c r="W118" s="11">
        <v>135.17334596815121</v>
      </c>
      <c r="X118" s="11">
        <v>132.70953827752265</v>
      </c>
      <c r="Y118" s="1">
        <v>0.16537324481353494</v>
      </c>
      <c r="Z118" s="1">
        <v>0.15040521957957886</v>
      </c>
      <c r="AA118" s="1">
        <v>5.1027765913151679</v>
      </c>
      <c r="AB118" s="1">
        <v>43.290021979121654</v>
      </c>
      <c r="AC118" s="1">
        <v>16.869637999814554</v>
      </c>
      <c r="AD118" s="1">
        <v>115.6952622747429</v>
      </c>
      <c r="AE118" s="11">
        <v>129.88574500828722</v>
      </c>
      <c r="AF118" s="1">
        <v>2.4792123700101476E-2</v>
      </c>
      <c r="AG118" s="1">
        <v>5.5877426859568813E-2</v>
      </c>
      <c r="AH118" s="1">
        <v>1.0148158455923982E-2</v>
      </c>
      <c r="AI118" s="1">
        <v>101.73956867047738</v>
      </c>
      <c r="AJ118" s="1">
        <v>95.574119838850564</v>
      </c>
      <c r="AK118" s="1">
        <v>1.4470112336395853E-3</v>
      </c>
      <c r="AL118" s="1">
        <v>2.1515789281727744</v>
      </c>
      <c r="AM118" s="1">
        <v>1.2317082837702061E-3</v>
      </c>
    </row>
    <row r="119" spans="1:39" x14ac:dyDescent="0.25">
      <c r="A119" s="1">
        <v>117</v>
      </c>
      <c r="B119" t="s">
        <v>192</v>
      </c>
      <c r="C119" s="1">
        <v>0.11935826317390874</v>
      </c>
      <c r="D119" s="1">
        <v>-1.8920350528971026E-2</v>
      </c>
      <c r="E119" s="1">
        <v>0.33258903323705286</v>
      </c>
      <c r="F119" s="1">
        <v>0.14156261230767592</v>
      </c>
      <c r="G119" s="1">
        <v>19.185709008173195</v>
      </c>
      <c r="H119" s="1">
        <v>15.977631671164671</v>
      </c>
      <c r="I119" s="1">
        <v>7.8151832051350709</v>
      </c>
      <c r="J119" s="1">
        <v>14.689676362318593</v>
      </c>
      <c r="K119" s="1">
        <v>123.03559935323339</v>
      </c>
      <c r="L119" s="1">
        <v>25.977474424879144</v>
      </c>
      <c r="M119" s="11">
        <v>174.2259278760138</v>
      </c>
      <c r="N119" s="1">
        <v>7.0354068026311683E-3</v>
      </c>
      <c r="O119" s="1">
        <v>0.16200159249341134</v>
      </c>
      <c r="P119" s="1">
        <v>0.52633196059683884</v>
      </c>
      <c r="Q119" s="1">
        <v>85.230394099369676</v>
      </c>
      <c r="R119" s="1">
        <v>404.08769944488324</v>
      </c>
      <c r="S119" s="1">
        <v>3.7177041244212269E-2</v>
      </c>
      <c r="T119" s="1">
        <v>0.61667714721478151</v>
      </c>
      <c r="U119" s="1">
        <v>47.463544426164034</v>
      </c>
      <c r="V119" s="1">
        <v>73.22690406890527</v>
      </c>
      <c r="W119" s="11">
        <v>135.1150711233725</v>
      </c>
      <c r="X119" s="11">
        <v>135.1248665546444</v>
      </c>
      <c r="Y119" s="1">
        <v>0.15846396314632971</v>
      </c>
      <c r="Z119" s="1">
        <v>0.29406391431850981</v>
      </c>
      <c r="AA119" s="1">
        <v>2.8900881803276701</v>
      </c>
      <c r="AB119" s="1">
        <v>66.40506705716146</v>
      </c>
      <c r="AC119" s="1">
        <v>20.271641741450889</v>
      </c>
      <c r="AD119" s="10">
        <v>118.07542968840283</v>
      </c>
      <c r="AE119" s="11">
        <v>134.22795478144633</v>
      </c>
      <c r="AF119" s="1">
        <v>6.0343151656197684E-2</v>
      </c>
      <c r="AG119" s="1">
        <v>0.14379655916184234</v>
      </c>
      <c r="AH119" s="1">
        <v>1.0637562482569685E-2</v>
      </c>
      <c r="AI119" s="1">
        <v>151.78867796406263</v>
      </c>
      <c r="AJ119" s="1">
        <v>97.828941940833147</v>
      </c>
      <c r="AK119" s="1">
        <v>8.465384734467579E-4</v>
      </c>
      <c r="AL119" s="1">
        <v>2.3718703709268762</v>
      </c>
      <c r="AM119" s="1">
        <v>3.6891694350242128E-3</v>
      </c>
    </row>
    <row r="120" spans="1:39" x14ac:dyDescent="0.25">
      <c r="A120" s="1">
        <v>118</v>
      </c>
      <c r="B120" t="s">
        <v>193</v>
      </c>
      <c r="C120" s="1">
        <v>3.3423684000075789E-2</v>
      </c>
      <c r="D120" s="1">
        <v>-3.3365191855696225E-2</v>
      </c>
      <c r="E120" s="1">
        <v>5.7383648911904499E-2</v>
      </c>
      <c r="F120" s="1">
        <v>0.31573543224636519</v>
      </c>
      <c r="G120" s="1">
        <v>19.878863645930505</v>
      </c>
      <c r="H120" s="1">
        <v>3.2497779860289042</v>
      </c>
      <c r="I120" s="1">
        <v>8.3997818002097286</v>
      </c>
      <c r="J120" s="1">
        <v>7.1064347309748781</v>
      </c>
      <c r="K120" s="1">
        <v>118.30979345931645</v>
      </c>
      <c r="L120" s="1">
        <v>17.356377316149665</v>
      </c>
      <c r="M120" s="11">
        <v>182.40652603852217</v>
      </c>
      <c r="N120" s="1">
        <v>4.4671486670959772E-3</v>
      </c>
      <c r="O120" s="1">
        <v>6.9309626049572789E-2</v>
      </c>
      <c r="P120" s="1">
        <v>0.11154776257257529</v>
      </c>
      <c r="Q120" s="1">
        <v>32.890613660258978</v>
      </c>
      <c r="R120" s="1">
        <v>196.52552012366721</v>
      </c>
      <c r="S120" s="1">
        <v>1.6817307222631687E-2</v>
      </c>
      <c r="T120" s="1">
        <v>3.2867074053331042</v>
      </c>
      <c r="U120" s="1">
        <v>41.866848928257575</v>
      </c>
      <c r="V120" s="1">
        <v>37.458637332426747</v>
      </c>
      <c r="W120" s="11">
        <v>142.340492348563</v>
      </c>
      <c r="X120" s="11">
        <v>139.28711588544334</v>
      </c>
      <c r="Y120" s="1">
        <v>0.16171060780624677</v>
      </c>
      <c r="Z120" s="1">
        <v>0.10501411125482051</v>
      </c>
      <c r="AA120" s="1">
        <v>4.3633955223284788</v>
      </c>
      <c r="AB120" s="1">
        <v>55.068224528960926</v>
      </c>
      <c r="AC120" s="1">
        <v>19.966755064969355</v>
      </c>
      <c r="AD120" s="11">
        <v>121.84310613931403</v>
      </c>
      <c r="AE120" s="11">
        <v>137.90793491041836</v>
      </c>
      <c r="AF120" s="1">
        <v>2.0928835191473011E-2</v>
      </c>
      <c r="AG120" s="1">
        <v>1.4758585223119477E-2</v>
      </c>
      <c r="AH120" s="1">
        <v>9.6418723579684545E-3</v>
      </c>
      <c r="AI120" s="1">
        <v>103.99669935698536</v>
      </c>
      <c r="AJ120" s="1">
        <v>97.869264792937358</v>
      </c>
      <c r="AK120" s="1">
        <v>8.3045757323886842E-4</v>
      </c>
      <c r="AL120" s="1">
        <v>0.21927942203032297</v>
      </c>
      <c r="AM120" s="1">
        <v>4.9830574977785221E-4</v>
      </c>
    </row>
    <row r="121" spans="1:39" x14ac:dyDescent="0.25">
      <c r="A121" s="1">
        <v>119</v>
      </c>
      <c r="B121" t="s">
        <v>194</v>
      </c>
      <c r="C121" s="1">
        <v>3.1288004817803972E-2</v>
      </c>
      <c r="D121" s="1">
        <v>-2.0338609988611998E-2</v>
      </c>
      <c r="E121" s="1">
        <v>0.17629969599440418</v>
      </c>
      <c r="F121" s="1">
        <v>0.37605734394635443</v>
      </c>
      <c r="G121" s="1">
        <v>33.483711302876081</v>
      </c>
      <c r="H121" s="1">
        <v>6.5646917922419732</v>
      </c>
      <c r="I121" s="1">
        <v>14.700430267257277</v>
      </c>
      <c r="J121" s="1">
        <v>27.441649200411657</v>
      </c>
      <c r="K121" s="1">
        <v>258.74104602866282</v>
      </c>
      <c r="L121" s="1">
        <v>36.633972879891537</v>
      </c>
      <c r="M121" s="11">
        <v>195.68484278937981</v>
      </c>
      <c r="N121" s="1">
        <v>9.6560425547807301E-3</v>
      </c>
      <c r="O121" s="1">
        <v>0.11178685210530313</v>
      </c>
      <c r="P121" s="1">
        <v>0.26416656048135378</v>
      </c>
      <c r="Q121" s="1">
        <v>88.597358571406886</v>
      </c>
      <c r="R121" s="1">
        <v>468.96484309096428</v>
      </c>
      <c r="S121" s="1">
        <v>3.4910324041493232E-2</v>
      </c>
      <c r="T121" s="1">
        <v>1.3148098088048892</v>
      </c>
      <c r="U121" s="1">
        <v>75.09756583313947</v>
      </c>
      <c r="V121" s="1">
        <v>75.763336752329835</v>
      </c>
      <c r="W121" s="11">
        <v>138.08509382326972</v>
      </c>
      <c r="X121" s="11">
        <v>132.32838230907271</v>
      </c>
      <c r="Y121" s="1">
        <v>0.27926454223874081</v>
      </c>
      <c r="Z121" s="1">
        <v>0.38927052999188105</v>
      </c>
      <c r="AA121" s="1">
        <v>7.3794208197556195</v>
      </c>
      <c r="AB121" s="1">
        <v>117.07468952977177</v>
      </c>
      <c r="AC121" s="1">
        <v>37.566868730265384</v>
      </c>
      <c r="AD121" s="10">
        <v>116.01968175838245</v>
      </c>
      <c r="AE121" s="11">
        <v>125.65106099527658</v>
      </c>
      <c r="AF121" s="1">
        <v>2.2799308817168452E-2</v>
      </c>
      <c r="AG121" s="1">
        <v>9.3064484377575168E-2</v>
      </c>
      <c r="AH121" s="1">
        <v>1.606698186842382E-2</v>
      </c>
      <c r="AI121" s="1">
        <v>304.73361916456111</v>
      </c>
      <c r="AJ121" s="1">
        <v>91.314914358879605</v>
      </c>
      <c r="AK121" s="1">
        <v>1.5688502366225786E-3</v>
      </c>
      <c r="AL121" s="1">
        <v>5.652881554264094</v>
      </c>
      <c r="AM121" s="1">
        <v>2.8402405338950171E-3</v>
      </c>
    </row>
    <row r="122" spans="1:39" x14ac:dyDescent="0.25">
      <c r="A122" s="1">
        <v>120</v>
      </c>
      <c r="B122" t="s">
        <v>195</v>
      </c>
      <c r="C122" s="1">
        <v>2.9171013756077717E-2</v>
      </c>
      <c r="D122" s="1">
        <v>-3.3365191855696225E-2</v>
      </c>
      <c r="E122" s="1">
        <v>0.14338451517828402</v>
      </c>
      <c r="F122" s="1">
        <v>4.5153974248451113E-2</v>
      </c>
      <c r="G122" s="1">
        <v>9.0732058977642698</v>
      </c>
      <c r="H122" s="1">
        <v>5.9740404177555693</v>
      </c>
      <c r="I122" s="1">
        <v>3.5879191396639496</v>
      </c>
      <c r="J122" s="1">
        <v>8.415003650484417</v>
      </c>
      <c r="K122" s="1">
        <v>51.411051245748901</v>
      </c>
      <c r="L122" s="1">
        <v>14.912496353513106</v>
      </c>
      <c r="M122" s="11">
        <v>195.21162562274921</v>
      </c>
      <c r="N122" s="1">
        <v>3.9550504494421969E-3</v>
      </c>
      <c r="O122" s="1">
        <v>6.4380856097248557E-2</v>
      </c>
      <c r="P122" s="1">
        <v>0.31134679200233539</v>
      </c>
      <c r="Q122" s="1">
        <v>18.460124457271363</v>
      </c>
      <c r="R122" s="1">
        <v>164.79751329387051</v>
      </c>
      <c r="S122" s="1">
        <v>2.1713999437238181E-2</v>
      </c>
      <c r="T122" s="1">
        <v>0.58538816298181262</v>
      </c>
      <c r="U122" s="1">
        <v>22.372987333440506</v>
      </c>
      <c r="V122" s="1">
        <v>31.70168796945439</v>
      </c>
      <c r="W122" s="11">
        <v>145.68775010583252</v>
      </c>
      <c r="X122" s="11">
        <v>148.15880607287454</v>
      </c>
      <c r="Y122" s="1">
        <v>5.7984541936099893E-2</v>
      </c>
      <c r="Z122" s="1">
        <v>0.2669461657200663</v>
      </c>
      <c r="AA122" s="1">
        <v>1.4626770059215914</v>
      </c>
      <c r="AB122" s="1">
        <v>45.841547403332378</v>
      </c>
      <c r="AC122" s="1">
        <v>10.291722757824999</v>
      </c>
      <c r="AD122" s="11">
        <v>127.19771152039857</v>
      </c>
      <c r="AE122" s="11">
        <v>146.29740570607288</v>
      </c>
      <c r="AF122" s="1">
        <v>2.5941639483836074E-2</v>
      </c>
      <c r="AG122" s="1">
        <v>2.3570423402323893E-2</v>
      </c>
      <c r="AH122" s="1">
        <v>8.3494721570479755E-3</v>
      </c>
      <c r="AI122" s="1">
        <v>96.354146911197958</v>
      </c>
      <c r="AJ122" s="1">
        <v>97.492358407474924</v>
      </c>
      <c r="AK122" s="1">
        <v>1.7821218728918787E-4</v>
      </c>
      <c r="AL122" s="1">
        <v>0.85321431294620409</v>
      </c>
      <c r="AM122" s="1">
        <v>3.2575020884959341E-4</v>
      </c>
    </row>
    <row r="123" spans="1:39" x14ac:dyDescent="0.25">
      <c r="A123" s="1">
        <v>121</v>
      </c>
      <c r="B123" t="s">
        <v>196</v>
      </c>
      <c r="C123" s="1">
        <v>-1.3889026707870856E-2</v>
      </c>
      <c r="D123" s="1">
        <v>-3.3365191855696225E-2</v>
      </c>
      <c r="E123" s="1">
        <v>7.1085092840601827E-2</v>
      </c>
      <c r="F123" s="1">
        <v>0.1225192816725081</v>
      </c>
      <c r="G123" s="1">
        <v>7.6696362815517247</v>
      </c>
      <c r="H123" s="1">
        <v>9.178826813805383</v>
      </c>
      <c r="I123" s="1">
        <v>4.8700086226434145</v>
      </c>
      <c r="J123" s="1">
        <v>8.4574910321399681</v>
      </c>
      <c r="K123" s="1">
        <v>67.866090930531982</v>
      </c>
      <c r="L123" s="1">
        <v>6.2858548779711709</v>
      </c>
      <c r="M123" s="11">
        <v>165.28947419513293</v>
      </c>
      <c r="N123" s="1">
        <v>1.8010443881830765E-3</v>
      </c>
      <c r="O123" s="1">
        <v>0.12123557622193543</v>
      </c>
      <c r="P123" s="1">
        <v>0.20275566385157029</v>
      </c>
      <c r="Q123" s="1">
        <v>40.817006599853137</v>
      </c>
      <c r="R123" s="1">
        <v>184.07621155714369</v>
      </c>
      <c r="S123" s="1">
        <v>3.1358497304670899E-2</v>
      </c>
      <c r="T123" s="1">
        <v>1.7976344838674669</v>
      </c>
      <c r="U123" s="1">
        <v>40.040746265197569</v>
      </c>
      <c r="V123" s="1">
        <v>60.600606166404368</v>
      </c>
      <c r="W123" s="11">
        <v>142.09786070725838</v>
      </c>
      <c r="X123" s="11">
        <v>141.44220316198161</v>
      </c>
      <c r="Y123" s="1">
        <v>5.2751939716433764E-2</v>
      </c>
      <c r="Z123" s="1">
        <v>0.12125037856878224</v>
      </c>
      <c r="AA123" s="1">
        <v>2.3313568940992364</v>
      </c>
      <c r="AB123" s="1">
        <v>15.925583203184393</v>
      </c>
      <c r="AC123" s="1">
        <v>4.012803548143224</v>
      </c>
      <c r="AD123" s="11">
        <v>123.4878272853385</v>
      </c>
      <c r="AE123" s="11">
        <v>141.05046333777261</v>
      </c>
      <c r="AF123" s="1">
        <v>6.4478181225057468E-2</v>
      </c>
      <c r="AG123" s="1">
        <v>3.663421470797041E-2</v>
      </c>
      <c r="AH123" s="1">
        <v>5.6748351185094449E-3</v>
      </c>
      <c r="AI123" s="1">
        <v>34.14008684487294</v>
      </c>
      <c r="AJ123" s="1">
        <v>100.11026526997706</v>
      </c>
      <c r="AK123" s="1">
        <v>5.6644353438021198E-4</v>
      </c>
      <c r="AL123" s="1">
        <v>2.2893973671645149</v>
      </c>
      <c r="AM123" s="1">
        <v>1.5187301910454128E-3</v>
      </c>
    </row>
    <row r="124" spans="1:39" x14ac:dyDescent="0.25">
      <c r="A124" s="1">
        <v>122</v>
      </c>
      <c r="B124" t="s">
        <v>197</v>
      </c>
      <c r="C124" s="1">
        <v>4.9693631130234978E-2</v>
      </c>
      <c r="D124" s="1">
        <v>-1.875343458778175E-2</v>
      </c>
      <c r="E124" s="1">
        <v>7.088687941753824E-2</v>
      </c>
      <c r="F124" s="1">
        <v>7.8601253147524322E-2</v>
      </c>
      <c r="G124" s="1">
        <v>4.1927666398846517</v>
      </c>
      <c r="H124" s="1">
        <v>6.2724926059349349</v>
      </c>
      <c r="I124" s="1">
        <v>1.9185096468364395</v>
      </c>
      <c r="J124" s="1">
        <v>7.8708948832042624</v>
      </c>
      <c r="K124" s="1">
        <v>49.207191310730337</v>
      </c>
      <c r="L124" s="1">
        <v>11.10982017326306</v>
      </c>
      <c r="M124" s="11">
        <v>170.23429849690351</v>
      </c>
      <c r="N124" s="1">
        <v>2.9598814852410571E-3</v>
      </c>
      <c r="O124" s="1">
        <v>6.0435637944148364E-2</v>
      </c>
      <c r="P124" s="1">
        <v>0.14279066438755555</v>
      </c>
      <c r="Q124" s="1">
        <v>43.18743972309332</v>
      </c>
      <c r="R124" s="1">
        <v>132.88807943450593</v>
      </c>
      <c r="S124" s="1">
        <v>2.7574853014046035E-2</v>
      </c>
      <c r="T124" s="1">
        <v>2.8912425858345596</v>
      </c>
      <c r="U124" s="1">
        <v>19.339179073515773</v>
      </c>
      <c r="V124" s="1">
        <v>39.893084560408994</v>
      </c>
      <c r="W124" s="11">
        <v>136.36696989724541</v>
      </c>
      <c r="X124" s="11">
        <v>139.09161784479556</v>
      </c>
      <c r="Y124" s="1">
        <v>3.9299977737210945E-2</v>
      </c>
      <c r="Z124" s="1">
        <v>0.23259757853762097</v>
      </c>
      <c r="AA124" s="1">
        <v>1.3231642630786125</v>
      </c>
      <c r="AB124" s="1">
        <v>22.07033438230031</v>
      </c>
      <c r="AC124" s="1">
        <v>4.8328834693796914</v>
      </c>
      <c r="AD124" s="10">
        <v>120.91172244481591</v>
      </c>
      <c r="AE124" s="11">
        <v>140.41291964557738</v>
      </c>
      <c r="AF124" s="1">
        <v>2.4841075423957928E-2</v>
      </c>
      <c r="AG124" s="1">
        <v>4.5537120255838899E-2</v>
      </c>
      <c r="AH124" s="1">
        <v>4.096927786202559E-3</v>
      </c>
      <c r="AI124" s="1">
        <v>96.037714066538868</v>
      </c>
      <c r="AJ124" s="1">
        <v>98.874014274339103</v>
      </c>
      <c r="AK124" s="1">
        <v>2.4615377481953892E-4</v>
      </c>
      <c r="AL124" s="1">
        <v>0.65962941381785567</v>
      </c>
      <c r="AM124" s="1">
        <v>3.733980109517111E-4</v>
      </c>
    </row>
    <row r="125" spans="1:39" x14ac:dyDescent="0.25">
      <c r="A125" s="1">
        <v>123</v>
      </c>
      <c r="B125" t="s">
        <v>198</v>
      </c>
      <c r="C125" s="1">
        <v>8.3404569640957632E-2</v>
      </c>
      <c r="D125" s="1">
        <v>-1.2423438877773764E-2</v>
      </c>
      <c r="E125" s="1">
        <v>0.10823241962319201</v>
      </c>
      <c r="F125" s="1">
        <v>5.4177311366374936E-2</v>
      </c>
      <c r="G125" s="1">
        <v>3.1037371520133896</v>
      </c>
      <c r="H125" s="1">
        <v>5.6450975527724774</v>
      </c>
      <c r="I125" s="1">
        <v>1.4963314395258351</v>
      </c>
      <c r="J125" s="1">
        <v>8.0302182141423746</v>
      </c>
      <c r="K125" s="1">
        <v>30.430255989549881</v>
      </c>
      <c r="L125" s="1">
        <v>11.773470439688145</v>
      </c>
      <c r="M125" s="11">
        <v>158.81041030918274</v>
      </c>
      <c r="N125" s="1">
        <v>2.995662291753813E-3</v>
      </c>
      <c r="O125" s="1">
        <v>8.2771147027030131E-2</v>
      </c>
      <c r="P125" s="1">
        <v>0.15356367928771816</v>
      </c>
      <c r="Q125" s="1">
        <v>44.200583338415051</v>
      </c>
      <c r="R125" s="1">
        <v>145.26872984052892</v>
      </c>
      <c r="S125" s="1">
        <v>1.1749773320893695E-2</v>
      </c>
      <c r="T125" s="1">
        <v>1.0687611162235946</v>
      </c>
      <c r="U125" s="1">
        <v>19.807301310003947</v>
      </c>
      <c r="V125" s="1">
        <v>33.000382962148741</v>
      </c>
      <c r="W125" s="11">
        <v>135.23196148371517</v>
      </c>
      <c r="X125" s="11">
        <v>138.33464941037906</v>
      </c>
      <c r="Y125" s="1">
        <v>3.5480482082379888E-2</v>
      </c>
      <c r="Z125" s="1">
        <v>0.19636804826201987</v>
      </c>
      <c r="AA125" s="1">
        <v>0.7500161871786386</v>
      </c>
      <c r="AB125" s="1">
        <v>17.327092468121123</v>
      </c>
      <c r="AC125" s="1">
        <v>4.0006685126084376</v>
      </c>
      <c r="AD125" s="11">
        <v>121.43588075615547</v>
      </c>
      <c r="AE125" s="11">
        <v>142.69897998954039</v>
      </c>
      <c r="AF125" s="1">
        <v>3.6451444590004538E-2</v>
      </c>
      <c r="AG125" s="1">
        <v>1.4106499356191486E-2</v>
      </c>
      <c r="AH125" s="1">
        <v>2.7952990242586669E-3</v>
      </c>
      <c r="AI125" s="1">
        <v>83.302095128463208</v>
      </c>
      <c r="AJ125" s="1">
        <v>98.408643052007122</v>
      </c>
      <c r="AK125" s="1">
        <v>2.3396436433943286E-4</v>
      </c>
      <c r="AL125" s="1">
        <v>0.416271656790907</v>
      </c>
      <c r="AM125" s="1">
        <v>2.4872516673798631E-4</v>
      </c>
    </row>
    <row r="126" spans="1:39" x14ac:dyDescent="0.25">
      <c r="A126" s="1">
        <v>124</v>
      </c>
      <c r="B126" t="s">
        <v>199</v>
      </c>
      <c r="C126" s="1">
        <v>5.5612415941834165E-2</v>
      </c>
      <c r="D126" s="1">
        <v>-9.1174030496774027E-4</v>
      </c>
      <c r="E126" s="1">
        <v>0.10227944402859995</v>
      </c>
      <c r="F126" s="1">
        <v>7.0561030332818339E-2</v>
      </c>
      <c r="G126" s="1">
        <v>18.66236717841047</v>
      </c>
      <c r="H126" s="1">
        <v>7.8046634083957951</v>
      </c>
      <c r="I126" s="1">
        <v>5.0882976051352466</v>
      </c>
      <c r="J126" s="1">
        <v>11.615146862132784</v>
      </c>
      <c r="K126" s="1">
        <v>47.21547173239194</v>
      </c>
      <c r="L126" s="1">
        <v>14.593339734086408</v>
      </c>
      <c r="M126" s="11">
        <v>180.83229568745833</v>
      </c>
      <c r="N126" s="1">
        <v>3.9397345637378718E-3</v>
      </c>
      <c r="O126" s="1">
        <v>0.11566193984569571</v>
      </c>
      <c r="P126" s="1">
        <v>0.45720895037519382</v>
      </c>
      <c r="Q126" s="1">
        <v>47.635260401693216</v>
      </c>
      <c r="R126" s="1">
        <v>228.28930380999233</v>
      </c>
      <c r="S126" s="1">
        <v>2.9024571142618531E-2</v>
      </c>
      <c r="T126" s="1">
        <v>0.41080195847517625</v>
      </c>
      <c r="U126" s="1">
        <v>27.362217102339855</v>
      </c>
      <c r="V126" s="1">
        <v>59.869513047456024</v>
      </c>
      <c r="W126" s="11">
        <v>137.00863847721098</v>
      </c>
      <c r="X126" s="11">
        <v>138.58255006164825</v>
      </c>
      <c r="Y126" s="1">
        <v>7.6363625104311481E-2</v>
      </c>
      <c r="Z126" s="1">
        <v>0.22255021378082041</v>
      </c>
      <c r="AA126" s="1">
        <v>1.3304799485680119</v>
      </c>
      <c r="AB126" s="1">
        <v>47.283379843815531</v>
      </c>
      <c r="AC126" s="1">
        <v>14.857175366269475</v>
      </c>
      <c r="AD126" s="11">
        <v>121.96570080106331</v>
      </c>
      <c r="AE126" s="11">
        <v>143.74549594198106</v>
      </c>
      <c r="AF126" s="1">
        <v>1.2364897909796205E-2</v>
      </c>
      <c r="AG126" s="1">
        <v>0.21260353793684256</v>
      </c>
      <c r="AH126" s="1">
        <v>5.9546918576558923E-3</v>
      </c>
      <c r="AI126" s="1">
        <v>77.834386801145229</v>
      </c>
      <c r="AJ126" s="1">
        <v>98.734481879625989</v>
      </c>
      <c r="AK126" s="1">
        <v>1.2652311507191931E-3</v>
      </c>
      <c r="AL126" s="1">
        <v>5.9934466926297487</v>
      </c>
      <c r="AM126" s="1">
        <v>4.4706068946832335E-4</v>
      </c>
    </row>
    <row r="127" spans="1:39" x14ac:dyDescent="0.25">
      <c r="A127" s="1">
        <v>125</v>
      </c>
      <c r="B127" t="s">
        <v>200</v>
      </c>
      <c r="C127" s="1">
        <v>-2.1708374868849292E-3</v>
      </c>
      <c r="D127" s="1">
        <v>1.6771157328544232E-2</v>
      </c>
      <c r="E127" s="1">
        <v>7.2582051602987641E-2</v>
      </c>
      <c r="F127" s="1">
        <v>0.214874825637038</v>
      </c>
      <c r="G127" s="1">
        <v>21.053854553537601</v>
      </c>
      <c r="H127" s="1">
        <v>7.4797569857236796</v>
      </c>
      <c r="I127" s="1">
        <v>8.0582023779417877</v>
      </c>
      <c r="J127" s="1">
        <v>11.313322246996828</v>
      </c>
      <c r="K127" s="1">
        <v>83.965811935732575</v>
      </c>
      <c r="L127" s="1">
        <v>13.290865987893921</v>
      </c>
      <c r="M127" s="11">
        <v>166.94794633714483</v>
      </c>
      <c r="N127" s="1">
        <v>3.4825460333062172E-3</v>
      </c>
      <c r="O127" s="1">
        <v>0.14619558731815593</v>
      </c>
      <c r="P127" s="1">
        <v>0.42997446605962308</v>
      </c>
      <c r="Q127" s="1">
        <v>42.017824891157389</v>
      </c>
      <c r="R127" s="1">
        <v>261.75720409576854</v>
      </c>
      <c r="S127" s="1">
        <v>1.8845249386122899E-2</v>
      </c>
      <c r="T127" s="1">
        <v>1.113797146297536</v>
      </c>
      <c r="U127" s="1">
        <v>33.999715289393933</v>
      </c>
      <c r="V127" s="1">
        <v>39.530027091856155</v>
      </c>
      <c r="W127" s="11">
        <v>137.34133966469733</v>
      </c>
      <c r="X127" s="11">
        <v>138.90796511132507</v>
      </c>
      <c r="Y127" s="1">
        <v>0.14148745895637421</v>
      </c>
      <c r="Z127" s="1">
        <v>0.19241290167420882</v>
      </c>
      <c r="AA127" s="1">
        <v>2.9031570252964318</v>
      </c>
      <c r="AB127" s="1">
        <v>40.217366298390623</v>
      </c>
      <c r="AC127" s="1">
        <v>20.661217200052771</v>
      </c>
      <c r="AD127" s="11">
        <v>121.21161915042761</v>
      </c>
      <c r="AE127" s="11">
        <v>141.07754786320896</v>
      </c>
      <c r="AF127" s="1">
        <v>2.4583874192296819E-2</v>
      </c>
      <c r="AG127" s="1">
        <v>2.6438614838951185E-2</v>
      </c>
      <c r="AH127" s="1">
        <v>8.9385425367692964E-3</v>
      </c>
      <c r="AI127" s="1">
        <v>72.540184798503887</v>
      </c>
      <c r="AJ127" s="1">
        <v>100.02417780394387</v>
      </c>
      <c r="AK127" s="1">
        <v>1.077172601263847E-3</v>
      </c>
      <c r="AL127" s="1">
        <v>0.38759037924392653</v>
      </c>
      <c r="AM127" s="1">
        <v>2.5562372276752559E-4</v>
      </c>
    </row>
    <row r="128" spans="1:39" x14ac:dyDescent="0.25">
      <c r="A128" s="1">
        <v>126</v>
      </c>
      <c r="B128" t="s">
        <v>201</v>
      </c>
      <c r="C128" s="1">
        <v>7.4248924347432951E-2</v>
      </c>
      <c r="D128" s="1">
        <v>-3.3365191855696225E-2</v>
      </c>
      <c r="E128" s="1">
        <v>0.1659666444608098</v>
      </c>
      <c r="F128" s="1">
        <v>0.31285779295103983</v>
      </c>
      <c r="G128" s="1">
        <v>26.037139219741732</v>
      </c>
      <c r="H128" s="1">
        <v>8.4686413461571419</v>
      </c>
      <c r="I128" s="1">
        <v>12.614851064752466</v>
      </c>
      <c r="J128" s="1">
        <v>15.287280199676681</v>
      </c>
      <c r="K128" s="1">
        <v>161.86811563410137</v>
      </c>
      <c r="L128" s="1">
        <v>18.598803642603084</v>
      </c>
      <c r="M128" s="11">
        <v>178.30376847711435</v>
      </c>
      <c r="N128" s="1">
        <v>5.1561002838575757E-3</v>
      </c>
      <c r="O128" s="1">
        <v>0.13634236432677288</v>
      </c>
      <c r="P128" s="1">
        <v>0.40499417830013712</v>
      </c>
      <c r="Q128" s="1">
        <v>76.396478954832517</v>
      </c>
      <c r="R128" s="1">
        <v>342.38270285767771</v>
      </c>
      <c r="S128" s="1">
        <v>3.1967633777943504E-2</v>
      </c>
      <c r="T128" s="1">
        <v>1.8885840845653856</v>
      </c>
      <c r="U128" s="1">
        <v>48.893370665722422</v>
      </c>
      <c r="V128" s="1">
        <v>92.359931867352145</v>
      </c>
      <c r="W128" s="11">
        <v>134.32263855215078</v>
      </c>
      <c r="X128" s="11">
        <v>133.70824473177038</v>
      </c>
      <c r="Y128" s="1">
        <v>0.14235162190317288</v>
      </c>
      <c r="Z128" s="1">
        <v>0.33326621813410412</v>
      </c>
      <c r="AA128" s="1">
        <v>5.7549001299700375</v>
      </c>
      <c r="AB128" s="1">
        <v>57.034415708024206</v>
      </c>
      <c r="AC128" s="1">
        <v>14.409988953847577</v>
      </c>
      <c r="AD128" s="10">
        <v>117.70322713195186</v>
      </c>
      <c r="AE128" s="11">
        <v>133.56354854015581</v>
      </c>
      <c r="AF128" s="1">
        <v>2.8617368355142236E-2</v>
      </c>
      <c r="AG128" s="1">
        <v>0.24775948553382182</v>
      </c>
      <c r="AH128" s="1">
        <v>1.0933901480106796E-2</v>
      </c>
      <c r="AI128" s="1">
        <v>111.58781964021334</v>
      </c>
      <c r="AJ128" s="1">
        <v>95.76130355584435</v>
      </c>
      <c r="AK128" s="1">
        <v>1.1764325670460241E-3</v>
      </c>
      <c r="AL128" s="1">
        <v>3.5848576267411518</v>
      </c>
      <c r="AM128" s="1">
        <v>8.4686382543262449E-4</v>
      </c>
    </row>
    <row r="129" spans="1:39" x14ac:dyDescent="0.25">
      <c r="A129" s="1">
        <v>127</v>
      </c>
      <c r="B129" t="s">
        <v>202</v>
      </c>
      <c r="C129" s="1">
        <v>-1.5053769624761253E-2</v>
      </c>
      <c r="D129" s="1">
        <v>-1.8847594626346258E-2</v>
      </c>
      <c r="E129" s="1">
        <v>0.12309458721761928</v>
      </c>
      <c r="F129" s="1">
        <v>5.7814262096228392E-2</v>
      </c>
      <c r="G129" s="1">
        <v>5.8379190826294218</v>
      </c>
      <c r="H129" s="1">
        <v>7.2646541818709967</v>
      </c>
      <c r="I129" s="1">
        <v>2.0207249277440265</v>
      </c>
      <c r="J129" s="1">
        <v>9.9618196718449923</v>
      </c>
      <c r="K129" s="1">
        <v>55.211718827136316</v>
      </c>
      <c r="L129" s="1">
        <v>10.492654481744005</v>
      </c>
      <c r="M129" s="11">
        <v>175.0133156449721</v>
      </c>
      <c r="N129" s="1">
        <v>2.9028560175122942E-3</v>
      </c>
      <c r="O129" s="1">
        <v>0.11573221809754888</v>
      </c>
      <c r="P129" s="1">
        <v>0.49723689979128094</v>
      </c>
      <c r="Q129" s="1">
        <v>63.67239170326512</v>
      </c>
      <c r="R129" s="1">
        <v>165.7602709014283</v>
      </c>
      <c r="S129" s="1">
        <v>2.0797191310504816E-2</v>
      </c>
      <c r="T129" s="1">
        <v>1.7053737017334869</v>
      </c>
      <c r="U129" s="1">
        <v>23.094874642096546</v>
      </c>
      <c r="V129" s="1">
        <v>45.449156934886211</v>
      </c>
      <c r="W129" s="11">
        <v>137.28396366439634</v>
      </c>
      <c r="X129" s="11">
        <v>141.87977058886182</v>
      </c>
      <c r="Y129" s="1">
        <v>5.0877361591758388E-2</v>
      </c>
      <c r="Z129" s="1">
        <v>0.13949358784667049</v>
      </c>
      <c r="AA129" s="1">
        <v>1.3879493619284096</v>
      </c>
      <c r="AB129" s="1">
        <v>21.67540450745221</v>
      </c>
      <c r="AC129" s="1">
        <v>4.2011541885082488</v>
      </c>
      <c r="AD129" s="11">
        <v>121.72036231689908</v>
      </c>
      <c r="AE129" s="11">
        <v>144.15933186452449</v>
      </c>
      <c r="AF129" s="1">
        <v>2.3197797230533865E-2</v>
      </c>
      <c r="AG129" s="1">
        <v>6.809238838776796E-2</v>
      </c>
      <c r="AH129" s="1">
        <v>5.3528575491106874E-3</v>
      </c>
      <c r="AI129" s="1">
        <v>69.743492751485348</v>
      </c>
      <c r="AJ129" s="1">
        <v>99.047993905890181</v>
      </c>
      <c r="AK129" s="1">
        <v>3.8785165072217529E-4</v>
      </c>
      <c r="AL129" s="1">
        <v>1.829091936083566</v>
      </c>
      <c r="AM129" s="1">
        <v>9.3003510638590069E-4</v>
      </c>
    </row>
    <row r="130" spans="1:39" x14ac:dyDescent="0.25">
      <c r="A130" s="1">
        <v>128</v>
      </c>
      <c r="B130" t="s">
        <v>203</v>
      </c>
      <c r="C130" s="1">
        <v>9.7415454905290827E-2</v>
      </c>
      <c r="D130" s="1">
        <v>1.6180690106067151E-4</v>
      </c>
      <c r="E130" s="1">
        <v>0.22332611311628148</v>
      </c>
      <c r="F130" s="1">
        <v>0.13581699548404316</v>
      </c>
      <c r="G130" s="1">
        <v>10.561836959367287</v>
      </c>
      <c r="H130" s="1">
        <v>12.925338704176859</v>
      </c>
      <c r="I130" s="1">
        <v>5.5639880261440338</v>
      </c>
      <c r="J130" s="1">
        <v>13.533216871853865</v>
      </c>
      <c r="K130" s="1">
        <v>106.00333738998593</v>
      </c>
      <c r="L130" s="1">
        <v>19.798883924260707</v>
      </c>
      <c r="M130" s="11">
        <v>173.34475125835198</v>
      </c>
      <c r="N130" s="1">
        <v>5.9358615292061309E-3</v>
      </c>
      <c r="O130" s="1">
        <v>0.1428134576392347</v>
      </c>
      <c r="P130" s="1">
        <v>0.31798190099618862</v>
      </c>
      <c r="Q130" s="1">
        <v>53.226960760959876</v>
      </c>
      <c r="R130" s="1">
        <v>331.16147281637319</v>
      </c>
      <c r="S130" s="1">
        <v>3.6489713829293322E-2</v>
      </c>
      <c r="T130" s="1">
        <v>0.83093749980462217</v>
      </c>
      <c r="U130" s="1">
        <v>53.63067931505428</v>
      </c>
      <c r="V130" s="1">
        <v>77.59995948394787</v>
      </c>
      <c r="W130" s="11">
        <v>133.3391673341392</v>
      </c>
      <c r="X130" s="11">
        <v>135.81139302828629</v>
      </c>
      <c r="Y130" s="1">
        <v>7.2946950374833314E-2</v>
      </c>
      <c r="Z130" s="1">
        <v>0.22519831709967855</v>
      </c>
      <c r="AA130" s="1">
        <v>2.6177667312952679</v>
      </c>
      <c r="AB130" s="1">
        <v>46.871850708470326</v>
      </c>
      <c r="AC130" s="1">
        <v>7.0312768768852409</v>
      </c>
      <c r="AD130" s="10">
        <v>117.58003572833582</v>
      </c>
      <c r="AE130" s="11">
        <v>136.57048163496049</v>
      </c>
      <c r="AF130" s="1">
        <v>4.3958332952934838E-2</v>
      </c>
      <c r="AG130" s="1">
        <v>1.2612769486063073</v>
      </c>
      <c r="AH130" s="1">
        <v>9.6847184887196396E-3</v>
      </c>
      <c r="AI130" s="1">
        <v>158.81843629061075</v>
      </c>
      <c r="AJ130" s="1">
        <v>96.013001877185161</v>
      </c>
      <c r="AK130" s="1">
        <v>1.0553046583494396E-3</v>
      </c>
      <c r="AL130" s="1">
        <v>117.68596841219487</v>
      </c>
      <c r="AM130" s="1">
        <v>3.255635423063459E-3</v>
      </c>
    </row>
    <row r="131" spans="1:39" x14ac:dyDescent="0.25">
      <c r="A131" s="1">
        <v>129</v>
      </c>
      <c r="B131" t="s">
        <v>204</v>
      </c>
      <c r="C131" s="1">
        <v>0.21432975106937691</v>
      </c>
      <c r="D131" s="1">
        <v>-1.7911424820063318E-2</v>
      </c>
      <c r="E131" s="1">
        <v>0.17575022362183454</v>
      </c>
      <c r="F131" s="1">
        <v>0.24891863587080423</v>
      </c>
      <c r="G131" s="1">
        <v>14.4650812941036</v>
      </c>
      <c r="H131" s="1">
        <v>13.830468933930243</v>
      </c>
      <c r="I131" s="1">
        <v>11.062843530776211</v>
      </c>
      <c r="J131" s="1">
        <v>16.526834814436924</v>
      </c>
      <c r="K131" s="1">
        <v>161.91958789654086</v>
      </c>
      <c r="L131" s="1">
        <v>13.905070996396164</v>
      </c>
      <c r="M131" s="11">
        <v>163.93456619815188</v>
      </c>
      <c r="N131" s="1">
        <v>3.9730186185418827E-3</v>
      </c>
      <c r="O131" s="1">
        <v>0.10428771081266948</v>
      </c>
      <c r="P131" s="1">
        <v>0.62171700186052159</v>
      </c>
      <c r="Q131" s="1">
        <v>93.855678055071564</v>
      </c>
      <c r="R131" s="1">
        <v>345.59128148991203</v>
      </c>
      <c r="S131" s="1">
        <v>5.35386430228941E-2</v>
      </c>
      <c r="T131" s="1">
        <v>5.8536220310081131</v>
      </c>
      <c r="U131" s="1">
        <v>73.306888637370818</v>
      </c>
      <c r="V131" s="1">
        <v>133.82949999267115</v>
      </c>
      <c r="W131" s="11">
        <v>131.31730649364155</v>
      </c>
      <c r="X131" s="11">
        <v>133.11135083643009</v>
      </c>
      <c r="Y131" s="1">
        <v>0.12049602693850898</v>
      </c>
      <c r="Z131" s="1">
        <v>0.20314785095278953</v>
      </c>
      <c r="AA131" s="1">
        <v>4.7184739592599891</v>
      </c>
      <c r="AB131" s="1">
        <v>36.425490081540588</v>
      </c>
      <c r="AC131" s="1">
        <v>10.099699414293772</v>
      </c>
      <c r="AD131" s="1">
        <v>114.7741300065187</v>
      </c>
      <c r="AE131" s="11">
        <v>131.16433824937829</v>
      </c>
      <c r="AF131" s="1">
        <v>4.3775701386091728E-2</v>
      </c>
      <c r="AG131" s="1">
        <v>4.3355910675755414E-2</v>
      </c>
      <c r="AH131" s="1">
        <v>1.6423532993135436E-2</v>
      </c>
      <c r="AI131" s="1">
        <v>101.6653003216436</v>
      </c>
      <c r="AJ131" s="1">
        <v>96.316667481627675</v>
      </c>
      <c r="AK131" s="1">
        <v>1.1119509422666729E-3</v>
      </c>
      <c r="AL131" s="1">
        <v>1.6063165338049492</v>
      </c>
      <c r="AM131" s="1">
        <v>4.3393820100381597E-3</v>
      </c>
    </row>
    <row r="132" spans="1:39" x14ac:dyDescent="0.25">
      <c r="A132" s="1">
        <v>130</v>
      </c>
      <c r="B132" t="s">
        <v>205</v>
      </c>
      <c r="C132" s="1">
        <v>0.15859609349785683</v>
      </c>
      <c r="D132" s="1">
        <v>5.1354327682973828E-3</v>
      </c>
      <c r="E132" s="1">
        <v>0.12748984521045814</v>
      </c>
      <c r="F132" s="1">
        <v>0.45591921693525367</v>
      </c>
      <c r="G132" s="1">
        <v>19.240312743285667</v>
      </c>
      <c r="H132" s="1">
        <v>6.7060106783666082</v>
      </c>
      <c r="I132" s="1">
        <v>21.016414646840783</v>
      </c>
      <c r="J132" s="1">
        <v>12.50985090278671</v>
      </c>
      <c r="K132" s="1">
        <v>193.55821387510812</v>
      </c>
      <c r="L132" s="1">
        <v>4.1220039653407294</v>
      </c>
      <c r="M132" s="11">
        <v>172.53277858060201</v>
      </c>
      <c r="N132" s="1">
        <v>1.2525086557849327E-3</v>
      </c>
      <c r="O132" s="1">
        <v>0.10493646343307042</v>
      </c>
      <c r="P132" s="1">
        <v>0.24614146008496521</v>
      </c>
      <c r="Q132" s="1">
        <v>59.970688238209007</v>
      </c>
      <c r="R132" s="1">
        <v>241.55111921809038</v>
      </c>
      <c r="S132" s="1">
        <v>2.6923360333103708E-2</v>
      </c>
      <c r="T132" s="1">
        <v>6.0945760396169204</v>
      </c>
      <c r="U132" s="1">
        <v>50.56025629587365</v>
      </c>
      <c r="V132" s="1">
        <v>106.99151796872219</v>
      </c>
      <c r="W132" s="11">
        <v>132.97654738658127</v>
      </c>
      <c r="X132" s="11">
        <v>135.15573297920443</v>
      </c>
      <c r="Y132" s="1">
        <v>0.11886619241789489</v>
      </c>
      <c r="Z132" s="1">
        <v>0.19987794248810303</v>
      </c>
      <c r="AA132" s="1">
        <v>9.0546764548252767</v>
      </c>
      <c r="AB132" s="1">
        <v>9.8040050238902339</v>
      </c>
      <c r="AC132" s="1">
        <v>13.639779130236667</v>
      </c>
      <c r="AD132" s="1">
        <v>115.40678473603198</v>
      </c>
      <c r="AE132" s="11">
        <v>131.56130403066223</v>
      </c>
      <c r="AF132" s="1">
        <v>1.7831287461793653E-2</v>
      </c>
      <c r="AG132" s="1">
        <v>6.3330386029256863E-2</v>
      </c>
      <c r="AH132" s="1">
        <v>1.6341173079049032E-2</v>
      </c>
      <c r="AI132" s="1">
        <v>17.154536661824046</v>
      </c>
      <c r="AJ132" s="1">
        <v>96.332484082150629</v>
      </c>
      <c r="AK132" s="1">
        <v>1.3014859768778939E-3</v>
      </c>
      <c r="AL132" s="1">
        <v>1.2849238807166659</v>
      </c>
      <c r="AM132" s="1">
        <v>7.3972587728023879E-4</v>
      </c>
    </row>
    <row r="133" spans="1:39" x14ac:dyDescent="0.25">
      <c r="A133" s="1">
        <v>131</v>
      </c>
      <c r="B133" t="s">
        <v>206</v>
      </c>
      <c r="C133" s="1">
        <v>9.3671639456452377E-2</v>
      </c>
      <c r="D133" s="1">
        <v>-3.3365191855696225E-2</v>
      </c>
      <c r="E133" s="1">
        <v>0.14482664772251017</v>
      </c>
      <c r="F133" s="1">
        <v>0.22583226091011155</v>
      </c>
      <c r="G133" s="1">
        <v>21.3016672295362</v>
      </c>
      <c r="H133" s="1">
        <v>14.601426883163215</v>
      </c>
      <c r="I133" s="1">
        <v>10.408516957232036</v>
      </c>
      <c r="J133" s="1">
        <v>12.51526819562172</v>
      </c>
      <c r="K133" s="1">
        <v>137.81473539291264</v>
      </c>
      <c r="L133" s="1">
        <v>20.031180147654098</v>
      </c>
      <c r="M133" s="11">
        <v>174.68070387295606</v>
      </c>
      <c r="N133" s="1">
        <v>5.2130160950539656E-3</v>
      </c>
      <c r="O133" s="1">
        <v>0.32933050100954886</v>
      </c>
      <c r="P133" s="1">
        <v>0.63417989514307982</v>
      </c>
      <c r="Q133" s="1">
        <v>55.452293893710923</v>
      </c>
      <c r="R133" s="1">
        <v>338.7389601213211</v>
      </c>
      <c r="S133" s="1">
        <v>4.0296837484748708E-2</v>
      </c>
      <c r="T133" s="1">
        <v>1.4285056744013376</v>
      </c>
      <c r="U133" s="1">
        <v>64.099836183940724</v>
      </c>
      <c r="V133" s="1">
        <v>63.160808562373063</v>
      </c>
      <c r="W133" s="11">
        <v>136.93551851384254</v>
      </c>
      <c r="X133" s="11">
        <v>139.77655296087156</v>
      </c>
      <c r="Y133" s="1">
        <v>0.17701609319182413</v>
      </c>
      <c r="Z133" s="1">
        <v>0.2854981183328153</v>
      </c>
      <c r="AA133" s="1">
        <v>4.3211427683312609</v>
      </c>
      <c r="AB133" s="1">
        <v>64.572462272932938</v>
      </c>
      <c r="AC133" s="1">
        <v>20.023144907591629</v>
      </c>
      <c r="AD133" s="10">
        <v>119.98976704709696</v>
      </c>
      <c r="AE133" s="11">
        <v>138.31859663718828</v>
      </c>
      <c r="AF133" s="1">
        <v>3.1647072243044923E-2</v>
      </c>
      <c r="AG133" s="1">
        <v>2.6422418984298916E-2</v>
      </c>
      <c r="AH133" s="1">
        <v>1.9291493341877353E-2</v>
      </c>
      <c r="AI133" s="1">
        <v>130.85740818067029</v>
      </c>
      <c r="AJ133" s="1">
        <v>97.490523803135943</v>
      </c>
      <c r="AK133" s="1">
        <v>1.5912210588269861E-3</v>
      </c>
      <c r="AL133" s="1">
        <v>0.58312971957053394</v>
      </c>
      <c r="AM133" s="1">
        <v>1.4676714520012483E-3</v>
      </c>
    </row>
    <row r="134" spans="1:39" x14ac:dyDescent="0.25">
      <c r="A134" s="1">
        <v>132</v>
      </c>
      <c r="B134" t="s">
        <v>207</v>
      </c>
      <c r="C134" s="1">
        <v>1.9986690375294754E-3</v>
      </c>
      <c r="D134" s="1">
        <v>-3.3365191855696225E-2</v>
      </c>
      <c r="E134" s="1">
        <v>0.14128837817575207</v>
      </c>
      <c r="F134" s="1">
        <v>0.13886011787102889</v>
      </c>
      <c r="G134" s="1">
        <v>25.829719305156129</v>
      </c>
      <c r="H134" s="1">
        <v>12.415645881884785</v>
      </c>
      <c r="I134" s="1">
        <v>8.2471462406084672</v>
      </c>
      <c r="J134" s="1">
        <v>14.29517048739733</v>
      </c>
      <c r="K134" s="1">
        <v>87.35521046145243</v>
      </c>
      <c r="L134" s="1">
        <v>25.634846273122402</v>
      </c>
      <c r="M134" s="11">
        <v>186.50682620515408</v>
      </c>
      <c r="N134" s="1">
        <v>6.5748558132442793E-3</v>
      </c>
      <c r="O134" s="1">
        <v>0.17884409206270693</v>
      </c>
      <c r="P134" s="1">
        <v>0.96364996735708175</v>
      </c>
      <c r="Q134" s="1">
        <v>81.255347476474441</v>
      </c>
      <c r="R134" s="1">
        <v>261.56553788665281</v>
      </c>
      <c r="S134" s="1">
        <v>3.728970762385795E-2</v>
      </c>
      <c r="T134" s="1">
        <v>4.2582989289742414</v>
      </c>
      <c r="U134" s="1">
        <v>34.247999189095083</v>
      </c>
      <c r="V134" s="1">
        <v>59.841079901891945</v>
      </c>
      <c r="W134" s="11">
        <v>142.60251903594551</v>
      </c>
      <c r="X134" s="11">
        <v>144.95049656679251</v>
      </c>
      <c r="Y134" s="1">
        <v>0.17843918084967833</v>
      </c>
      <c r="Z134" s="1">
        <v>0.22684993715944454</v>
      </c>
      <c r="AA134" s="1">
        <v>3.8728542041492409</v>
      </c>
      <c r="AB134" s="1">
        <v>93.339169210630658</v>
      </c>
      <c r="AC134" s="1">
        <v>18.865738826726453</v>
      </c>
      <c r="AD134" s="11">
        <v>124.5647085204816</v>
      </c>
      <c r="AE134" s="11">
        <v>143.33304536675814</v>
      </c>
      <c r="AF134" s="1">
        <v>2.716407512347175E-2</v>
      </c>
      <c r="AG134" s="1">
        <v>5.332636281797537E-2</v>
      </c>
      <c r="AH134" s="1">
        <v>1.2040291008908317E-2</v>
      </c>
      <c r="AI134" s="1">
        <v>195.81901481359913</v>
      </c>
      <c r="AJ134" s="1">
        <v>99.716074206992673</v>
      </c>
      <c r="AK134" s="1">
        <v>1.2520298808381203E-3</v>
      </c>
      <c r="AL134" s="1">
        <v>2.866372607061352</v>
      </c>
      <c r="AM134" s="1">
        <v>1.0806296200656605E-3</v>
      </c>
    </row>
    <row r="135" spans="1:39" x14ac:dyDescent="0.25">
      <c r="A135" s="1">
        <v>133</v>
      </c>
      <c r="B135" t="s">
        <v>208</v>
      </c>
      <c r="C135" s="1">
        <v>1.3470255746416228E-2</v>
      </c>
      <c r="D135" s="1">
        <v>-3.3365191855696225E-2</v>
      </c>
      <c r="E135" s="1">
        <v>5.4914097445420897E-2</v>
      </c>
      <c r="F135" s="1">
        <v>0.22478575732724024</v>
      </c>
      <c r="G135" s="1">
        <v>6.728054936265643</v>
      </c>
      <c r="H135" s="1">
        <v>3.7351383851958215</v>
      </c>
      <c r="I135" s="1">
        <v>3.5062249721481353</v>
      </c>
      <c r="J135" s="1">
        <v>10.95918091926351</v>
      </c>
      <c r="K135" s="1">
        <v>104.28375586515972</v>
      </c>
      <c r="L135" s="1">
        <v>7.2914840002521819</v>
      </c>
      <c r="M135" s="11">
        <v>183.93994521174133</v>
      </c>
      <c r="N135" s="1">
        <v>2.0067840620781739E-3</v>
      </c>
      <c r="O135" s="1">
        <v>4.2525787129051806E-2</v>
      </c>
      <c r="P135" s="1">
        <v>0.1523392524304831</v>
      </c>
      <c r="Q135" s="1">
        <v>137.45746457922857</v>
      </c>
      <c r="R135" s="1">
        <v>155.49451961016356</v>
      </c>
      <c r="S135" s="1">
        <v>2.2052506570022744E-2</v>
      </c>
      <c r="T135" s="1">
        <v>5.532893642119399</v>
      </c>
      <c r="U135" s="1">
        <v>64.129966693389363</v>
      </c>
      <c r="V135" s="1">
        <v>118.8958414950323</v>
      </c>
      <c r="W135" s="11">
        <v>134.8629560437254</v>
      </c>
      <c r="X135" s="11">
        <v>139.33047829399848</v>
      </c>
      <c r="Y135" s="1">
        <v>4.1773928723460793E-2</v>
      </c>
      <c r="Z135" s="1">
        <v>9.5154333754976908E-2</v>
      </c>
      <c r="AA135" s="1">
        <v>4.1343371704292036</v>
      </c>
      <c r="AB135" s="1">
        <v>12.117379302684418</v>
      </c>
      <c r="AC135" s="1">
        <v>8.6431256132997518</v>
      </c>
      <c r="AD135" s="10">
        <v>118.8477061942059</v>
      </c>
      <c r="AE135" s="11">
        <v>139.99567872237159</v>
      </c>
      <c r="AF135" s="1">
        <v>1.1980107913357088E-2</v>
      </c>
      <c r="AG135" s="1">
        <v>0.24676640897279004</v>
      </c>
      <c r="AH135" s="1">
        <v>8.707826235370324E-3</v>
      </c>
      <c r="AI135" s="1">
        <v>64.085613394517907</v>
      </c>
      <c r="AJ135" s="1">
        <v>97.727165805733193</v>
      </c>
      <c r="AK135" s="1">
        <v>8.1664440891175401E-4</v>
      </c>
      <c r="AL135" s="1">
        <v>23.725783249573766</v>
      </c>
      <c r="AM135" s="1">
        <v>4.1774116165952074E-4</v>
      </c>
    </row>
    <row r="136" spans="1:39" x14ac:dyDescent="0.25">
      <c r="A136" s="1">
        <v>134</v>
      </c>
      <c r="B136" t="s">
        <v>209</v>
      </c>
      <c r="C136" s="1">
        <v>0.15678635263955096</v>
      </c>
      <c r="D136" s="1">
        <v>-1.4374087157110192E-2</v>
      </c>
      <c r="E136" s="1">
        <v>0.12666344338637367</v>
      </c>
      <c r="F136" s="1">
        <v>0.57977216284781297</v>
      </c>
      <c r="G136" s="1">
        <v>7.2147020804228461</v>
      </c>
      <c r="H136" s="1">
        <v>5.4502359458322225</v>
      </c>
      <c r="I136" s="1">
        <v>3.1643372586974707</v>
      </c>
      <c r="J136" s="1">
        <v>18.622560310273666</v>
      </c>
      <c r="K136" s="1">
        <v>97.136209230445232</v>
      </c>
      <c r="L136" s="1">
        <v>12.148865847304807</v>
      </c>
      <c r="M136" s="11">
        <v>172.93025657385553</v>
      </c>
      <c r="N136" s="1">
        <v>3.2314544284369E-3</v>
      </c>
      <c r="O136" s="1">
        <v>5.9471548734876256E-2</v>
      </c>
      <c r="P136" s="1">
        <v>0.18719820646450802</v>
      </c>
      <c r="Q136" s="1">
        <v>221.72530620333094</v>
      </c>
      <c r="R136" s="1">
        <v>192.4874624057594</v>
      </c>
      <c r="S136" s="1">
        <v>2.7311484488036841E-2</v>
      </c>
      <c r="T136" s="1">
        <v>5.4492398314140544</v>
      </c>
      <c r="U136" s="1">
        <v>82.761272176716673</v>
      </c>
      <c r="V136" s="1">
        <v>50.590147513155628</v>
      </c>
      <c r="W136" s="11">
        <v>130.28379984827004</v>
      </c>
      <c r="X136" s="11">
        <v>134.88710571551408</v>
      </c>
      <c r="Y136" s="1">
        <v>5.8444249110751502E-2</v>
      </c>
      <c r="Z136" s="1">
        <v>0.12109636630901199</v>
      </c>
      <c r="AA136" s="1">
        <v>2.8509305494296191</v>
      </c>
      <c r="AB136" s="1">
        <v>30.363324073465659</v>
      </c>
      <c r="AC136" s="1">
        <v>13.015356177702017</v>
      </c>
      <c r="AD136" s="10">
        <v>116.54782251163336</v>
      </c>
      <c r="AE136" s="11">
        <v>135.40222657863038</v>
      </c>
      <c r="AF136" s="1">
        <v>7.3422531026994947E-2</v>
      </c>
      <c r="AG136" s="1">
        <v>2.0414316845115136E-2</v>
      </c>
      <c r="AH136" s="1">
        <v>1.1149865885852938E-2</v>
      </c>
      <c r="AI136" s="1">
        <v>86.068520430982787</v>
      </c>
      <c r="AJ136" s="1">
        <v>96.020324061611987</v>
      </c>
      <c r="AK136" s="1">
        <v>7.6029281666511908E-4</v>
      </c>
      <c r="AL136" s="1">
        <v>0.33566693054131785</v>
      </c>
      <c r="AM136" s="1">
        <v>2.0736873364144256E-4</v>
      </c>
    </row>
    <row r="137" spans="1:39" x14ac:dyDescent="0.25">
      <c r="A137" s="1">
        <v>135</v>
      </c>
      <c r="B137" t="s">
        <v>210</v>
      </c>
      <c r="C137" s="1">
        <v>0.12979246223613616</v>
      </c>
      <c r="D137" s="1">
        <v>-3.5504565587850504E-3</v>
      </c>
      <c r="E137" s="1">
        <v>0.10468517792392844</v>
      </c>
      <c r="F137" s="1">
        <v>0.31117257845494611</v>
      </c>
      <c r="G137" s="1">
        <v>9.3789060584239401</v>
      </c>
      <c r="H137" s="1">
        <v>7.638221558151141</v>
      </c>
      <c r="I137" s="1">
        <v>4.3240690642559905</v>
      </c>
      <c r="J137" s="1">
        <v>25.052721243698453</v>
      </c>
      <c r="K137" s="1">
        <v>156.12331871231615</v>
      </c>
      <c r="L137" s="1">
        <v>19.327240325673074</v>
      </c>
      <c r="M137" s="11">
        <v>170.38944487950866</v>
      </c>
      <c r="N137" s="1">
        <v>5.1575688353358191E-3</v>
      </c>
      <c r="O137" s="1">
        <v>0.12246867591626025</v>
      </c>
      <c r="P137" s="1">
        <v>0.45628516690792831</v>
      </c>
      <c r="Q137" s="1">
        <v>272.3874606329029</v>
      </c>
      <c r="R137" s="1">
        <v>285.05880391466707</v>
      </c>
      <c r="S137" s="1">
        <v>5.8500174281941049E-2</v>
      </c>
      <c r="T137" s="1">
        <v>5.216100182106663</v>
      </c>
      <c r="U137" s="1">
        <v>77.718117728236237</v>
      </c>
      <c r="V137" s="1">
        <v>73.283733220006425</v>
      </c>
      <c r="W137" s="11">
        <v>125.59940719856645</v>
      </c>
      <c r="X137" s="11">
        <v>129.13998886383717</v>
      </c>
      <c r="Y137" s="1">
        <v>0.12580096634101098</v>
      </c>
      <c r="Z137" s="1">
        <v>0.22851685388296739</v>
      </c>
      <c r="AA137" s="1">
        <v>4.9144354531568881</v>
      </c>
      <c r="AB137" s="1">
        <v>54.889824103630659</v>
      </c>
      <c r="AC137" s="1">
        <v>18.549774614187331</v>
      </c>
      <c r="AD137" s="1">
        <v>110.76890344258204</v>
      </c>
      <c r="AE137" s="11">
        <v>125.5379300833519</v>
      </c>
      <c r="AF137" s="1">
        <v>2.7336993954933709E-2</v>
      </c>
      <c r="AG137" s="1">
        <v>1.5280148446220573E-2</v>
      </c>
      <c r="AH137" s="1">
        <v>1.2320173240258215E-2</v>
      </c>
      <c r="AI137" s="1">
        <v>173.03450995815092</v>
      </c>
      <c r="AJ137" s="1">
        <v>94.028644196121888</v>
      </c>
      <c r="AK137" s="1">
        <v>1.3975296545239392E-3</v>
      </c>
      <c r="AL137" s="1">
        <v>0.14722344942459306</v>
      </c>
      <c r="AM137" s="1">
        <v>4.9915202217934039E-4</v>
      </c>
    </row>
    <row r="138" spans="1:39" x14ac:dyDescent="0.25">
      <c r="A138" s="1">
        <v>136</v>
      </c>
      <c r="B138" t="s">
        <v>211</v>
      </c>
      <c r="C138" s="1">
        <v>0.13897825335737249</v>
      </c>
      <c r="D138" s="1">
        <v>9.5673561812933336E-3</v>
      </c>
      <c r="E138" s="1">
        <v>0.27433389113484968</v>
      </c>
      <c r="F138" s="1">
        <v>0.51983928620088393</v>
      </c>
      <c r="G138" s="1">
        <v>24.622881119600958</v>
      </c>
      <c r="H138" s="1">
        <v>7.6921323051656261</v>
      </c>
      <c r="I138" s="1">
        <v>17.859759589042298</v>
      </c>
      <c r="J138" s="1">
        <v>15.290758828947569</v>
      </c>
      <c r="K138" s="1">
        <v>205.42303552172964</v>
      </c>
      <c r="L138" s="1">
        <v>25.636238562645222</v>
      </c>
      <c r="M138" s="11">
        <v>175.03486520731531</v>
      </c>
      <c r="N138" s="1">
        <v>6.9354349982243104E-3</v>
      </c>
      <c r="O138" s="1">
        <v>0.24524553782195277</v>
      </c>
      <c r="P138" s="1">
        <v>0.43040472498142945</v>
      </c>
      <c r="Q138" s="1">
        <v>89.073534827136868</v>
      </c>
      <c r="R138" s="1">
        <v>375.65050259103145</v>
      </c>
      <c r="S138" s="1">
        <v>4.7032084441223421E-2</v>
      </c>
      <c r="T138" s="1">
        <v>2.4620747327138481</v>
      </c>
      <c r="U138" s="1">
        <v>62.767170808883847</v>
      </c>
      <c r="V138" s="1">
        <v>83.969813418710089</v>
      </c>
      <c r="W138" s="11">
        <v>128.88385356095958</v>
      </c>
      <c r="X138" s="11">
        <v>130.07616251880484</v>
      </c>
      <c r="Y138" s="1">
        <v>0.17772769280039627</v>
      </c>
      <c r="Z138" s="1">
        <v>0.19521178362291347</v>
      </c>
      <c r="AA138" s="1">
        <v>7.7775639130203871</v>
      </c>
      <c r="AB138" s="1">
        <v>63.582671853651767</v>
      </c>
      <c r="AC138" s="1">
        <v>16.834080785102916</v>
      </c>
      <c r="AD138" s="1">
        <v>112.44891702179932</v>
      </c>
      <c r="AE138" s="11">
        <v>127.25430179015662</v>
      </c>
      <c r="AF138" s="1">
        <v>1.5648133619025322E-2</v>
      </c>
      <c r="AG138" s="1">
        <v>7.4443315829641601E-2</v>
      </c>
      <c r="AH138" s="1">
        <v>1.038669492937379E-2</v>
      </c>
      <c r="AI138" s="1">
        <v>203.69806365767852</v>
      </c>
      <c r="AJ138" s="1">
        <v>94.71504396128536</v>
      </c>
      <c r="AK138" s="1">
        <v>1.0702148280902866E-3</v>
      </c>
      <c r="AL138" s="1">
        <v>2.4319252114664707</v>
      </c>
      <c r="AM138" s="1">
        <v>8.9169527408194211E-4</v>
      </c>
    </row>
    <row r="139" spans="1:39" x14ac:dyDescent="0.25">
      <c r="A139" s="1">
        <v>137</v>
      </c>
      <c r="B139" t="s">
        <v>212</v>
      </c>
      <c r="C139" s="1">
        <v>1.9126692021310353E-2</v>
      </c>
      <c r="D139" s="1">
        <v>2.5499036319003685E-3</v>
      </c>
      <c r="E139" s="1">
        <v>3.5305485174034208E-2</v>
      </c>
      <c r="F139" s="1">
        <v>0.31951203007949491</v>
      </c>
      <c r="G139" s="1">
        <v>13.250076899188507</v>
      </c>
      <c r="H139" s="1">
        <v>3.7428568830636548</v>
      </c>
      <c r="I139" s="1">
        <v>7.5291205861083528</v>
      </c>
      <c r="J139" s="1">
        <v>10.334379045258361</v>
      </c>
      <c r="K139" s="1">
        <v>80.68440848242021</v>
      </c>
      <c r="L139" s="1">
        <v>7.1043995433341847</v>
      </c>
      <c r="M139" s="11">
        <v>183.52381458988955</v>
      </c>
      <c r="N139" s="1">
        <v>1.9019885660864582E-3</v>
      </c>
      <c r="O139" s="1">
        <v>0.10403901725262586</v>
      </c>
      <c r="P139" s="1">
        <v>0.21215165685322782</v>
      </c>
      <c r="Q139" s="1">
        <v>81.706579539515502</v>
      </c>
      <c r="R139" s="1">
        <v>199.67307908698581</v>
      </c>
      <c r="S139" s="1">
        <v>4.0654382020271468E-2</v>
      </c>
      <c r="T139" s="1">
        <v>0.98185314564800141</v>
      </c>
      <c r="U139" s="1">
        <v>39.202694858397273</v>
      </c>
      <c r="V139" s="1">
        <v>32.070070155865125</v>
      </c>
      <c r="W139" s="11">
        <v>137.44730988567139</v>
      </c>
      <c r="X139" s="11">
        <v>140.38982919769896</v>
      </c>
      <c r="Y139" s="1">
        <v>0.1185524880387232</v>
      </c>
      <c r="Z139" s="1">
        <v>9.3757969869050883E-2</v>
      </c>
      <c r="AA139" s="1">
        <v>3.1904500828658429</v>
      </c>
      <c r="AB139" s="1">
        <v>21.158790379067398</v>
      </c>
      <c r="AC139" s="1">
        <v>14.421744510828606</v>
      </c>
      <c r="AD139" s="10">
        <v>121.37561996944309</v>
      </c>
      <c r="AE139" s="11">
        <v>141.39603660885561</v>
      </c>
      <c r="AF139" s="1">
        <v>1.2393429287743538E-2</v>
      </c>
      <c r="AG139" s="1">
        <v>1.3488251048258241E-2</v>
      </c>
      <c r="AH139" s="1">
        <v>4.6759670733603053E-3</v>
      </c>
      <c r="AI139" s="1">
        <v>45.536010217141296</v>
      </c>
      <c r="AJ139" s="1">
        <v>99.939779432207771</v>
      </c>
      <c r="AK139" s="1">
        <v>1.6030913313906108E-3</v>
      </c>
      <c r="AL139" s="1">
        <v>0.10070319243438988</v>
      </c>
      <c r="AM139" s="1">
        <v>1.6362106192931074E-4</v>
      </c>
    </row>
    <row r="140" spans="1:39" x14ac:dyDescent="0.25">
      <c r="A140" s="1">
        <v>138</v>
      </c>
      <c r="B140" t="s">
        <v>213</v>
      </c>
      <c r="C140" s="1">
        <v>9.4756310373298555E-2</v>
      </c>
      <c r="D140" s="1">
        <v>-3.1646176509833551E-3</v>
      </c>
      <c r="E140" s="1">
        <v>3.6585487739607604E-2</v>
      </c>
      <c r="F140" s="1">
        <v>0.21199494560064835</v>
      </c>
      <c r="G140" s="1">
        <v>16.129377436107642</v>
      </c>
      <c r="H140" s="1">
        <v>8.7274757648271155</v>
      </c>
      <c r="I140" s="1">
        <v>2.8765619421337623</v>
      </c>
      <c r="J140" s="1">
        <v>7.4363237791967842</v>
      </c>
      <c r="K140" s="1">
        <v>28.31647110979004</v>
      </c>
      <c r="L140" s="1">
        <v>20.259416138561821</v>
      </c>
      <c r="M140" s="11">
        <v>192.1815132646087</v>
      </c>
      <c r="N140" s="1">
        <v>5.2183033370920354E-3</v>
      </c>
      <c r="O140" s="1">
        <v>0.27927147377664024</v>
      </c>
      <c r="P140" s="1">
        <v>0.26840678054144973</v>
      </c>
      <c r="Q140" s="1">
        <v>58.756414953260027</v>
      </c>
      <c r="R140" s="1">
        <v>271.48835953384469</v>
      </c>
      <c r="S140" s="1">
        <v>2.9431792777011884E-2</v>
      </c>
      <c r="T140" s="1">
        <v>0.27082247731162767</v>
      </c>
      <c r="U140" s="1">
        <v>28.441667421390523</v>
      </c>
      <c r="V140" s="1">
        <v>18.02713622566651</v>
      </c>
      <c r="W140" s="11">
        <v>142.20905566900041</v>
      </c>
      <c r="X140" s="11">
        <v>146.7568232876865</v>
      </c>
      <c r="Y140" s="1">
        <v>0.18377643444960068</v>
      </c>
      <c r="Z140" s="1">
        <v>0.10565249612751999</v>
      </c>
      <c r="AA140" s="1">
        <v>0.99101781625901875</v>
      </c>
      <c r="AB140" s="1">
        <v>60.499495790316445</v>
      </c>
      <c r="AC140" s="1">
        <v>14.4947005433812</v>
      </c>
      <c r="AD140" s="11">
        <v>127.37388797179131</v>
      </c>
      <c r="AE140" s="11">
        <v>151.03426932457074</v>
      </c>
      <c r="AF140" s="1">
        <v>2.7235704961692732E-2</v>
      </c>
      <c r="AG140" s="1">
        <v>1.7449942197516131E-2</v>
      </c>
      <c r="AH140" s="1">
        <v>4.556109356621112E-3</v>
      </c>
      <c r="AI140" s="1">
        <v>129.63265155953363</v>
      </c>
      <c r="AJ140" s="1">
        <v>100.96624787626081</v>
      </c>
      <c r="AK140" s="1">
        <v>1.4176362631081276E-3</v>
      </c>
      <c r="AL140" s="1">
        <v>0.60484731894423682</v>
      </c>
      <c r="AM140" s="1">
        <v>2.0956282106281057E-3</v>
      </c>
    </row>
    <row r="141" spans="1:39" x14ac:dyDescent="0.25">
      <c r="A141" s="1">
        <v>139</v>
      </c>
      <c r="B141" t="s">
        <v>214</v>
      </c>
      <c r="C141" s="1">
        <v>-1.5107756506864484E-2</v>
      </c>
      <c r="D141" s="1">
        <v>-3.3365191855696225E-2</v>
      </c>
      <c r="E141" s="1">
        <v>3.6287248805150434E-2</v>
      </c>
      <c r="F141" s="1">
        <v>6.2768354157930181E-2</v>
      </c>
      <c r="G141" s="1">
        <v>4.0689920033930482</v>
      </c>
      <c r="H141" s="1">
        <v>8.1114125685181904</v>
      </c>
      <c r="I141" s="1">
        <v>1.8614889168529543</v>
      </c>
      <c r="J141" s="1">
        <v>10.020416229798224</v>
      </c>
      <c r="K141" s="1">
        <v>10.384733315943359</v>
      </c>
      <c r="L141" s="1">
        <v>12.475884121124388</v>
      </c>
      <c r="M141" s="11">
        <v>173.71683430446876</v>
      </c>
      <c r="N141" s="1">
        <v>3.4635078507436971E-3</v>
      </c>
      <c r="O141" s="1">
        <v>0.11784518226204094</v>
      </c>
      <c r="P141" s="1">
        <v>0.18002356058848112</v>
      </c>
      <c r="Q141" s="1">
        <v>46.45415568345426</v>
      </c>
      <c r="R141" s="1">
        <v>283.01822998798491</v>
      </c>
      <c r="S141" s="1">
        <v>1.8781306768053525E-2</v>
      </c>
      <c r="T141" s="1">
        <v>0.20281071071908546</v>
      </c>
      <c r="U141" s="1">
        <v>44.942446407999469</v>
      </c>
      <c r="V141" s="1">
        <v>40.674620458667775</v>
      </c>
      <c r="W141" s="11">
        <v>139.11782285665362</v>
      </c>
      <c r="X141" s="11">
        <v>144.56115163941999</v>
      </c>
      <c r="Y141" s="1">
        <v>3.7090787123594662E-2</v>
      </c>
      <c r="Z141" s="1">
        <v>0.13182266533447071</v>
      </c>
      <c r="AA141" s="1">
        <v>0.29259637676350436</v>
      </c>
      <c r="AB141" s="1">
        <v>28.751692159278516</v>
      </c>
      <c r="AC141" s="1">
        <v>3.7513957311517068</v>
      </c>
      <c r="AD141" s="11">
        <v>124.72056614656653</v>
      </c>
      <c r="AE141" s="11">
        <v>152.35224783892696</v>
      </c>
      <c r="AF141" s="1">
        <v>1.7215162581276484E-2</v>
      </c>
      <c r="AG141" s="1">
        <v>9.3885923934883871E-3</v>
      </c>
      <c r="AH141" s="1">
        <v>3.243924022443956E-3</v>
      </c>
      <c r="AI141" s="1">
        <v>87.473524667635857</v>
      </c>
      <c r="AJ141" s="1">
        <v>102.4543779707232</v>
      </c>
      <c r="AK141" s="1">
        <v>1.6238359778402995E-4</v>
      </c>
      <c r="AL141" s="1">
        <v>0.19232030214606466</v>
      </c>
      <c r="AM141" s="1">
        <v>2.0014062971227288E-4</v>
      </c>
    </row>
    <row r="142" spans="1:39" x14ac:dyDescent="0.25">
      <c r="A142" s="1">
        <v>140</v>
      </c>
      <c r="B142" t="s">
        <v>215</v>
      </c>
      <c r="C142" s="1">
        <v>2.9141270780568766E-2</v>
      </c>
      <c r="D142" s="1">
        <v>-1.7941424897205998E-2</v>
      </c>
      <c r="E142" s="1">
        <v>7.1151315602979381E-2</v>
      </c>
      <c r="F142" s="1">
        <v>0.32300628806333759</v>
      </c>
      <c r="G142" s="1">
        <v>11.925392204599943</v>
      </c>
      <c r="H142" s="1">
        <v>8.0056897091604711</v>
      </c>
      <c r="I142" s="1">
        <v>6.6837740391537324</v>
      </c>
      <c r="J142" s="1">
        <v>14.498524273463557</v>
      </c>
      <c r="K142" s="1">
        <v>96.295618313667305</v>
      </c>
      <c r="L142" s="1">
        <v>15.121916285982515</v>
      </c>
      <c r="M142" s="11">
        <v>162.7748775833482</v>
      </c>
      <c r="N142" s="1">
        <v>4.2367301785988937E-3</v>
      </c>
      <c r="O142" s="1">
        <v>0.12480374038948558</v>
      </c>
      <c r="P142" s="1">
        <v>0.18722843881868675</v>
      </c>
      <c r="Q142" s="1">
        <v>139.23144961715661</v>
      </c>
      <c r="R142" s="1">
        <v>313.17769393725098</v>
      </c>
      <c r="S142" s="1">
        <v>3.8414110607593019E-2</v>
      </c>
      <c r="T142" s="1">
        <v>3.417055686780675</v>
      </c>
      <c r="U142" s="1">
        <v>95.897201090446032</v>
      </c>
      <c r="V142" s="1">
        <v>79.681545045878877</v>
      </c>
      <c r="W142" s="11">
        <v>128.9194337411991</v>
      </c>
      <c r="X142" s="11">
        <v>130.35814549183655</v>
      </c>
      <c r="Y142" s="1">
        <v>7.6584933011678055E-2</v>
      </c>
      <c r="Z142" s="1">
        <v>0.10119077877103844</v>
      </c>
      <c r="AA142" s="1">
        <v>3.0914463448659149</v>
      </c>
      <c r="AB142" s="1">
        <v>33.500594491052603</v>
      </c>
      <c r="AC142" s="1">
        <v>10.510877546667894</v>
      </c>
      <c r="AD142" s="1">
        <v>113.9293769245284</v>
      </c>
      <c r="AE142" s="11">
        <v>133.12602523287066</v>
      </c>
      <c r="AF142" s="1">
        <v>2.7037492315498419E-2</v>
      </c>
      <c r="AG142" s="1">
        <v>1.651712937306107E-2</v>
      </c>
      <c r="AH142" s="1">
        <v>8.1749721992209201E-3</v>
      </c>
      <c r="AI142" s="1">
        <v>125.23206330725786</v>
      </c>
      <c r="AJ142" s="1">
        <v>95.621740497629958</v>
      </c>
      <c r="AK142" s="1">
        <v>4.51776291519452E-4</v>
      </c>
      <c r="AL142" s="1">
        <v>0.56155943524185004</v>
      </c>
      <c r="AM142" s="1">
        <v>1.4658414935902341E-3</v>
      </c>
    </row>
    <row r="143" spans="1:39" x14ac:dyDescent="0.25">
      <c r="A143" s="1">
        <v>141</v>
      </c>
      <c r="B143" t="s">
        <v>216</v>
      </c>
      <c r="C143" s="1">
        <v>1.3209647624879641E-2</v>
      </c>
      <c r="D143" s="1">
        <v>-1.1372779843559157E-3</v>
      </c>
      <c r="E143" s="1">
        <v>0.12890269429791543</v>
      </c>
      <c r="F143" s="1">
        <v>0.21974844146630559</v>
      </c>
      <c r="G143" s="1">
        <v>8.9831746643261479</v>
      </c>
      <c r="H143" s="1">
        <v>6.99162282385719</v>
      </c>
      <c r="I143" s="1">
        <v>6.765564345336684</v>
      </c>
      <c r="J143" s="1">
        <v>12.752248607863288</v>
      </c>
      <c r="K143" s="1">
        <v>92.198817857783141</v>
      </c>
      <c r="L143" s="1">
        <v>8.6525068058917771</v>
      </c>
      <c r="M143" s="11">
        <v>155.76978926140242</v>
      </c>
      <c r="N143" s="1">
        <v>2.4117896556244312E-3</v>
      </c>
      <c r="O143" s="1">
        <v>9.2444904640710729E-2</v>
      </c>
      <c r="P143" s="1">
        <v>0.3593956072499781</v>
      </c>
      <c r="Q143" s="1">
        <v>121.52667485436419</v>
      </c>
      <c r="R143" s="1">
        <v>261.86835196066102</v>
      </c>
      <c r="S143" s="1">
        <v>3.8730481612924889E-2</v>
      </c>
      <c r="T143" s="1">
        <v>3.6904411240288537</v>
      </c>
      <c r="U143" s="1">
        <v>90.192385989022242</v>
      </c>
      <c r="V143" s="1">
        <v>81.054739708993083</v>
      </c>
      <c r="W143" s="11">
        <v>128.43400339599364</v>
      </c>
      <c r="X143" s="11">
        <v>130.61218678592323</v>
      </c>
      <c r="Y143" s="1">
        <v>7.9652785911361865E-2</v>
      </c>
      <c r="Z143" s="1">
        <v>8.7063665312101093E-2</v>
      </c>
      <c r="AA143" s="1">
        <v>2.761868247333926</v>
      </c>
      <c r="AB143" s="1">
        <v>19.075307886904135</v>
      </c>
      <c r="AC143" s="1">
        <v>6.9486027270245403</v>
      </c>
      <c r="AD143" s="1">
        <v>113.70915725325466</v>
      </c>
      <c r="AE143" s="11">
        <v>133.13455253907355</v>
      </c>
      <c r="AF143" s="1">
        <v>1.910267792080008E-2</v>
      </c>
      <c r="AG143" s="1">
        <v>0.12605326999446181</v>
      </c>
      <c r="AH143" s="1">
        <v>8.9477375425272062E-3</v>
      </c>
      <c r="AI143" s="1">
        <v>75.289369558786518</v>
      </c>
      <c r="AJ143" s="1">
        <v>95.597943428043166</v>
      </c>
      <c r="AK143" s="1">
        <v>9.1396927807235967E-4</v>
      </c>
      <c r="AL143" s="1">
        <v>3.498492737337084</v>
      </c>
      <c r="AM143" s="1">
        <v>2.4705208280573541E-4</v>
      </c>
    </row>
    <row r="144" spans="1:39" x14ac:dyDescent="0.25">
      <c r="A144" s="1">
        <v>142</v>
      </c>
      <c r="B144" t="s">
        <v>217</v>
      </c>
      <c r="C144" s="1">
        <v>3.6104290777140349E-2</v>
      </c>
      <c r="D144" s="1">
        <v>-1.9523249162465946E-2</v>
      </c>
      <c r="E144" s="1">
        <v>9.2134608482521585E-2</v>
      </c>
      <c r="F144" s="1">
        <v>9.091910746874747E-2</v>
      </c>
      <c r="G144" s="1">
        <v>24.604344116228265</v>
      </c>
      <c r="H144" s="1">
        <v>4.8376515315085387</v>
      </c>
      <c r="I144" s="1">
        <v>10.883740189590306</v>
      </c>
      <c r="J144" s="1">
        <v>15.357642442006894</v>
      </c>
      <c r="K144" s="1">
        <v>130.64248803813348</v>
      </c>
      <c r="L144" s="1">
        <v>16.961603541193043</v>
      </c>
      <c r="M144" s="11">
        <v>181.89150780051045</v>
      </c>
      <c r="N144" s="1">
        <v>4.5843259374579249E-3</v>
      </c>
      <c r="O144" s="1">
        <v>0.1760487672865686</v>
      </c>
      <c r="P144" s="1">
        <v>0.15335159933598899</v>
      </c>
      <c r="Q144" s="1">
        <v>118.71222149264342</v>
      </c>
      <c r="R144" s="1">
        <v>325.05873909984672</v>
      </c>
      <c r="S144" s="1">
        <v>3.6460843426643644E-2</v>
      </c>
      <c r="T144" s="1">
        <v>1.362970725838393</v>
      </c>
      <c r="U144" s="1">
        <v>94.371761029028775</v>
      </c>
      <c r="V144" s="1">
        <v>43.898034579889767</v>
      </c>
      <c r="W144" s="11">
        <v>130.52555844934162</v>
      </c>
      <c r="X144" s="11">
        <v>129.55376886948827</v>
      </c>
      <c r="Y144" s="1">
        <v>0.26946239179580833</v>
      </c>
      <c r="Z144" s="1">
        <v>0.13257458838558209</v>
      </c>
      <c r="AA144" s="1">
        <v>4.1597113961556804</v>
      </c>
      <c r="AB144" s="1">
        <v>50.096393375970216</v>
      </c>
      <c r="AC144" s="1">
        <v>22.989584439556136</v>
      </c>
      <c r="AD144" s="1">
        <v>113.12023855628752</v>
      </c>
      <c r="AE144" s="11">
        <v>131.16780763957584</v>
      </c>
      <c r="AF144" s="1">
        <v>3.5059650769675439E-2</v>
      </c>
      <c r="AG144" s="1">
        <v>1.8712430740026469E-2</v>
      </c>
      <c r="AH144" s="1">
        <v>1.6385762895762785E-2</v>
      </c>
      <c r="AI144" s="1">
        <v>172.87733650105082</v>
      </c>
      <c r="AJ144" s="1">
        <v>95.649532276492991</v>
      </c>
      <c r="AK144" s="1">
        <v>9.1131667155758777E-4</v>
      </c>
      <c r="AL144" s="1">
        <v>0.14488387727010105</v>
      </c>
      <c r="AM144" s="1">
        <v>1.362665421255662E-3</v>
      </c>
    </row>
    <row r="145" spans="1:39" x14ac:dyDescent="0.25">
      <c r="A145" s="1">
        <v>143</v>
      </c>
      <c r="B145" t="s">
        <v>218</v>
      </c>
      <c r="C145" s="1">
        <v>6.0917065535827916E-2</v>
      </c>
      <c r="D145" s="1">
        <v>-3.3365191855696225E-2</v>
      </c>
      <c r="E145" s="1">
        <v>5.9982664403075647E-2</v>
      </c>
      <c r="F145" s="1">
        <v>0.380432191453344</v>
      </c>
      <c r="G145" s="1">
        <v>12.986805177728627</v>
      </c>
      <c r="H145" s="1">
        <v>7.1513136800573855</v>
      </c>
      <c r="I145" s="1">
        <v>6.3029327737281386</v>
      </c>
      <c r="J145" s="1">
        <v>13.103108492406294</v>
      </c>
      <c r="K145" s="1">
        <v>49.346677513345305</v>
      </c>
      <c r="L145" s="1">
        <v>18.40691053512268</v>
      </c>
      <c r="M145" s="11">
        <v>171.52886337180701</v>
      </c>
      <c r="N145" s="1">
        <v>5.0221516520846362E-3</v>
      </c>
      <c r="O145" s="1">
        <v>0.17566650838475342</v>
      </c>
      <c r="P145" s="1">
        <v>0.25283836244625063</v>
      </c>
      <c r="Q145" s="1">
        <v>143.10463186735109</v>
      </c>
      <c r="R145" s="1">
        <v>298.48090311759353</v>
      </c>
      <c r="S145" s="1">
        <v>3.5877416216909458E-2</v>
      </c>
      <c r="T145" s="1">
        <v>1.5707782916924731</v>
      </c>
      <c r="U145" s="1">
        <v>38.700251666746674</v>
      </c>
      <c r="V145" s="1">
        <v>33.680796846327439</v>
      </c>
      <c r="W145" s="11">
        <v>136.44039536416233</v>
      </c>
      <c r="X145" s="11">
        <v>139.12653373292707</v>
      </c>
      <c r="Y145" s="1">
        <v>0.13697827893923969</v>
      </c>
      <c r="Z145" s="1">
        <v>0.13406005163011928</v>
      </c>
      <c r="AA145" s="1">
        <v>2.0550445786303131</v>
      </c>
      <c r="AB145" s="1">
        <v>47.308058710800623</v>
      </c>
      <c r="AC145" s="1">
        <v>11.029432356738926</v>
      </c>
      <c r="AD145" s="10">
        <v>119.4925163917148</v>
      </c>
      <c r="AE145" s="11">
        <v>142.49483850564033</v>
      </c>
      <c r="AF145" s="1">
        <v>2.6792710132491331E-2</v>
      </c>
      <c r="AG145" s="1">
        <v>2.2919008220145323E-2</v>
      </c>
      <c r="AH145" s="1">
        <v>7.7370677902794992E-3</v>
      </c>
      <c r="AI145" s="1">
        <v>121.18234296725306</v>
      </c>
      <c r="AJ145" s="1">
        <v>98.875975805656708</v>
      </c>
      <c r="AK145" s="1">
        <v>6.7477182238982617E-4</v>
      </c>
      <c r="AL145" s="1">
        <v>0.50933860980754619</v>
      </c>
      <c r="AM145" s="1">
        <v>1.3791860443826793E-3</v>
      </c>
    </row>
    <row r="146" spans="1:39" x14ac:dyDescent="0.25">
      <c r="A146" s="1">
        <v>144</v>
      </c>
      <c r="B146" t="s">
        <v>219</v>
      </c>
      <c r="C146" s="1">
        <v>2.3352424253557526E-2</v>
      </c>
      <c r="D146" s="1">
        <v>-3.3365191855696225E-2</v>
      </c>
      <c r="E146" s="1">
        <v>0.16896861409150202</v>
      </c>
      <c r="F146" s="1">
        <v>0.22352829886419565</v>
      </c>
      <c r="G146" s="1">
        <v>18.51121338891112</v>
      </c>
      <c r="H146" s="1">
        <v>15.472826667772411</v>
      </c>
      <c r="I146" s="1">
        <v>8.2449111681921554</v>
      </c>
      <c r="J146" s="1">
        <v>15.977980495211705</v>
      </c>
      <c r="K146" s="1">
        <v>71.384289299733027</v>
      </c>
      <c r="L146" s="1">
        <v>24.608693503394431</v>
      </c>
      <c r="M146" s="11">
        <v>170.7565239225577</v>
      </c>
      <c r="N146" s="1">
        <v>6.8414790541565839E-3</v>
      </c>
      <c r="O146" s="1">
        <v>0.1163473091341783</v>
      </c>
      <c r="P146" s="1">
        <v>2.3835757219801916</v>
      </c>
      <c r="Q146" s="1">
        <v>71.210611089048683</v>
      </c>
      <c r="R146" s="1">
        <v>261.79668284574416</v>
      </c>
      <c r="S146" s="1">
        <v>4.514464766382735E-2</v>
      </c>
      <c r="T146" s="1">
        <v>2.0891619850215646</v>
      </c>
      <c r="U146" s="1">
        <v>46.172058351983267</v>
      </c>
      <c r="V146" s="1">
        <v>52.670344717413236</v>
      </c>
      <c r="W146" s="11">
        <v>134.49202370373538</v>
      </c>
      <c r="X146" s="11">
        <v>135.61673466675026</v>
      </c>
      <c r="Y146" s="1">
        <v>0.11847883835187754</v>
      </c>
      <c r="Z146" s="1">
        <v>0.13998683795280581</v>
      </c>
      <c r="AA146" s="1">
        <v>2.3601506667132961</v>
      </c>
      <c r="AB146" s="1">
        <v>58.790463092251166</v>
      </c>
      <c r="AC146" s="1">
        <v>13.932064119549761</v>
      </c>
      <c r="AD146" s="10">
        <v>118.09770408020968</v>
      </c>
      <c r="AE146" s="11">
        <v>138.76316677129589</v>
      </c>
      <c r="AF146" s="1">
        <v>1.9304257747996503E-2</v>
      </c>
      <c r="AG146" s="1">
        <v>2.3964189087999781E-2</v>
      </c>
      <c r="AH146" s="1">
        <v>1.2050288534862581E-2</v>
      </c>
      <c r="AI146" s="1">
        <v>179.46254486730209</v>
      </c>
      <c r="AJ146" s="1">
        <v>97.875776785452942</v>
      </c>
      <c r="AK146" s="1">
        <v>6.4030911407305681E-4</v>
      </c>
      <c r="AL146" s="1">
        <v>0.41524015620005328</v>
      </c>
      <c r="AM146" s="1">
        <v>1.3368913593405517E-3</v>
      </c>
    </row>
    <row r="147" spans="1:39" x14ac:dyDescent="0.25">
      <c r="A147" s="1">
        <v>145</v>
      </c>
      <c r="B147" t="s">
        <v>220</v>
      </c>
      <c r="C147" s="1">
        <v>3.0547058446696196E-2</v>
      </c>
      <c r="D147" s="1">
        <v>-1.3469124864219533E-2</v>
      </c>
      <c r="E147" s="1">
        <v>9.4226560916006563E-2</v>
      </c>
      <c r="F147" s="1">
        <v>8.2296309769360518E-2</v>
      </c>
      <c r="G147" s="1">
        <v>8.936021094623861</v>
      </c>
      <c r="H147" s="1">
        <v>4.23567165514776</v>
      </c>
      <c r="I147" s="1">
        <v>2.6003133229762474</v>
      </c>
      <c r="J147" s="1">
        <v>8.3861515774195077</v>
      </c>
      <c r="K147" s="1">
        <v>77.559783086044732</v>
      </c>
      <c r="L147" s="1">
        <v>12.588973732586751</v>
      </c>
      <c r="M147" s="11">
        <v>166.78179496462545</v>
      </c>
      <c r="N147" s="1">
        <v>3.4208767354956086E-3</v>
      </c>
      <c r="O147" s="1">
        <v>4.1952212606892934E-2</v>
      </c>
      <c r="P147" s="1">
        <v>0.15053604100582205</v>
      </c>
      <c r="Q147" s="1">
        <v>133.53090263693562</v>
      </c>
      <c r="R147" s="1">
        <v>141.84381695644302</v>
      </c>
      <c r="S147" s="1">
        <v>1.8017105111781045E-2</v>
      </c>
      <c r="T147" s="1">
        <v>1.7900815342903198</v>
      </c>
      <c r="U147" s="1">
        <v>38.740377382867059</v>
      </c>
      <c r="V147" s="1">
        <v>42.693053367073176</v>
      </c>
      <c r="W147" s="11">
        <v>131.42976699149929</v>
      </c>
      <c r="X147" s="11">
        <v>135.42594190671866</v>
      </c>
      <c r="Y147" s="1">
        <v>5.2362514806931909E-2</v>
      </c>
      <c r="Z147" s="1">
        <v>9.8036242101562227E-2</v>
      </c>
      <c r="AA147" s="1">
        <v>1.8195789552220636</v>
      </c>
      <c r="AB147" s="1">
        <v>21.800848770562968</v>
      </c>
      <c r="AC147" s="1">
        <v>8.9791188058307654</v>
      </c>
      <c r="AD147" s="1">
        <v>115.80164563407776</v>
      </c>
      <c r="AE147" s="11">
        <v>140.52832869266607</v>
      </c>
      <c r="AF147" s="1">
        <v>1.6085502355962695E-2</v>
      </c>
      <c r="AG147" s="1">
        <v>0.17562249540289335</v>
      </c>
      <c r="AH147" s="1">
        <v>7.0315719758891546E-3</v>
      </c>
      <c r="AI147" s="1">
        <v>132.76871148155152</v>
      </c>
      <c r="AJ147" s="1">
        <v>96.02949558539062</v>
      </c>
      <c r="AK147" s="1">
        <v>4.6500019247275472E-4</v>
      </c>
      <c r="AL147" s="1">
        <v>1.8498769834579258</v>
      </c>
      <c r="AM147" s="1">
        <v>5.5683613360094413E-5</v>
      </c>
    </row>
    <row r="148" spans="1:39" x14ac:dyDescent="0.25">
      <c r="A148" s="1">
        <v>146</v>
      </c>
      <c r="B148" t="s">
        <v>221</v>
      </c>
      <c r="C148" s="1">
        <v>1.3156480469785773E-2</v>
      </c>
      <c r="D148" s="1">
        <v>-1.8012693032371685E-2</v>
      </c>
      <c r="E148" s="1">
        <v>5.7774038255887589E-2</v>
      </c>
      <c r="F148" s="1">
        <v>7.8735994929606035E-2</v>
      </c>
      <c r="G148" s="1">
        <v>3.0322613016075741</v>
      </c>
      <c r="H148" s="1">
        <v>6.2197925943200154</v>
      </c>
      <c r="I148" s="1">
        <v>0.85936960366247472</v>
      </c>
      <c r="J148" s="1">
        <v>5.0113245020247961</v>
      </c>
      <c r="K148" s="1">
        <v>20.0087640977974</v>
      </c>
      <c r="L148" s="1">
        <v>14.480834524647891</v>
      </c>
      <c r="M148" s="11">
        <v>165.12403224235143</v>
      </c>
      <c r="N148" s="1">
        <v>3.8943100988826098E-3</v>
      </c>
      <c r="O148" s="1">
        <v>7.3083044924245291E-2</v>
      </c>
      <c r="P148" s="1">
        <v>0.37247486730583268</v>
      </c>
      <c r="Q148" s="1">
        <v>79.510125744517026</v>
      </c>
      <c r="R148" s="1">
        <v>134.73980631561653</v>
      </c>
      <c r="S148" s="1">
        <v>1.692216875596398E-2</v>
      </c>
      <c r="T148" s="1">
        <v>0.39335663195163506</v>
      </c>
      <c r="U148" s="1">
        <v>21.555977935098323</v>
      </c>
      <c r="V148" s="1">
        <v>18.512893332255008</v>
      </c>
      <c r="W148" s="11">
        <v>135.16192606844814</v>
      </c>
      <c r="X148" s="11">
        <v>138.98763171152081</v>
      </c>
      <c r="Y148" s="1">
        <v>2.6871093175281472E-2</v>
      </c>
      <c r="Z148" s="1">
        <v>0.11810347952595435</v>
      </c>
      <c r="AA148" s="1">
        <v>0.46207739895252392</v>
      </c>
      <c r="AB148" s="1">
        <v>28.750649748080075</v>
      </c>
      <c r="AC148" s="1">
        <v>4.4375300946569931</v>
      </c>
      <c r="AD148" s="10">
        <v>119.81641188102274</v>
      </c>
      <c r="AE148" s="11">
        <v>148.09583389809677</v>
      </c>
      <c r="AF148" s="1">
        <v>1.5078547361556418E-2</v>
      </c>
      <c r="AG148" s="1">
        <v>8.0468829095988043E-3</v>
      </c>
      <c r="AH148" s="1">
        <v>4.9311752010414182E-3</v>
      </c>
      <c r="AI148" s="1">
        <v>124.43706629885008</v>
      </c>
      <c r="AJ148" s="1">
        <v>99.442828651783316</v>
      </c>
      <c r="AK148" s="1">
        <v>1.867199404654169E-4</v>
      </c>
      <c r="AL148" s="1">
        <v>0.14075542224494714</v>
      </c>
      <c r="AM148" s="1">
        <v>2.9680950799927425E-4</v>
      </c>
    </row>
    <row r="149" spans="1:39" x14ac:dyDescent="0.25">
      <c r="A149" s="1">
        <v>147</v>
      </c>
      <c r="B149" t="s">
        <v>222</v>
      </c>
      <c r="C149" s="1">
        <v>4.8197099460994326E-2</v>
      </c>
      <c r="D149" s="1">
        <v>-1.6953160329212187E-2</v>
      </c>
      <c r="E149" s="1">
        <v>6.8500890922245719E-2</v>
      </c>
      <c r="F149" s="1">
        <v>6.6879642957111782E-2</v>
      </c>
      <c r="G149" s="1">
        <v>7.2061356049680896</v>
      </c>
      <c r="H149" s="1">
        <v>5.0985148806765821</v>
      </c>
      <c r="I149" s="1">
        <v>2.0298489188223097</v>
      </c>
      <c r="J149" s="1">
        <v>7.4182610650630361</v>
      </c>
      <c r="K149" s="1">
        <v>58.919448613722032</v>
      </c>
      <c r="L149" s="1">
        <v>13.097809134329273</v>
      </c>
      <c r="M149" s="11">
        <v>159.4545438403369</v>
      </c>
      <c r="N149" s="1">
        <v>3.5032317924053986E-3</v>
      </c>
      <c r="O149" s="1">
        <v>4.1631430446298807E-2</v>
      </c>
      <c r="P149" s="1">
        <v>0.15792394395248213</v>
      </c>
      <c r="Q149" s="1">
        <v>148.66951693082441</v>
      </c>
      <c r="R149" s="1">
        <v>125.44394150600044</v>
      </c>
      <c r="S149" s="1">
        <v>1.8662781569057645E-2</v>
      </c>
      <c r="T149" s="1">
        <v>1.8957750903609318</v>
      </c>
      <c r="U149" s="1">
        <v>35.168450463661173</v>
      </c>
      <c r="V149" s="1">
        <v>25.453011581486123</v>
      </c>
      <c r="W149" s="11">
        <v>128.81829858529034</v>
      </c>
      <c r="X149" s="11">
        <v>130.4138532761022</v>
      </c>
      <c r="Y149" s="1">
        <v>4.65890644408452E-2</v>
      </c>
      <c r="Z149" s="1">
        <v>9.9279446927339393E-2</v>
      </c>
      <c r="AA149" s="1">
        <v>1.287024547093425</v>
      </c>
      <c r="AB149" s="1">
        <v>28.287257127100343</v>
      </c>
      <c r="AC149" s="1">
        <v>6.7263105644064831</v>
      </c>
      <c r="AD149" s="1">
        <v>114.47692672194921</v>
      </c>
      <c r="AE149" s="11">
        <v>137.60401946071889</v>
      </c>
      <c r="AF149" s="1">
        <v>1.1313014191815086E-2</v>
      </c>
      <c r="AG149" s="1">
        <v>1.8706449109160521E-2</v>
      </c>
      <c r="AH149" s="1">
        <v>4.4042052172259477E-3</v>
      </c>
      <c r="AI149" s="1">
        <v>140.34792464643175</v>
      </c>
      <c r="AJ149" s="1">
        <v>97.900412836117823</v>
      </c>
      <c r="AK149" s="1">
        <v>1.9156120883300059E-4</v>
      </c>
      <c r="AL149" s="1">
        <v>0.60646096370150393</v>
      </c>
      <c r="AM149" s="1">
        <v>-8.6154933144022897E-5</v>
      </c>
    </row>
    <row r="150" spans="1:39" x14ac:dyDescent="0.25">
      <c r="A150" s="1">
        <v>148</v>
      </c>
      <c r="B150" t="s">
        <v>223</v>
      </c>
      <c r="C150" s="1">
        <v>2.7456232345612279E-2</v>
      </c>
      <c r="D150" s="1">
        <v>-3.3365191855696225E-2</v>
      </c>
      <c r="E150" s="1">
        <v>0.16223392913990267</v>
      </c>
      <c r="F150" s="1">
        <v>6.7968876908897968E-2</v>
      </c>
      <c r="G150" s="1">
        <v>16.455103685673393</v>
      </c>
      <c r="H150" s="1">
        <v>10.367813790687116</v>
      </c>
      <c r="I150" s="1">
        <v>7.1832563357207428</v>
      </c>
      <c r="J150" s="1">
        <v>9.9707387425859704</v>
      </c>
      <c r="K150" s="1">
        <v>97.918422390000231</v>
      </c>
      <c r="L150" s="1">
        <v>17.895031850977688</v>
      </c>
      <c r="M150" s="11">
        <v>159.42943637104779</v>
      </c>
      <c r="N150" s="1">
        <v>4.7845835615987374E-3</v>
      </c>
      <c r="O150" s="1">
        <v>0.18776046128051357</v>
      </c>
      <c r="P150" s="1">
        <v>0.32286312666689909</v>
      </c>
      <c r="Q150" s="1">
        <v>68.897958173081904</v>
      </c>
      <c r="R150" s="1">
        <v>281.04792638043614</v>
      </c>
      <c r="S150" s="1">
        <v>0.12349174440567359</v>
      </c>
      <c r="T150" s="1">
        <v>3.7661841907895428</v>
      </c>
      <c r="U150" s="1">
        <v>33.025844982321274</v>
      </c>
      <c r="V150" s="1">
        <v>34.74476196365233</v>
      </c>
      <c r="W150" s="11">
        <v>129.06142838371068</v>
      </c>
      <c r="X150" s="11">
        <v>128.44153660208693</v>
      </c>
      <c r="Y150" s="1">
        <v>0.18245366976058319</v>
      </c>
      <c r="Z150" s="1">
        <v>0.2343794273884218</v>
      </c>
      <c r="AA150" s="1">
        <v>3.3341827409174916</v>
      </c>
      <c r="AB150" s="1">
        <v>69.512200716601143</v>
      </c>
      <c r="AC150" s="1">
        <v>6.9055626099925904</v>
      </c>
      <c r="AD150" s="1">
        <v>113.61970184610526</v>
      </c>
      <c r="AE150" s="11">
        <v>134.87970093833374</v>
      </c>
      <c r="AF150" s="1">
        <v>2.522381692538091E-2</v>
      </c>
      <c r="AG150" s="1">
        <v>2.8643460864561526E-2</v>
      </c>
      <c r="AH150" s="1">
        <v>7.7568365407938572E-3</v>
      </c>
      <c r="AI150" s="1">
        <v>160.93515049155772</v>
      </c>
      <c r="AJ150" s="1">
        <v>95.296974944282724</v>
      </c>
      <c r="AK150" s="1">
        <v>1.7038384306248509E-3</v>
      </c>
      <c r="AL150" s="1">
        <v>0.82868122661192622</v>
      </c>
      <c r="AM150" s="1">
        <v>1.2870927324834999E-3</v>
      </c>
    </row>
    <row r="151" spans="1:39" x14ac:dyDescent="0.25">
      <c r="A151" s="1">
        <v>149</v>
      </c>
      <c r="B151" t="s">
        <v>224</v>
      </c>
      <c r="C151" s="1">
        <v>3.9400019936888363E-3</v>
      </c>
      <c r="D151" s="1">
        <v>-3.3365191855696225E-2</v>
      </c>
      <c r="E151" s="1">
        <v>8.6394940980916768E-2</v>
      </c>
      <c r="F151" s="1">
        <v>0.22285366741821147</v>
      </c>
      <c r="G151" s="1">
        <v>10.716454143596147</v>
      </c>
      <c r="H151" s="1">
        <v>9.4607507763426479</v>
      </c>
      <c r="I151" s="1">
        <v>6.7267058147212131</v>
      </c>
      <c r="J151" s="1">
        <v>10.864246968327357</v>
      </c>
      <c r="K151" s="1">
        <v>84.855738979553223</v>
      </c>
      <c r="L151" s="1">
        <v>9.773794916910937</v>
      </c>
      <c r="M151" s="11">
        <v>166.74600533224688</v>
      </c>
      <c r="N151" s="1">
        <v>2.6306882114734767E-3</v>
      </c>
      <c r="O151" s="1">
        <v>0.10258787475022733</v>
      </c>
      <c r="P151" s="1">
        <v>0.28833703844193304</v>
      </c>
      <c r="Q151" s="1">
        <v>28.514431637698515</v>
      </c>
      <c r="R151" s="1">
        <v>192.59827030075127</v>
      </c>
      <c r="S151" s="1">
        <v>2.016475762491678E-2</v>
      </c>
      <c r="T151" s="1">
        <v>1.8993905691046375</v>
      </c>
      <c r="U151" s="1">
        <v>31.567684669883473</v>
      </c>
      <c r="V151" s="1">
        <v>43.135785127761473</v>
      </c>
      <c r="W151" s="11">
        <v>131.53643642253789</v>
      </c>
      <c r="X151" s="11">
        <v>132.9240730681382</v>
      </c>
      <c r="Y151" s="1">
        <v>9.0809200777810684E-2</v>
      </c>
      <c r="Z151" s="1">
        <v>0.15697096887617637</v>
      </c>
      <c r="AA151" s="1">
        <v>3.3178890227641502</v>
      </c>
      <c r="AB151" s="1">
        <v>28.530156795717598</v>
      </c>
      <c r="AC151" s="1">
        <v>5.1481024977713004</v>
      </c>
      <c r="AD151" s="10">
        <v>116.06186835668022</v>
      </c>
      <c r="AE151" s="11">
        <v>140.00458335434658</v>
      </c>
      <c r="AF151" s="1">
        <v>1.5179927051379766E-2</v>
      </c>
      <c r="AG151" s="1">
        <v>3.5886926472168103E-2</v>
      </c>
      <c r="AH151" s="1">
        <v>8.1575146214640706E-3</v>
      </c>
      <c r="AI151" s="1">
        <v>58.297611826082061</v>
      </c>
      <c r="AJ151" s="1">
        <v>97.527382355135913</v>
      </c>
      <c r="AK151" s="1">
        <v>6.4391417986201654E-4</v>
      </c>
      <c r="AL151" s="1">
        <v>1.138183200818468</v>
      </c>
      <c r="AM151" s="1">
        <v>2.2642292342540346E-3</v>
      </c>
    </row>
    <row r="152" spans="1:39" x14ac:dyDescent="0.25">
      <c r="A152" s="1">
        <v>150</v>
      </c>
      <c r="B152" t="s">
        <v>225</v>
      </c>
      <c r="C152" s="1">
        <v>8.5466804068279667E-2</v>
      </c>
      <c r="D152" s="1">
        <v>-3.3365191855696225E-2</v>
      </c>
      <c r="E152" s="1">
        <v>8.4815153544850932E-2</v>
      </c>
      <c r="F152" s="1">
        <v>0.10919920825472489</v>
      </c>
      <c r="G152" s="1">
        <v>18.998022293160705</v>
      </c>
      <c r="H152" s="1">
        <v>9.2429105049915687</v>
      </c>
      <c r="I152" s="1">
        <v>7.7017315776362336</v>
      </c>
      <c r="J152" s="1">
        <v>10.229969602098445</v>
      </c>
      <c r="K152" s="1">
        <v>108.2725202083268</v>
      </c>
      <c r="L152" s="1">
        <v>19.141344911801706</v>
      </c>
      <c r="M152" s="11">
        <v>170.07307607539468</v>
      </c>
      <c r="N152" s="1">
        <v>4.945643625949194E-3</v>
      </c>
      <c r="O152" s="1">
        <v>0.14843592293418278</v>
      </c>
      <c r="P152" s="1">
        <v>0.26346995450792571</v>
      </c>
      <c r="Q152" s="1">
        <v>54.161041715837378</v>
      </c>
      <c r="R152" s="1">
        <v>213.4821476531402</v>
      </c>
      <c r="S152" s="1">
        <v>2.3718595190178788E-2</v>
      </c>
      <c r="T152" s="1">
        <v>4.5273098431146073</v>
      </c>
      <c r="U152" s="1">
        <v>28.810264660224043</v>
      </c>
      <c r="V152" s="1">
        <v>44.454626905975203</v>
      </c>
      <c r="W152" s="11">
        <v>133.09359832474735</v>
      </c>
      <c r="X152" s="11">
        <v>132.99326501544135</v>
      </c>
      <c r="Y152" s="1">
        <v>0.15760199678885337</v>
      </c>
      <c r="Z152" s="1">
        <v>0.13068896601730071</v>
      </c>
      <c r="AA152" s="1">
        <v>4.3971002569030002</v>
      </c>
      <c r="AB152" s="1">
        <v>71.907110226007333</v>
      </c>
      <c r="AC152" s="1">
        <v>10.628104035557735</v>
      </c>
      <c r="AD152" s="1">
        <v>115.8102890476312</v>
      </c>
      <c r="AE152" s="11">
        <v>138.42259494278832</v>
      </c>
      <c r="AF152" s="1">
        <v>2.2624386092281647E-2</v>
      </c>
      <c r="AG152" s="1">
        <v>2.1504153199540948E-2</v>
      </c>
      <c r="AH152" s="1">
        <v>8.6809420697075129E-3</v>
      </c>
      <c r="AI152" s="1">
        <v>178.96636677051509</v>
      </c>
      <c r="AJ152" s="1">
        <v>96.102337552232953</v>
      </c>
      <c r="AK152" s="1">
        <v>8.6120275002708724E-4</v>
      </c>
      <c r="AL152" s="1">
        <v>2.2853623297523633</v>
      </c>
      <c r="AM152" s="1">
        <v>2.5062530673698036E-4</v>
      </c>
    </row>
    <row r="153" spans="1:39" x14ac:dyDescent="0.25">
      <c r="A153" s="1">
        <v>151</v>
      </c>
      <c r="B153" t="s">
        <v>226</v>
      </c>
      <c r="C153" s="1">
        <v>-2.6332507414502059E-2</v>
      </c>
      <c r="D153" s="1">
        <v>-1.4336807229842324E-2</v>
      </c>
      <c r="E153" s="1">
        <v>4.3941109096972832E-2</v>
      </c>
      <c r="F153" s="1">
        <v>7.7850034180008854E-2</v>
      </c>
      <c r="G153" s="1">
        <v>9.0236807941863653</v>
      </c>
      <c r="H153" s="1">
        <v>2.5446617866985721</v>
      </c>
      <c r="I153" s="1">
        <v>4.9312579370325116</v>
      </c>
      <c r="J153" s="1">
        <v>7.5360685878881375</v>
      </c>
      <c r="K153" s="1">
        <v>84.11355863244016</v>
      </c>
      <c r="L153" s="1">
        <v>8.708121757891222</v>
      </c>
      <c r="M153" s="11">
        <v>174.07034322308527</v>
      </c>
      <c r="N153" s="1">
        <v>2.2606781518174765E-3</v>
      </c>
      <c r="O153" s="1">
        <v>3.4321155994896574E-2</v>
      </c>
      <c r="P153" s="1">
        <v>0.17908429544407425</v>
      </c>
      <c r="Q153" s="1">
        <v>151.44406139077381</v>
      </c>
      <c r="R153" s="1">
        <v>142.49796009858943</v>
      </c>
      <c r="S153" s="1">
        <v>4.9544466340937399E-2</v>
      </c>
      <c r="T153" s="1">
        <v>7.1879934307599447</v>
      </c>
      <c r="U153" s="1">
        <v>59.828182555961483</v>
      </c>
      <c r="V153" s="1">
        <v>66.943866357913365</v>
      </c>
      <c r="W153" s="11">
        <v>133.17111164350231</v>
      </c>
      <c r="X153" s="11">
        <v>133.70611558894794</v>
      </c>
      <c r="Y153" s="1">
        <v>4.4805500085826705E-2</v>
      </c>
      <c r="Z153" s="1">
        <v>7.9983438377456501E-2</v>
      </c>
      <c r="AA153" s="1">
        <v>3.0409703894556155</v>
      </c>
      <c r="AB153" s="1">
        <v>21.635528218510448</v>
      </c>
      <c r="AC153" s="1">
        <v>6.6527319447118218</v>
      </c>
      <c r="AD153" s="1">
        <v>115.90616469608199</v>
      </c>
      <c r="AE153" s="11">
        <v>139.61628464179756</v>
      </c>
      <c r="AF153" s="1">
        <v>9.8636765598458173E-3</v>
      </c>
      <c r="AG153" s="1">
        <v>7.1531484252183473E-3</v>
      </c>
      <c r="AH153" s="1">
        <v>7.879604202415371E-3</v>
      </c>
      <c r="AI153" s="1">
        <v>84.310072688322307</v>
      </c>
      <c r="AJ153" s="1">
        <v>97.372070414923044</v>
      </c>
      <c r="AK153" s="1">
        <v>4.2654650644397365E-4</v>
      </c>
      <c r="AL153" s="1">
        <v>0.16253651499527344</v>
      </c>
      <c r="AM153" s="1">
        <v>7.357315247145344E-5</v>
      </c>
    </row>
    <row r="154" spans="1:39" x14ac:dyDescent="0.25">
      <c r="A154" s="1">
        <v>152</v>
      </c>
      <c r="B154" t="s">
        <v>227</v>
      </c>
      <c r="C154" s="1">
        <v>1.1899517989523871E-2</v>
      </c>
      <c r="D154" s="1">
        <v>-3.3365191855696225E-2</v>
      </c>
      <c r="E154" s="1">
        <v>0.16084534194084313</v>
      </c>
      <c r="F154" s="1">
        <v>8.6845639020883658E-2</v>
      </c>
      <c r="G154" s="1">
        <v>9.2050451065584387</v>
      </c>
      <c r="H154" s="1">
        <v>6.5031165771713759</v>
      </c>
      <c r="I154" s="1">
        <v>3.8074204079102572</v>
      </c>
      <c r="J154" s="1">
        <v>7.3137333910171733</v>
      </c>
      <c r="K154" s="1">
        <v>64.329146733573452</v>
      </c>
      <c r="L154" s="1">
        <v>15.290498475277914</v>
      </c>
      <c r="M154" s="11">
        <v>170.01205610570034</v>
      </c>
      <c r="N154" s="1">
        <v>4.0418175810561091E-3</v>
      </c>
      <c r="O154" s="1">
        <v>8.2222425550394426E-2</v>
      </c>
      <c r="P154" s="1">
        <v>0.29876824321164513</v>
      </c>
      <c r="Q154" s="1">
        <v>162.77589513716867</v>
      </c>
      <c r="R154" s="1">
        <v>231.63967141935345</v>
      </c>
      <c r="S154" s="1">
        <v>2.2951888745344116E-2</v>
      </c>
      <c r="T154" s="1">
        <v>0.93473075075520418</v>
      </c>
      <c r="U154" s="1">
        <v>49.36547448989085</v>
      </c>
      <c r="V154" s="1">
        <v>33.466957723752024</v>
      </c>
      <c r="W154" s="11">
        <v>130.72978104686615</v>
      </c>
      <c r="X154" s="11">
        <v>132.71586903651533</v>
      </c>
      <c r="Y154" s="1">
        <v>6.5907665275888164E-2</v>
      </c>
      <c r="Z154" s="1">
        <v>0.13247392254653917</v>
      </c>
      <c r="AA154" s="1">
        <v>1.4588244285435814</v>
      </c>
      <c r="AB154" s="1">
        <v>37.112107729612148</v>
      </c>
      <c r="AC154" s="1">
        <v>5.7511055129340072</v>
      </c>
      <c r="AD154" s="10">
        <v>116.68564169507415</v>
      </c>
      <c r="AE154" s="11">
        <v>140.45080204625279</v>
      </c>
      <c r="AF154" s="1">
        <v>1.6260841950764032E-2</v>
      </c>
      <c r="AG154" s="1">
        <v>1.6103421088413446E-2</v>
      </c>
      <c r="AH154" s="1">
        <v>9.1133828634983316E-3</v>
      </c>
      <c r="AI154" s="1">
        <v>156.74207571024584</v>
      </c>
      <c r="AJ154" s="1">
        <v>97.671830582414898</v>
      </c>
      <c r="AK154" s="1">
        <v>3.0851628598563226E-4</v>
      </c>
      <c r="AL154" s="1">
        <v>0.24318752310647446</v>
      </c>
      <c r="AM154" s="1">
        <v>1.1019829113843902E-4</v>
      </c>
    </row>
    <row r="155" spans="1:39" x14ac:dyDescent="0.25">
      <c r="A155" s="1">
        <v>153</v>
      </c>
      <c r="B155" t="s">
        <v>228</v>
      </c>
      <c r="C155" s="1">
        <v>9.4265274099868249E-2</v>
      </c>
      <c r="D155" s="1">
        <v>9.3079270260831327E-3</v>
      </c>
      <c r="E155" s="1">
        <v>0.13511816793584949</v>
      </c>
      <c r="F155" s="1">
        <v>0.21851613479911958</v>
      </c>
      <c r="G155" s="1">
        <v>17.438352799082029</v>
      </c>
      <c r="H155" s="1">
        <v>11.138829020204867</v>
      </c>
      <c r="I155" s="1">
        <v>4.7362150430022387</v>
      </c>
      <c r="J155" s="1">
        <v>18.039416921313645</v>
      </c>
      <c r="K155" s="1">
        <v>126.37511106580025</v>
      </c>
      <c r="L155" s="1">
        <v>30.525183163894827</v>
      </c>
      <c r="M155" s="11">
        <v>158.21160983954164</v>
      </c>
      <c r="N155" s="1">
        <v>8.0323218841704663E-3</v>
      </c>
      <c r="O155" s="1">
        <v>0.21680640346293339</v>
      </c>
      <c r="P155" s="1">
        <v>0.72028213709768563</v>
      </c>
      <c r="Q155" s="1">
        <v>536.28167681662001</v>
      </c>
      <c r="R155" s="1">
        <v>396.56363751266571</v>
      </c>
      <c r="S155" s="1">
        <v>6.6091754622103843E-2</v>
      </c>
      <c r="T155" s="1">
        <v>0.91904885768585098</v>
      </c>
      <c r="U155" s="1">
        <v>120.43087370740561</v>
      </c>
      <c r="V155" s="1">
        <v>65.236084361798049</v>
      </c>
      <c r="W155" s="11">
        <v>127.62010718675494</v>
      </c>
      <c r="X155" s="11">
        <v>128.43386760230655</v>
      </c>
      <c r="Y155" s="1">
        <v>0.12714874417576522</v>
      </c>
      <c r="Z155" s="1">
        <v>0.223455942409166</v>
      </c>
      <c r="AA155" s="1">
        <v>2.307738785068393</v>
      </c>
      <c r="AB155" s="1">
        <v>92.286138618129385</v>
      </c>
      <c r="AC155" s="1">
        <v>19.275592611902731</v>
      </c>
      <c r="AD155" s="1">
        <v>111.55268649583114</v>
      </c>
      <c r="AE155" s="11">
        <v>133.57489983864104</v>
      </c>
      <c r="AF155" s="1">
        <v>2.3028665835808704E-2</v>
      </c>
      <c r="AG155" s="1">
        <v>4.2152033325745436E-2</v>
      </c>
      <c r="AH155" s="1">
        <v>1.0385876166057144E-2</v>
      </c>
      <c r="AI155" s="1">
        <v>328.43533587713699</v>
      </c>
      <c r="AJ155" s="1">
        <v>95.671766821667589</v>
      </c>
      <c r="AK155" s="1">
        <v>1.0031536146146048E-3</v>
      </c>
      <c r="AL155" s="1">
        <v>1.1035414101586478</v>
      </c>
      <c r="AM155" s="1">
        <v>1.7390253333138725E-3</v>
      </c>
    </row>
    <row r="156" spans="1:39" x14ac:dyDescent="0.25">
      <c r="A156" s="1">
        <v>154</v>
      </c>
      <c r="B156" t="s">
        <v>229</v>
      </c>
      <c r="C156" s="1">
        <v>0.10199282531022399</v>
      </c>
      <c r="D156" s="1">
        <v>-6.8621472335413927E-4</v>
      </c>
      <c r="E156" s="1">
        <v>0.16274143514793518</v>
      </c>
      <c r="F156" s="1">
        <v>0.19357211738834371</v>
      </c>
      <c r="G156" s="1">
        <v>23.776850173283332</v>
      </c>
      <c r="H156" s="1">
        <v>13.099969392252511</v>
      </c>
      <c r="I156" s="1">
        <v>14.634367241521081</v>
      </c>
      <c r="J156" s="1">
        <v>16.44605064054414</v>
      </c>
      <c r="K156" s="1">
        <v>226.64887414063355</v>
      </c>
      <c r="L156" s="1">
        <v>16.800586221186631</v>
      </c>
      <c r="M156" s="11">
        <v>178.70457809084368</v>
      </c>
      <c r="N156" s="1">
        <v>4.5912742307253479E-3</v>
      </c>
      <c r="O156" s="1">
        <v>0.27141905552656848</v>
      </c>
      <c r="P156" s="1">
        <v>0.40368852841634895</v>
      </c>
      <c r="Q156" s="1">
        <v>217.72445197789105</v>
      </c>
      <c r="R156" s="1">
        <v>487.62989993534813</v>
      </c>
      <c r="S156" s="1">
        <v>6.5511214517388838E-2</v>
      </c>
      <c r="T156" s="1">
        <v>7.2284949430488883</v>
      </c>
      <c r="U156" s="1">
        <v>109.89054694340122</v>
      </c>
      <c r="V156" s="1">
        <v>223.19390358987076</v>
      </c>
      <c r="W156" s="11">
        <v>128.46653438246733</v>
      </c>
      <c r="X156" s="11">
        <v>125.63188960002485</v>
      </c>
      <c r="Y156" s="1">
        <v>0.13036593030011173</v>
      </c>
      <c r="Z156" s="1">
        <v>0.26663965575036364</v>
      </c>
      <c r="AA156" s="1">
        <v>9.5924424166948334</v>
      </c>
      <c r="AB156" s="1">
        <v>54.727523714657394</v>
      </c>
      <c r="AC156" s="1">
        <v>12.424207271292868</v>
      </c>
      <c r="AD156" s="1">
        <v>112.30964379115987</v>
      </c>
      <c r="AE156" s="11">
        <v>126.41821507315244</v>
      </c>
      <c r="AF156" s="1">
        <v>4.0164181442769537E-2</v>
      </c>
      <c r="AG156" s="1">
        <v>0.26270472163004482</v>
      </c>
      <c r="AH156" s="1">
        <v>1.6859581094189571E-2</v>
      </c>
      <c r="AI156" s="1">
        <v>158.44553549504042</v>
      </c>
      <c r="AJ156" s="1">
        <v>93.307714306915955</v>
      </c>
      <c r="AK156" s="1">
        <v>7.7370515288313038E-4</v>
      </c>
      <c r="AL156" s="1">
        <v>3.8769695193753964</v>
      </c>
      <c r="AM156" s="1">
        <v>3.17569169684264E-3</v>
      </c>
    </row>
    <row r="157" spans="1:39" x14ac:dyDescent="0.25">
      <c r="A157" s="1">
        <v>155</v>
      </c>
      <c r="B157" t="s">
        <v>230</v>
      </c>
      <c r="C157" s="1">
        <v>6.9725180052659916E-2</v>
      </c>
      <c r="D157" s="1">
        <v>-2.3640177608464478E-4</v>
      </c>
      <c r="E157" s="1">
        <v>0.13939136818986816</v>
      </c>
      <c r="F157" s="1">
        <v>0.31262205065487891</v>
      </c>
      <c r="G157" s="1">
        <v>17.519761234025896</v>
      </c>
      <c r="H157" s="1">
        <v>11.5928987008449</v>
      </c>
      <c r="I157" s="1">
        <v>13.762516230175677</v>
      </c>
      <c r="J157" s="1">
        <v>11.455989468312017</v>
      </c>
      <c r="K157" s="1">
        <v>171.29674762167045</v>
      </c>
      <c r="L157" s="1">
        <v>17.049571503208359</v>
      </c>
      <c r="M157" s="11">
        <v>176.04627153804245</v>
      </c>
      <c r="N157" s="1">
        <v>4.4629558856163565E-3</v>
      </c>
      <c r="O157" s="1">
        <v>0.19806877459721986</v>
      </c>
      <c r="P157" s="1">
        <v>0.3193618141233619</v>
      </c>
      <c r="Q157" s="1">
        <v>90.024675653929165</v>
      </c>
      <c r="R157" s="1">
        <v>323.05049118398301</v>
      </c>
      <c r="S157" s="1">
        <v>2.9057864166593023E-2</v>
      </c>
      <c r="T157" s="1">
        <v>3.3791234099344787</v>
      </c>
      <c r="U157" s="1">
        <v>43.289900979144086</v>
      </c>
      <c r="V157" s="1">
        <v>83.043514553482595</v>
      </c>
      <c r="W157" s="11">
        <v>134.7172847551133</v>
      </c>
      <c r="X157" s="11">
        <v>135.18942843350831</v>
      </c>
      <c r="Y157" s="1">
        <v>0.15390066714532322</v>
      </c>
      <c r="Z157" s="1">
        <v>0.23805537993928269</v>
      </c>
      <c r="AA157" s="1">
        <v>6.4625586595904521</v>
      </c>
      <c r="AB157" s="1">
        <v>52.938303349040119</v>
      </c>
      <c r="AC157" s="1">
        <v>9.1494904192868809</v>
      </c>
      <c r="AD157" s="10">
        <v>116.58578788384392</v>
      </c>
      <c r="AE157" s="11">
        <v>136.54156067871114</v>
      </c>
      <c r="AF157" s="1">
        <v>1.7556730080651027E-2</v>
      </c>
      <c r="AG157" s="1">
        <v>2.015846197389632</v>
      </c>
      <c r="AH157" s="1">
        <v>1.1520098705978645E-2</v>
      </c>
      <c r="AI157" s="1">
        <v>154.31226080015489</v>
      </c>
      <c r="AJ157" s="1">
        <v>95.730186483206964</v>
      </c>
      <c r="AK157" s="1">
        <v>1.2658656368286282E-3</v>
      </c>
      <c r="AL157" s="1">
        <v>12.742481825090671</v>
      </c>
      <c r="AM157" s="1">
        <v>1.4668158902607544E-3</v>
      </c>
    </row>
    <row r="158" spans="1:39" x14ac:dyDescent="0.25">
      <c r="A158" s="1">
        <v>156</v>
      </c>
      <c r="B158" t="s">
        <v>231</v>
      </c>
      <c r="C158" s="1">
        <v>-1.9518890265488207E-3</v>
      </c>
      <c r="D158" s="1">
        <v>-3.3365191855696225E-2</v>
      </c>
      <c r="E158" s="1">
        <v>0.11954286030885759</v>
      </c>
      <c r="F158" s="1">
        <v>0.13204704098907763</v>
      </c>
      <c r="G158" s="1">
        <v>15.298236725083134</v>
      </c>
      <c r="H158" s="1">
        <v>13.737342291500212</v>
      </c>
      <c r="I158" s="1">
        <v>11.55783854581882</v>
      </c>
      <c r="J158" s="1">
        <v>11.225965755385396</v>
      </c>
      <c r="K158" s="1">
        <v>143.14307112901227</v>
      </c>
      <c r="L158" s="1">
        <v>12.515561880354324</v>
      </c>
      <c r="M158" s="11">
        <v>182.18476511041217</v>
      </c>
      <c r="N158" s="1">
        <v>3.4439405393128981E-3</v>
      </c>
      <c r="O158" s="1">
        <v>0.1983062135486815</v>
      </c>
      <c r="P158" s="1">
        <v>0.81342418907818204</v>
      </c>
      <c r="Q158" s="1">
        <v>88.807609160500846</v>
      </c>
      <c r="R158" s="1">
        <v>293.85680739509371</v>
      </c>
      <c r="S158" s="1">
        <v>3.6264068275326918E-2</v>
      </c>
      <c r="T158" s="1">
        <v>8.340538926666996</v>
      </c>
      <c r="U158" s="1">
        <v>34.61275987280866</v>
      </c>
      <c r="V158" s="1">
        <v>70.332531662125376</v>
      </c>
      <c r="W158" s="11">
        <v>139.00364508016949</v>
      </c>
      <c r="X158" s="11">
        <v>137.76295144282804</v>
      </c>
      <c r="Y158" s="1">
        <v>0.10224491260899762</v>
      </c>
      <c r="Z158" s="1">
        <v>0.21074729434112388</v>
      </c>
      <c r="AA158" s="1">
        <v>7.7653309932420767</v>
      </c>
      <c r="AB158" s="1">
        <v>37.369586549850837</v>
      </c>
      <c r="AC158" s="1">
        <v>6.6756940048436446</v>
      </c>
      <c r="AD158" s="10">
        <v>118.77762008700904</v>
      </c>
      <c r="AE158" s="11">
        <v>140.08397711991947</v>
      </c>
      <c r="AF158" s="1">
        <v>2.0249818190404594E-2</v>
      </c>
      <c r="AG158" s="1">
        <v>2.4701811097022488E-2</v>
      </c>
      <c r="AH158" s="1">
        <v>1.3475523985541887E-2</v>
      </c>
      <c r="AI158" s="1">
        <v>110.53584718537108</v>
      </c>
      <c r="AJ158" s="1">
        <v>97.281455850223907</v>
      </c>
      <c r="AK158" s="1">
        <v>3.976112441046553E-4</v>
      </c>
      <c r="AL158" s="1">
        <v>0.3324449079713987</v>
      </c>
      <c r="AM158" s="1">
        <v>1.3350653258240169E-3</v>
      </c>
    </row>
    <row r="159" spans="1:39" x14ac:dyDescent="0.25">
      <c r="A159" s="1">
        <v>157</v>
      </c>
      <c r="B159" t="s">
        <v>232</v>
      </c>
      <c r="C159" s="1">
        <v>-3.2726107607945719E-3</v>
      </c>
      <c r="D159" s="1">
        <v>1.0292123942731624E-2</v>
      </c>
      <c r="E159" s="1">
        <v>4.2564122269250611E-2</v>
      </c>
      <c r="F159" s="1">
        <v>3.7251515423541541E-2</v>
      </c>
      <c r="G159" s="1">
        <v>3.7986359871761621</v>
      </c>
      <c r="H159" s="1">
        <v>4.2200874458937063</v>
      </c>
      <c r="I159" s="1">
        <v>1.0590662067324654</v>
      </c>
      <c r="J159" s="1">
        <v>6.5954120860158616</v>
      </c>
      <c r="K159" s="1">
        <v>29.279900029095099</v>
      </c>
      <c r="L159" s="1">
        <v>11.462253303610376</v>
      </c>
      <c r="M159" s="11">
        <v>172.90461288348538</v>
      </c>
      <c r="N159" s="1">
        <v>2.9915276533405834E-3</v>
      </c>
      <c r="O159" s="1">
        <v>8.5808271869768776E-2</v>
      </c>
      <c r="P159" s="1">
        <v>0.14864192675971752</v>
      </c>
      <c r="Q159" s="1">
        <v>89.379682662243226</v>
      </c>
      <c r="R159" s="1">
        <v>151.57998829358152</v>
      </c>
      <c r="S159" s="1">
        <v>1.8318742151770546E-2</v>
      </c>
      <c r="T159" s="1">
        <v>0.33806476054940826</v>
      </c>
      <c r="U159" s="1">
        <v>21.815624475513012</v>
      </c>
      <c r="V159" s="1">
        <v>20.875203942652103</v>
      </c>
      <c r="W159" s="11">
        <v>142.42875616809383</v>
      </c>
      <c r="X159" s="11">
        <v>144.43627542489639</v>
      </c>
      <c r="Y159" s="1">
        <v>5.4619609643917794E-2</v>
      </c>
      <c r="Z159" s="1">
        <v>9.0810673270454251E-2</v>
      </c>
      <c r="AA159" s="1">
        <v>0.66886104651027856</v>
      </c>
      <c r="AB159" s="1">
        <v>28.05875146349403</v>
      </c>
      <c r="AC159" s="1">
        <v>4.5759015718531204</v>
      </c>
      <c r="AD159" s="11">
        <v>124.6045895377696</v>
      </c>
      <c r="AE159" s="11">
        <v>151.95247376860289</v>
      </c>
      <c r="AF159" s="1">
        <v>3.1889557075097871E-2</v>
      </c>
      <c r="AG159" s="1">
        <v>1.1748848883872858E-2</v>
      </c>
      <c r="AH159" s="1">
        <v>3.7363357771633141E-3</v>
      </c>
      <c r="AI159" s="1">
        <v>105.88758048422993</v>
      </c>
      <c r="AJ159" s="1">
        <v>101.84256264468479</v>
      </c>
      <c r="AK159" s="1">
        <v>3.7309493065875083E-4</v>
      </c>
      <c r="AL159" s="1">
        <v>0.66683525307475111</v>
      </c>
      <c r="AM159" s="1">
        <v>2.15828338975133E-4</v>
      </c>
    </row>
    <row r="160" spans="1:39" x14ac:dyDescent="0.25">
      <c r="A160" s="1">
        <v>158</v>
      </c>
      <c r="B160" t="s">
        <v>233</v>
      </c>
      <c r="C160" s="1">
        <v>6.8782424090746358E-3</v>
      </c>
      <c r="D160" s="1">
        <v>2.6591054937595195E-2</v>
      </c>
      <c r="E160" s="1">
        <v>0.11246060819291438</v>
      </c>
      <c r="F160" s="1">
        <v>7.1249603249872284E-2</v>
      </c>
      <c r="G160" s="1">
        <v>7.5040235339591339</v>
      </c>
      <c r="H160" s="1">
        <v>7.5973276379212189</v>
      </c>
      <c r="I160" s="1">
        <v>1.7383799810678131</v>
      </c>
      <c r="J160" s="1">
        <v>7.7995949448866853</v>
      </c>
      <c r="K160" s="1">
        <v>57.688406470423843</v>
      </c>
      <c r="L160" s="1">
        <v>13.557009425190522</v>
      </c>
      <c r="M160" s="11">
        <v>167.47656418441261</v>
      </c>
      <c r="N160" s="1">
        <v>3.6748335676280689E-3</v>
      </c>
      <c r="O160" s="1">
        <v>0.16214664784890367</v>
      </c>
      <c r="P160" s="1">
        <v>0.17381943881995762</v>
      </c>
      <c r="Q160" s="1">
        <v>264.25216140060519</v>
      </c>
      <c r="R160" s="1">
        <v>222.19683533502564</v>
      </c>
      <c r="S160" s="1">
        <v>5.5940366602893664E-2</v>
      </c>
      <c r="T160" s="1">
        <v>2.6348303217488822</v>
      </c>
      <c r="U160" s="1">
        <v>36.894635447690604</v>
      </c>
      <c r="V160" s="1">
        <v>32.721792770277226</v>
      </c>
      <c r="W160" s="11">
        <v>137.08084581932425</v>
      </c>
      <c r="X160" s="11">
        <v>137.55670014443527</v>
      </c>
      <c r="Y160" s="1">
        <v>7.6730306008826049E-2</v>
      </c>
      <c r="Z160" s="1">
        <v>0.21108676189672204</v>
      </c>
      <c r="AA160" s="1">
        <v>1.146735289316366</v>
      </c>
      <c r="AB160" s="1">
        <v>37.166019029211348</v>
      </c>
      <c r="AC160" s="1">
        <v>6.4437171093190768</v>
      </c>
      <c r="AD160" s="10">
        <v>119.43358020689357</v>
      </c>
      <c r="AE160" s="11">
        <v>145.16300223562453</v>
      </c>
      <c r="AF160" s="1">
        <v>2.8518481284839168E-2</v>
      </c>
      <c r="AG160" s="1">
        <v>9.1041992434644382E-3</v>
      </c>
      <c r="AH160" s="1">
        <v>5.93253177240029E-3</v>
      </c>
      <c r="AI160" s="1">
        <v>107.32920477980528</v>
      </c>
      <c r="AJ160" s="1">
        <v>100.43534714132569</v>
      </c>
      <c r="AK160" s="1">
        <v>5.2282257176499228E-4</v>
      </c>
      <c r="AL160" s="1">
        <v>0.18815167796222565</v>
      </c>
      <c r="AM160" s="1">
        <v>1.6812866218357216E-4</v>
      </c>
    </row>
    <row r="161" spans="1:39" x14ac:dyDescent="0.25">
      <c r="A161" s="1">
        <v>159</v>
      </c>
      <c r="B161" t="s">
        <v>234</v>
      </c>
      <c r="C161" s="1">
        <v>-2.6097442244197373E-2</v>
      </c>
      <c r="D161" s="1">
        <v>-1.369659419403956E-2</v>
      </c>
      <c r="E161" s="1">
        <v>1.8555919353119385E-2</v>
      </c>
      <c r="F161" s="1">
        <v>3.2320824607500666E-2</v>
      </c>
      <c r="G161" s="1">
        <v>1.289823255030168</v>
      </c>
      <c r="H161" s="1">
        <v>5.2048756461660046</v>
      </c>
      <c r="I161" s="1">
        <v>0.27909352940365917</v>
      </c>
      <c r="J161" s="1">
        <v>3.7068385665121184</v>
      </c>
      <c r="K161" s="1">
        <v>13.04716001183276</v>
      </c>
      <c r="L161" s="1">
        <v>4.5630726587884327</v>
      </c>
      <c r="M161" s="11">
        <v>167.51994426640655</v>
      </c>
      <c r="N161" s="1">
        <v>1.2888552222797684E-3</v>
      </c>
      <c r="O161" s="1">
        <v>8.8208581173217823E-2</v>
      </c>
      <c r="P161" s="1">
        <v>0.1359648381208246</v>
      </c>
      <c r="Q161" s="1">
        <v>51.699372533847075</v>
      </c>
      <c r="R161" s="1">
        <v>81.643798305323116</v>
      </c>
      <c r="S161" s="1">
        <v>1.3129822134096584E-2</v>
      </c>
      <c r="T161" s="1">
        <v>0.22391650772991861</v>
      </c>
      <c r="U161" s="1">
        <v>10.981530764159157</v>
      </c>
      <c r="V161" s="1">
        <v>26.678313127064968</v>
      </c>
      <c r="W161" s="11">
        <v>137.2028580078522</v>
      </c>
      <c r="X161" s="11">
        <v>140.36751379835698</v>
      </c>
      <c r="Y161" s="1">
        <v>3.3222464498496126E-2</v>
      </c>
      <c r="Z161" s="1">
        <v>4.4600278778432395E-2</v>
      </c>
      <c r="AA161" s="1">
        <v>0.32275872212902146</v>
      </c>
      <c r="AB161" s="1">
        <v>11.016100049082334</v>
      </c>
      <c r="AC161" s="1">
        <v>1.0525942979836922</v>
      </c>
      <c r="AD161" s="11">
        <v>123.85570780328185</v>
      </c>
      <c r="AE161" s="11">
        <v>153.23709231674684</v>
      </c>
      <c r="AF161" s="1">
        <v>1.100757868601209E-2</v>
      </c>
      <c r="AG161" s="1">
        <v>1.051052462100238E-2</v>
      </c>
      <c r="AH161" s="1">
        <v>2.434219307969145E-3</v>
      </c>
      <c r="AI161" s="1">
        <v>51.490455529334234</v>
      </c>
      <c r="AJ161" s="1">
        <v>101.75047385636542</v>
      </c>
      <c r="AK161" s="1">
        <v>3.4609525632814316E-4</v>
      </c>
      <c r="AL161" s="1">
        <v>0.17910068059759096</v>
      </c>
      <c r="AM161" s="1">
        <v>-1.6766731874126483E-4</v>
      </c>
    </row>
    <row r="162" spans="1:39" x14ac:dyDescent="0.25">
      <c r="A162" s="1">
        <v>160</v>
      </c>
      <c r="B162" t="s">
        <v>235</v>
      </c>
      <c r="C162" s="1">
        <v>1.3129324142153245E-2</v>
      </c>
      <c r="D162" s="1">
        <v>-1.4552959838162894E-2</v>
      </c>
      <c r="E162" s="1">
        <v>8.9651271260368467E-2</v>
      </c>
      <c r="F162" s="1">
        <v>5.2126909610807924E-2</v>
      </c>
      <c r="G162" s="1">
        <v>7.4685036292795148</v>
      </c>
      <c r="H162" s="1">
        <v>5.0088630198583006</v>
      </c>
      <c r="I162" s="1">
        <v>3.2300708669631644</v>
      </c>
      <c r="J162" s="1">
        <v>5.4078029928879339</v>
      </c>
      <c r="K162" s="1">
        <v>34.137495522740728</v>
      </c>
      <c r="L162" s="1">
        <v>6.1516838276208361</v>
      </c>
      <c r="M162" s="11">
        <v>175.79709111495939</v>
      </c>
      <c r="N162" s="1">
        <v>1.6894918075733656E-3</v>
      </c>
      <c r="O162" s="1">
        <v>5.4197088218579957E-2</v>
      </c>
      <c r="P162" s="1">
        <v>0.13464090462529943</v>
      </c>
      <c r="Q162" s="1">
        <v>40.705972129896892</v>
      </c>
      <c r="R162" s="1">
        <v>108.08443113801476</v>
      </c>
      <c r="S162" s="1">
        <v>1.7610050989492105E-2</v>
      </c>
      <c r="T162" s="1">
        <v>0.71277050542268894</v>
      </c>
      <c r="U162" s="1">
        <v>14.251858402784679</v>
      </c>
      <c r="V162" s="1">
        <v>19.218375769626746</v>
      </c>
      <c r="W162" s="11">
        <v>136.24880316721189</v>
      </c>
      <c r="X162" s="11">
        <v>135.4020841114932</v>
      </c>
      <c r="Y162" s="1">
        <v>4.6404340056168829E-2</v>
      </c>
      <c r="Z162" s="1">
        <v>9.7574795475803722E-2</v>
      </c>
      <c r="AA162" s="1">
        <v>1.2441919606767748</v>
      </c>
      <c r="AB162" s="1">
        <v>19.8702002645257</v>
      </c>
      <c r="AC162" s="1">
        <v>4.4627045219914647</v>
      </c>
      <c r="AD162" s="11">
        <v>121.5614656924775</v>
      </c>
      <c r="AE162" s="11">
        <v>147.72214221729703</v>
      </c>
      <c r="AF162" s="1">
        <v>1.6328940144946142E-2</v>
      </c>
      <c r="AG162" s="1">
        <v>1.6776407942469977E-2</v>
      </c>
      <c r="AH162" s="1">
        <v>3.1633996298962887E-3</v>
      </c>
      <c r="AI162" s="1">
        <v>41.048450876670906</v>
      </c>
      <c r="AJ162" s="1">
        <v>100.65800759207792</v>
      </c>
      <c r="AK162" s="1">
        <v>2.5378508569797663E-4</v>
      </c>
      <c r="AL162" s="1">
        <v>0.31926115242904474</v>
      </c>
      <c r="AM162" s="1">
        <v>-4.7607333704035914E-4</v>
      </c>
    </row>
    <row r="163" spans="1:39" x14ac:dyDescent="0.25">
      <c r="A163" s="1">
        <v>161</v>
      </c>
      <c r="B163" t="s">
        <v>236</v>
      </c>
      <c r="C163" s="1">
        <v>-5.1315368066721647E-3</v>
      </c>
      <c r="D163" s="1">
        <v>-1.8398816193602733E-2</v>
      </c>
      <c r="E163" s="1">
        <v>0.10989966587104764</v>
      </c>
      <c r="F163" s="1">
        <v>0.16844019060866053</v>
      </c>
      <c r="G163" s="1">
        <v>5.5295821634499838</v>
      </c>
      <c r="H163" s="1">
        <v>26.91315476824882</v>
      </c>
      <c r="I163" s="1">
        <v>3.3909774973475266</v>
      </c>
      <c r="J163" s="1">
        <v>6.6044385224183486</v>
      </c>
      <c r="K163" s="1">
        <v>36.937681198330786</v>
      </c>
      <c r="L163" s="1">
        <v>6.3487250404739113</v>
      </c>
      <c r="M163" s="11">
        <v>166.84293662830657</v>
      </c>
      <c r="N163" s="1">
        <v>1.7245179288953628E-3</v>
      </c>
      <c r="O163" s="1">
        <v>0.10705365845576266</v>
      </c>
      <c r="P163" s="1">
        <v>0.16872670426593769</v>
      </c>
      <c r="Q163" s="1">
        <v>23.756263710975738</v>
      </c>
      <c r="R163" s="1">
        <v>155.25154407948469</v>
      </c>
      <c r="S163" s="1">
        <v>1.2514966476056232E-2</v>
      </c>
      <c r="T163" s="1">
        <v>0.39545112141115085</v>
      </c>
      <c r="U163" s="1">
        <v>14.052574810971761</v>
      </c>
      <c r="V163" s="1">
        <v>35.36337273129709</v>
      </c>
      <c r="W163" s="11">
        <v>129.95529899035307</v>
      </c>
      <c r="X163" s="11">
        <v>136.71986998290694</v>
      </c>
      <c r="Y163" s="1">
        <v>4.1122445526233481E-2</v>
      </c>
      <c r="Z163" s="1">
        <v>0.12653624951322454</v>
      </c>
      <c r="AA163" s="1">
        <v>1.4537411416669481</v>
      </c>
      <c r="AB163" s="1">
        <v>19.039477838907359</v>
      </c>
      <c r="AC163" s="1">
        <v>5.0749937406102523</v>
      </c>
      <c r="AD163" s="10">
        <v>118.41403410846756</v>
      </c>
      <c r="AE163" s="11">
        <v>147.43612753686878</v>
      </c>
      <c r="AF163" s="1">
        <v>1.2294904320866681E-2</v>
      </c>
      <c r="AG163" s="1">
        <v>1.8082793169173765E-2</v>
      </c>
      <c r="AH163" s="1">
        <v>6.2053090496438897E-3</v>
      </c>
      <c r="AI163" s="1">
        <v>27.234907333487854</v>
      </c>
      <c r="AJ163" s="1">
        <v>100.11168695157649</v>
      </c>
      <c r="AK163" s="1">
        <v>3.1108410654859015E-4</v>
      </c>
      <c r="AL163" s="1">
        <v>0.13047173851074206</v>
      </c>
      <c r="AM163" s="1">
        <v>1.4004564230530125E-5</v>
      </c>
    </row>
    <row r="164" spans="1:39" x14ac:dyDescent="0.25">
      <c r="A164" s="1">
        <v>162</v>
      </c>
      <c r="B164" t="s">
        <v>237</v>
      </c>
      <c r="C164" s="1">
        <v>5.0932450509774164E-2</v>
      </c>
      <c r="D164" s="1">
        <v>-3.3365191855696225E-2</v>
      </c>
      <c r="E164" s="1">
        <v>0.17985600142143546</v>
      </c>
      <c r="F164" s="1">
        <v>0.38271987783271166</v>
      </c>
      <c r="G164" s="1">
        <v>23.57303976774158</v>
      </c>
      <c r="H164" s="1">
        <v>8.5545793920320605</v>
      </c>
      <c r="I164" s="1">
        <v>16.26164912481396</v>
      </c>
      <c r="J164" s="1">
        <v>14.879043283732353</v>
      </c>
      <c r="K164" s="1">
        <v>214.90453317426042</v>
      </c>
      <c r="L164" s="1">
        <v>14.835459293666807</v>
      </c>
      <c r="M164" s="11">
        <v>161.3410027435709</v>
      </c>
      <c r="N164" s="1">
        <v>3.9769932464841715E-3</v>
      </c>
      <c r="O164" s="1">
        <v>0.17867437649640716</v>
      </c>
      <c r="P164" s="1">
        <v>0.50001752412265466</v>
      </c>
      <c r="Q164" s="1">
        <v>116.59124747301679</v>
      </c>
      <c r="R164" s="1">
        <v>330.88233094757385</v>
      </c>
      <c r="S164" s="1">
        <v>4.6292250914124762E-2</v>
      </c>
      <c r="T164" s="1">
        <v>5.8418096784588061</v>
      </c>
      <c r="U164" s="1">
        <v>47.18046280109634</v>
      </c>
      <c r="V164" s="1">
        <v>89.176146264628002</v>
      </c>
      <c r="W164" s="11">
        <v>123.61891056591519</v>
      </c>
      <c r="X164" s="11">
        <v>124.04807131703389</v>
      </c>
      <c r="Y164" s="1">
        <v>0.23067710269091893</v>
      </c>
      <c r="Z164" s="1">
        <v>0.19243899290207922</v>
      </c>
      <c r="AA164" s="1">
        <v>8.870789377498971</v>
      </c>
      <c r="AB164" s="1">
        <v>47.091574123226621</v>
      </c>
      <c r="AC164" s="1">
        <v>11.313517213034631</v>
      </c>
      <c r="AD164" s="1">
        <v>108.43781626085313</v>
      </c>
      <c r="AE164" s="11">
        <v>128.32238341811717</v>
      </c>
      <c r="AF164" s="1">
        <v>4.3179924114686935E-2</v>
      </c>
      <c r="AG164" s="1">
        <v>3.8197074019511619E-2</v>
      </c>
      <c r="AH164" s="1">
        <v>1.5453166966934479E-2</v>
      </c>
      <c r="AI164" s="1">
        <v>127.39041196526446</v>
      </c>
      <c r="AJ164" s="1">
        <v>93.930071797769259</v>
      </c>
      <c r="AK164" s="1">
        <v>3.7093882559608934E-4</v>
      </c>
      <c r="AL164" s="1">
        <v>1.7418382856914927</v>
      </c>
      <c r="AM164" s="1">
        <v>9.3739935883470501E-4</v>
      </c>
    </row>
    <row r="165" spans="1:39" x14ac:dyDescent="0.25">
      <c r="A165" s="1">
        <v>163</v>
      </c>
      <c r="B165" t="s">
        <v>238</v>
      </c>
      <c r="C165" s="1">
        <v>0.27317586905443747</v>
      </c>
      <c r="D165" s="1">
        <v>3.6070543194653422E-2</v>
      </c>
      <c r="E165" s="1">
        <v>8.953050122128603E-2</v>
      </c>
      <c r="F165" s="1">
        <v>0.15993887178300348</v>
      </c>
      <c r="G165" s="1">
        <v>13.664423405759734</v>
      </c>
      <c r="H165" s="1">
        <v>6.1589801218708455</v>
      </c>
      <c r="I165" s="1">
        <v>8.1331062769691354</v>
      </c>
      <c r="J165" s="1">
        <v>10.615775553961335</v>
      </c>
      <c r="K165" s="1">
        <v>127.13612774914817</v>
      </c>
      <c r="L165" s="1">
        <v>8.1166937770566516</v>
      </c>
      <c r="M165" s="11">
        <v>167.70526748437604</v>
      </c>
      <c r="N165" s="1">
        <v>2.208053234273465E-3</v>
      </c>
      <c r="O165" s="1">
        <v>4.6571923817870009E-2</v>
      </c>
      <c r="P165" s="1">
        <v>0.19881267397905805</v>
      </c>
      <c r="Q165" s="1">
        <v>53.52036462549794</v>
      </c>
      <c r="R165" s="1">
        <v>223.76888806574192</v>
      </c>
      <c r="S165" s="1">
        <v>2.4836890559438309E-2</v>
      </c>
      <c r="T165" s="1">
        <v>3.1306324892852335</v>
      </c>
      <c r="U165" s="1">
        <v>64.96806018503257</v>
      </c>
      <c r="V165" s="1">
        <v>87.670490673563975</v>
      </c>
      <c r="W165" s="11">
        <v>129.9156022384891</v>
      </c>
      <c r="X165" s="11">
        <v>131.99570503063043</v>
      </c>
      <c r="Y165" s="1">
        <v>5.4508463412859448E-2</v>
      </c>
      <c r="Z165" s="1">
        <v>0.15269394117156207</v>
      </c>
      <c r="AA165" s="1">
        <v>4.3809328969531371</v>
      </c>
      <c r="AB165" s="1">
        <v>28.050839932999324</v>
      </c>
      <c r="AC165" s="1">
        <v>7.3601155537087379</v>
      </c>
      <c r="AD165" s="1">
        <v>115.35164794335883</v>
      </c>
      <c r="AE165" s="11">
        <v>137.2211154444785</v>
      </c>
      <c r="AF165" s="1">
        <v>1.4099431649286865E-2</v>
      </c>
      <c r="AG165" s="1">
        <v>4.5194366508334992E-2</v>
      </c>
      <c r="AH165" s="1">
        <v>1.4237517021948922E-2</v>
      </c>
      <c r="AI165" s="1">
        <v>52.591461033144206</v>
      </c>
      <c r="AJ165" s="1">
        <v>97.37256705108264</v>
      </c>
      <c r="AK165" s="1">
        <v>5.1367231369023466E-4</v>
      </c>
      <c r="AL165" s="1">
        <v>1.3718614044658128</v>
      </c>
      <c r="AM165" s="1">
        <v>7.8514617947411875E-4</v>
      </c>
    </row>
    <row r="166" spans="1:39" x14ac:dyDescent="0.25">
      <c r="A166" s="1">
        <v>164</v>
      </c>
      <c r="B166" t="s">
        <v>239</v>
      </c>
      <c r="C166" s="1">
        <v>1.2104984485671714E-2</v>
      </c>
      <c r="D166" s="1">
        <v>6.0959821146956412E-4</v>
      </c>
      <c r="E166" s="1">
        <v>6.351689391273059E-2</v>
      </c>
      <c r="F166" s="1">
        <v>6.7804313816484177E-2</v>
      </c>
      <c r="G166" s="1">
        <v>2.8316826106870003</v>
      </c>
      <c r="H166" s="1">
        <v>7.3234476558394652</v>
      </c>
      <c r="I166" s="1">
        <v>0.95109336025997304</v>
      </c>
      <c r="J166" s="1">
        <v>5.9393565343099972</v>
      </c>
      <c r="K166" s="1">
        <v>14.323305719118304</v>
      </c>
      <c r="L166" s="1">
        <v>12.319730311203713</v>
      </c>
      <c r="M166" s="11">
        <v>169.77609806296701</v>
      </c>
      <c r="N166" s="1">
        <v>3.436900189887454E-3</v>
      </c>
      <c r="O166" s="1">
        <v>0.3445813283612319</v>
      </c>
      <c r="P166" s="1">
        <v>0.17958694977421882</v>
      </c>
      <c r="Q166" s="1">
        <v>37.298596778776606</v>
      </c>
      <c r="R166" s="1">
        <v>190.76828631307274</v>
      </c>
      <c r="S166" s="1">
        <v>1.5655797404996025E-2</v>
      </c>
      <c r="T166" s="1">
        <v>0.1066428813094927</v>
      </c>
      <c r="U166" s="1">
        <v>21.083564929643416</v>
      </c>
      <c r="V166" s="1">
        <v>19.970654594655084</v>
      </c>
      <c r="W166" s="11">
        <v>137.4729089455752</v>
      </c>
      <c r="X166" s="11">
        <v>142.93503987073436</v>
      </c>
      <c r="Y166" s="1">
        <v>2.5693782846873577E-2</v>
      </c>
      <c r="Z166" s="1">
        <v>0.12226491143788117</v>
      </c>
      <c r="AA166" s="1">
        <v>0.2735748257342403</v>
      </c>
      <c r="AB166" s="1">
        <v>26.386405064545258</v>
      </c>
      <c r="AC166" s="1">
        <v>3.4682712713909933</v>
      </c>
      <c r="AD166" s="11">
        <v>124.35829546667348</v>
      </c>
      <c r="AE166" s="11">
        <v>153.63554333735084</v>
      </c>
      <c r="AF166" s="1">
        <v>3.7483902200183508E-2</v>
      </c>
      <c r="AG166" s="1">
        <v>2.7770988750137379E-2</v>
      </c>
      <c r="AH166" s="1">
        <v>1.6323617945232249E-3</v>
      </c>
      <c r="AI166" s="1">
        <v>68.412329448569324</v>
      </c>
      <c r="AJ166" s="1">
        <v>102.37033010291668</v>
      </c>
      <c r="AK166" s="1">
        <v>2.5912817281943125E-4</v>
      </c>
      <c r="AL166" s="1">
        <v>0.99314698905023713</v>
      </c>
      <c r="AM166" s="1">
        <v>8.0350925321645236E-4</v>
      </c>
    </row>
    <row r="167" spans="1:39" x14ac:dyDescent="0.25">
      <c r="A167" s="1">
        <v>165</v>
      </c>
      <c r="B167" t="s">
        <v>240</v>
      </c>
      <c r="C167" s="1">
        <v>2.7101663046555445E-2</v>
      </c>
      <c r="D167" s="1">
        <v>-1.2745135450049483E-2</v>
      </c>
      <c r="E167" s="1">
        <v>0.15750658964744998</v>
      </c>
      <c r="F167" s="1">
        <v>8.8931324711657656E-2</v>
      </c>
      <c r="G167" s="1">
        <v>7.9238290758356849</v>
      </c>
      <c r="H167" s="1">
        <v>12.166401085346617</v>
      </c>
      <c r="I167" s="1">
        <v>2.8641401177684487</v>
      </c>
      <c r="J167" s="1">
        <v>12.003275333930565</v>
      </c>
      <c r="K167" s="1">
        <v>69.175617432093802</v>
      </c>
      <c r="L167" s="1">
        <v>11.51491983385865</v>
      </c>
      <c r="M167" s="11">
        <v>160.52427792172102</v>
      </c>
      <c r="N167" s="1">
        <v>3.2434382799941524E-3</v>
      </c>
      <c r="O167" s="1">
        <v>0.13062705190315926</v>
      </c>
      <c r="P167" s="1">
        <v>0.23918797722428584</v>
      </c>
      <c r="Q167" s="1">
        <v>127.55563907205192</v>
      </c>
      <c r="R167" s="1">
        <v>178.41737502402552</v>
      </c>
      <c r="S167" s="1">
        <v>4.206217710878897E-2</v>
      </c>
      <c r="T167" s="1">
        <v>1.2493872745762264</v>
      </c>
      <c r="U167" s="1">
        <v>83.690658624514654</v>
      </c>
      <c r="V167" s="1">
        <v>46.821144930108325</v>
      </c>
      <c r="W167" s="11">
        <v>128.88967118202456</v>
      </c>
      <c r="X167" s="11">
        <v>131.58813423832055</v>
      </c>
      <c r="Y167" s="1">
        <v>7.6369702542421258E-2</v>
      </c>
      <c r="Z167" s="1">
        <v>0.13284624364691891</v>
      </c>
      <c r="AA167" s="1">
        <v>1.6306952509600476</v>
      </c>
      <c r="AB167" s="1">
        <v>27.905364602274588</v>
      </c>
      <c r="AC167" s="1">
        <v>8.6016904422061575</v>
      </c>
      <c r="AD167" s="1">
        <v>114.66565458935521</v>
      </c>
      <c r="AE167" s="11">
        <v>139.42613213328775</v>
      </c>
      <c r="AF167" s="1">
        <v>2.9267007467392119E-2</v>
      </c>
      <c r="AG167" s="1">
        <v>3.8845514303024437E-2</v>
      </c>
      <c r="AH167" s="1">
        <v>9.0017424066590555E-3</v>
      </c>
      <c r="AI167" s="1">
        <v>100.7963786101772</v>
      </c>
      <c r="AJ167" s="1">
        <v>96.725808965597523</v>
      </c>
      <c r="AK167" s="1">
        <v>8.556431193703798E-4</v>
      </c>
      <c r="AL167" s="1">
        <v>0.97163807774210564</v>
      </c>
      <c r="AM167" s="1">
        <v>3.3990009447910454E-3</v>
      </c>
    </row>
    <row r="168" spans="1:39" x14ac:dyDescent="0.25">
      <c r="A168" s="1">
        <v>166</v>
      </c>
      <c r="B168" t="s">
        <v>241</v>
      </c>
      <c r="C168" s="1">
        <v>4.3903615151504573E-2</v>
      </c>
      <c r="D168" s="1">
        <v>-1.9346356210375591E-2</v>
      </c>
      <c r="E168" s="1">
        <v>0.20063678589697087</v>
      </c>
      <c r="F168" s="1">
        <v>0.12405140222289864</v>
      </c>
      <c r="G168" s="1">
        <v>21.43165969088605</v>
      </c>
      <c r="H168" s="1">
        <v>5.9211957950692167</v>
      </c>
      <c r="I168" s="1">
        <v>9.7800145629298108</v>
      </c>
      <c r="J168" s="1">
        <v>10.634752774322672</v>
      </c>
      <c r="K168" s="1">
        <v>111.74275560036249</v>
      </c>
      <c r="L168" s="1">
        <v>22.585152733990952</v>
      </c>
      <c r="M168" s="11">
        <v>177.99273312230221</v>
      </c>
      <c r="N168" s="1">
        <v>5.9094831721000557E-3</v>
      </c>
      <c r="O168" s="1">
        <v>0.14066075256644645</v>
      </c>
      <c r="P168" s="1">
        <v>0.31744247454695446</v>
      </c>
      <c r="Q168" s="1">
        <v>108.18696721160242</v>
      </c>
      <c r="R168" s="1">
        <v>270.18920204441383</v>
      </c>
      <c r="S168" s="1">
        <v>4.5675917659004299E-2</v>
      </c>
      <c r="T168" s="1">
        <v>3.5568609020621142</v>
      </c>
      <c r="U168" s="1">
        <v>33.481449997796588</v>
      </c>
      <c r="V168" s="1">
        <v>64.916174697191593</v>
      </c>
      <c r="W168" s="11">
        <v>131.26280646584843</v>
      </c>
      <c r="X168" s="11">
        <v>131.40357663869554</v>
      </c>
      <c r="Y168" s="1">
        <v>0.13878196518614713</v>
      </c>
      <c r="Z168" s="1">
        <v>0.18440797347708171</v>
      </c>
      <c r="AA168" s="1">
        <v>4.7033495104620604</v>
      </c>
      <c r="AB168" s="1">
        <v>69.372182573753562</v>
      </c>
      <c r="AC168" s="1">
        <v>26.212889664635423</v>
      </c>
      <c r="AD168" s="1">
        <v>114.32955667236872</v>
      </c>
      <c r="AE168" s="11">
        <v>136.43672320989455</v>
      </c>
      <c r="AF168" s="1">
        <v>1.4941735297376411E-2</v>
      </c>
      <c r="AG168" s="1">
        <v>1.6343728349616341E-2</v>
      </c>
      <c r="AH168" s="1">
        <v>1.3401521214898718E-2</v>
      </c>
      <c r="AI168" s="1">
        <v>130.6917767609408</v>
      </c>
      <c r="AJ168" s="1">
        <v>96.982729199907268</v>
      </c>
      <c r="AK168" s="1">
        <v>1.0693250777478863E-3</v>
      </c>
      <c r="AL168" s="1">
        <v>0.7198774811670049</v>
      </c>
      <c r="AM168" s="1">
        <v>-2.2797819648678799E-5</v>
      </c>
    </row>
    <row r="169" spans="1:39" x14ac:dyDescent="0.25">
      <c r="A169" s="1">
        <v>167</v>
      </c>
      <c r="B169" t="s">
        <v>242</v>
      </c>
      <c r="C169" s="1">
        <v>0.16889021943478316</v>
      </c>
      <c r="D169" s="1">
        <v>-1.9184409697187876E-2</v>
      </c>
      <c r="E169" s="1">
        <v>0.15750091028960236</v>
      </c>
      <c r="F169" s="1">
        <v>0.39804088326402881</v>
      </c>
      <c r="G169" s="1">
        <v>31.324682839373423</v>
      </c>
      <c r="H169" s="1">
        <v>19.358610659507516</v>
      </c>
      <c r="I169" s="1">
        <v>14.852642292009158</v>
      </c>
      <c r="J169" s="1">
        <v>21.231927640793817</v>
      </c>
      <c r="K169" s="1">
        <v>202.52149462001725</v>
      </c>
      <c r="L169" s="1">
        <v>27.513001213378754</v>
      </c>
      <c r="M169" s="11">
        <v>178.35136055270823</v>
      </c>
      <c r="N169" s="1">
        <v>7.5559117375571588E-3</v>
      </c>
      <c r="O169" s="1">
        <v>0.25395743875560273</v>
      </c>
      <c r="P169" s="1">
        <v>0.45302542461515699</v>
      </c>
      <c r="Q169" s="1">
        <v>184.05615556922848</v>
      </c>
      <c r="R169" s="1">
        <v>517.96236269919609</v>
      </c>
      <c r="S169" s="1">
        <v>9.7859022305238977E-2</v>
      </c>
      <c r="T169" s="1">
        <v>1.4303602098492578</v>
      </c>
      <c r="U169" s="1">
        <v>68.136191307773416</v>
      </c>
      <c r="V169" s="1">
        <v>84.973474078713622</v>
      </c>
      <c r="W169" s="11">
        <v>130.87799656133589</v>
      </c>
      <c r="X169" s="11">
        <v>129.54493685774938</v>
      </c>
      <c r="Y169" s="1">
        <v>0.27528858303101733</v>
      </c>
      <c r="Z169" s="1">
        <v>0.36216040348596357</v>
      </c>
      <c r="AA169" s="1">
        <v>5.8003896995216238</v>
      </c>
      <c r="AB169" s="1">
        <v>89.172108823007591</v>
      </c>
      <c r="AC169" s="1">
        <v>16.348518717970741</v>
      </c>
      <c r="AD169" s="1">
        <v>112.37186442942858</v>
      </c>
      <c r="AE169" s="11">
        <v>129.42336146983254</v>
      </c>
      <c r="AF169" s="1">
        <v>3.3744188313998141E-2</v>
      </c>
      <c r="AG169" s="1">
        <v>3.9916176173103793E-2</v>
      </c>
      <c r="AH169" s="1">
        <v>1.4704184862665602E-2</v>
      </c>
      <c r="AI169" s="1">
        <v>284.20650788665171</v>
      </c>
      <c r="AJ169" s="1">
        <v>94.435629272299295</v>
      </c>
      <c r="AK169" s="1">
        <v>1.4053332511341035E-3</v>
      </c>
      <c r="AL169" s="1">
        <v>0.84183784936566086</v>
      </c>
      <c r="AM169" s="1">
        <v>2.9523629158639121E-3</v>
      </c>
    </row>
    <row r="170" spans="1:39" x14ac:dyDescent="0.25">
      <c r="A170" s="1">
        <v>168</v>
      </c>
      <c r="B170" t="s">
        <v>243</v>
      </c>
      <c r="C170" s="1">
        <v>2.9419892575408342E-2</v>
      </c>
      <c r="D170" s="1">
        <v>-3.3365191855696225E-2</v>
      </c>
      <c r="E170" s="1">
        <v>5.0499225789620981E-2</v>
      </c>
      <c r="F170" s="1">
        <v>0.26866080215484961</v>
      </c>
      <c r="G170" s="1">
        <v>14.512693261410783</v>
      </c>
      <c r="H170" s="1">
        <v>6.522280576508857</v>
      </c>
      <c r="I170" s="1">
        <v>3.8166815603255047</v>
      </c>
      <c r="J170" s="1">
        <v>10.376581146786046</v>
      </c>
      <c r="K170" s="1">
        <v>38.288774183383559</v>
      </c>
      <c r="L170" s="1">
        <v>12.613982132112648</v>
      </c>
      <c r="M170" s="11">
        <v>178.01517070110481</v>
      </c>
      <c r="N170" s="1">
        <v>3.327515132187838E-3</v>
      </c>
      <c r="O170" s="1">
        <v>0.12199155376927806</v>
      </c>
      <c r="P170" s="1">
        <v>0.28904172073975709</v>
      </c>
      <c r="Q170" s="1">
        <v>43.919170264628399</v>
      </c>
      <c r="R170" s="1">
        <v>203.11665837258761</v>
      </c>
      <c r="S170" s="1">
        <v>1.753559064070534E-2</v>
      </c>
      <c r="T170" s="1">
        <v>0.38675061538515415</v>
      </c>
      <c r="U170" s="1">
        <v>23.570992626520443</v>
      </c>
      <c r="V170" s="1">
        <v>24.425014247526576</v>
      </c>
      <c r="W170" s="11">
        <v>142.41626401774872</v>
      </c>
      <c r="X170" s="11">
        <v>143.45956327412947</v>
      </c>
      <c r="Y170" s="1">
        <v>4.4997849468772104E-2</v>
      </c>
      <c r="Z170" s="1">
        <v>0.12502946249002103</v>
      </c>
      <c r="AA170" s="1">
        <v>1.4844118360997802</v>
      </c>
      <c r="AB170" s="1">
        <v>31.125300031022139</v>
      </c>
      <c r="AC170" s="1">
        <v>16.020351752034912</v>
      </c>
      <c r="AD170" s="11">
        <v>125.42359938722888</v>
      </c>
      <c r="AE170" s="11">
        <v>147.96449844731987</v>
      </c>
      <c r="AF170" s="1">
        <v>2.3529042910689524E-2</v>
      </c>
      <c r="AG170" s="1">
        <v>1.5350016834843883E-2</v>
      </c>
      <c r="AH170" s="1">
        <v>4.8319007065813534E-3</v>
      </c>
      <c r="AI170" s="1">
        <v>40.397900863281691</v>
      </c>
      <c r="AJ170" s="1">
        <v>99.313084118785412</v>
      </c>
      <c r="AK170" s="1">
        <v>6.1478635422284418E-4</v>
      </c>
      <c r="AL170" s="1">
        <v>0.11194954314513469</v>
      </c>
      <c r="AM170" s="1">
        <v>3.3596497632432012E-4</v>
      </c>
    </row>
    <row r="171" spans="1:39" x14ac:dyDescent="0.25">
      <c r="A171" s="1">
        <v>169</v>
      </c>
      <c r="B171" t="s">
        <v>89</v>
      </c>
      <c r="C171" s="1">
        <v>-4.1856236842673835E-3</v>
      </c>
      <c r="D171" s="1">
        <v>-3.3365191855696225E-2</v>
      </c>
      <c r="E171" s="1">
        <v>2.3704116628130215E-2</v>
      </c>
      <c r="F171" s="1">
        <v>2.8151890210173655E-2</v>
      </c>
      <c r="G171" s="1">
        <v>6.3019135192456666E-3</v>
      </c>
      <c r="H171" s="1">
        <v>6.6289964350618966</v>
      </c>
      <c r="I171" s="1">
        <v>1.4696484351204006E-2</v>
      </c>
      <c r="J171" s="1">
        <v>1.2412033166158354</v>
      </c>
      <c r="K171" s="1">
        <v>5.2283140116219894E-2</v>
      </c>
      <c r="L171" s="1">
        <v>3.3744305069259774E-2</v>
      </c>
      <c r="M171" s="11">
        <v>176.96928045311998</v>
      </c>
      <c r="N171" s="1">
        <v>3.3020243389604409E-5</v>
      </c>
      <c r="O171" s="1">
        <v>1.7043293386435768E-4</v>
      </c>
      <c r="P171" s="1">
        <v>0.11581510622932899</v>
      </c>
      <c r="Q171" s="1">
        <v>-3.4920678080619966E-2</v>
      </c>
      <c r="R171" s="1">
        <v>2.3928402499443027</v>
      </c>
      <c r="S171" s="1">
        <v>1.8658630906715837E-3</v>
      </c>
      <c r="T171" s="1">
        <v>8.8896281504125971E-2</v>
      </c>
      <c r="U171" s="1">
        <v>8.9182433385363982E-2</v>
      </c>
      <c r="V171" s="1">
        <v>0.30888663610703054</v>
      </c>
      <c r="W171" s="11">
        <v>142.7795458073906</v>
      </c>
      <c r="X171" s="11">
        <v>147.94248624642015</v>
      </c>
      <c r="Y171" s="1">
        <v>1.0436177061812096E-3</v>
      </c>
      <c r="Z171" s="1">
        <v>-6.6212000295402253E-4</v>
      </c>
      <c r="AA171" s="1">
        <v>2.5277213846763183E-3</v>
      </c>
      <c r="AB171" s="1">
        <v>3.4882078259021163E-2</v>
      </c>
      <c r="AC171" s="1">
        <v>0.13482403471765278</v>
      </c>
      <c r="AD171" s="11">
        <v>129.38056069157278</v>
      </c>
      <c r="AE171" s="11">
        <v>160.32453042182087</v>
      </c>
      <c r="AF171" s="1">
        <v>6.6754361619427369E-3</v>
      </c>
      <c r="AG171" s="1">
        <v>4.6951676218029339E-3</v>
      </c>
      <c r="AH171" s="1">
        <v>1.1122481668499635E-3</v>
      </c>
      <c r="AI171" s="1">
        <v>0.13165421652894929</v>
      </c>
      <c r="AJ171" s="1">
        <v>102.91616449542722</v>
      </c>
      <c r="AK171" s="1">
        <v>1.3412760981723886E-4</v>
      </c>
      <c r="AL171" s="1">
        <v>7.9430000615398372E-2</v>
      </c>
      <c r="AM171" s="1">
        <v>-7.0226943198667825E-4</v>
      </c>
    </row>
    <row r="172" spans="1:39" x14ac:dyDescent="0.25">
      <c r="A172" s="1">
        <v>170</v>
      </c>
      <c r="B172" t="s">
        <v>90</v>
      </c>
      <c r="C172" s="1">
        <v>-1.6879379104497504E-2</v>
      </c>
      <c r="D172" s="1">
        <v>-1.3319828629120232E-2</v>
      </c>
      <c r="E172" s="1">
        <v>1.8924856773104546E-2</v>
      </c>
      <c r="F172" s="1">
        <v>2.6579620649349878E-2</v>
      </c>
      <c r="G172" s="1">
        <v>3.6191645891043797E-3</v>
      </c>
      <c r="H172" s="1">
        <v>5.3360020971067694</v>
      </c>
      <c r="I172" s="1">
        <v>1.1448253221796408E-2</v>
      </c>
      <c r="J172" s="1">
        <v>1.2369810031401849</v>
      </c>
      <c r="K172" s="1">
        <v>4.1082921335680506E-2</v>
      </c>
      <c r="L172" s="1">
        <v>3.8491455449156893E-2</v>
      </c>
      <c r="M172" s="11">
        <v>166.04469605609191</v>
      </c>
      <c r="N172" s="1">
        <v>3.4328609272660726E-5</v>
      </c>
      <c r="O172" s="1">
        <v>1.9805616865356292E-3</v>
      </c>
      <c r="P172" s="1">
        <v>8.6913354472360135E-2</v>
      </c>
      <c r="Q172" s="1">
        <v>-3.2020329872626076E-2</v>
      </c>
      <c r="R172" s="1">
        <v>1.3698111229667316</v>
      </c>
      <c r="S172" s="1">
        <v>9.3139410796529241E-4</v>
      </c>
      <c r="T172" s="1">
        <v>6.6627673811974084E-2</v>
      </c>
      <c r="U172" s="1">
        <v>0.12834736644309236</v>
      </c>
      <c r="V172" s="1">
        <v>0.31434348114681521</v>
      </c>
      <c r="W172" s="11">
        <v>136.1368142399966</v>
      </c>
      <c r="X172" s="11">
        <v>140.31656673110191</v>
      </c>
      <c r="Y172" s="1">
        <v>7.2526106265988636E-3</v>
      </c>
      <c r="Z172" s="1">
        <v>-1.1809442565482772E-3</v>
      </c>
      <c r="AA172" s="1">
        <v>3.7846833545724327E-3</v>
      </c>
      <c r="AB172" s="1">
        <v>3.1336836410343592E-2</v>
      </c>
      <c r="AC172" s="1">
        <v>4.8829668720402598E-2</v>
      </c>
      <c r="AD172" s="11">
        <v>124.84699328288123</v>
      </c>
      <c r="AE172" s="11">
        <v>156.03868301696858</v>
      </c>
      <c r="AF172" s="1">
        <v>4.8855822794665995E-3</v>
      </c>
      <c r="AG172" s="1">
        <v>6.5342370177276822E-3</v>
      </c>
      <c r="AH172" s="1">
        <v>1.1548895048379838E-3</v>
      </c>
      <c r="AI172" s="1">
        <v>6.6931019901710742E-2</v>
      </c>
      <c r="AJ172" s="1">
        <v>100.81232952439591</v>
      </c>
      <c r="AK172" s="1">
        <v>1.2551304992096816E-4</v>
      </c>
      <c r="AL172" s="1">
        <v>6.1930026319639307E-2</v>
      </c>
      <c r="AM172" s="1">
        <v>-4.9618609293020685E-4</v>
      </c>
    </row>
    <row r="173" spans="1:39" x14ac:dyDescent="0.25">
      <c r="A173" s="1">
        <v>171</v>
      </c>
      <c r="B173" t="s">
        <v>91</v>
      </c>
      <c r="C173" s="1">
        <v>-1.6196207823012728E-2</v>
      </c>
      <c r="D173" s="1">
        <v>-3.3365191855696225E-2</v>
      </c>
      <c r="E173" s="1">
        <v>1.4863106528156372E-2</v>
      </c>
      <c r="F173" s="1">
        <v>2.2347691286151272E-2</v>
      </c>
      <c r="G173" s="1">
        <v>5.3434939846810992E-3</v>
      </c>
      <c r="H173" s="1">
        <v>5.1715770873986964</v>
      </c>
      <c r="I173" s="1">
        <v>1.4992330970103931E-2</v>
      </c>
      <c r="J173" s="1">
        <v>0.89636681266813911</v>
      </c>
      <c r="K173" s="1">
        <v>5.3272665382446939E-2</v>
      </c>
      <c r="L173" s="1">
        <v>3.4117737863157582E-2</v>
      </c>
      <c r="M173" s="11">
        <v>160.14985742284958</v>
      </c>
      <c r="N173" s="1">
        <v>3.1072825528265447E-5</v>
      </c>
      <c r="O173" s="1">
        <v>1.0153740706025348E-3</v>
      </c>
      <c r="P173" s="1">
        <v>9.219386133166986E-2</v>
      </c>
      <c r="Q173" s="1">
        <v>5.1117101555549155E-3</v>
      </c>
      <c r="R173" s="1">
        <v>1.2856632293386978</v>
      </c>
      <c r="S173" s="1">
        <v>1.5795747122681731E-3</v>
      </c>
      <c r="T173" s="1">
        <v>8.3638314110542553E-2</v>
      </c>
      <c r="U173" s="1">
        <v>0.10948354941534121</v>
      </c>
      <c r="V173" s="1">
        <v>0.48883036489024984</v>
      </c>
      <c r="W173" s="11">
        <v>136.12165587262055</v>
      </c>
      <c r="X173" s="11">
        <v>136.76870620744987</v>
      </c>
      <c r="Y173" s="1">
        <v>2.1781625704317001E-3</v>
      </c>
      <c r="Z173" s="1">
        <v>6.8804528733124612E-4</v>
      </c>
      <c r="AA173" s="1">
        <v>4.5365239787127642E-3</v>
      </c>
      <c r="AB173" s="1">
        <v>2.8165188899250605E-2</v>
      </c>
      <c r="AC173" s="1">
        <v>2.9418458547543304E-2</v>
      </c>
      <c r="AD173" s="11">
        <v>123.55682409531441</v>
      </c>
      <c r="AE173" s="11">
        <v>155.17478362359614</v>
      </c>
      <c r="AF173" s="1">
        <v>2.9044297246979718E-3</v>
      </c>
      <c r="AG173" s="1">
        <v>8.5476339471692638E-3</v>
      </c>
      <c r="AH173" s="1">
        <v>1.1682598891113159E-3</v>
      </c>
      <c r="AI173" s="1">
        <v>9.1800547857280757E-2</v>
      </c>
      <c r="AJ173" s="1">
        <v>101.71707717695176</v>
      </c>
      <c r="AK173" s="1">
        <v>1.0907360780070799E-4</v>
      </c>
      <c r="AL173" s="1">
        <v>0.12804313212120391</v>
      </c>
      <c r="AM173" s="1">
        <v>-8.9111466872298002E-4</v>
      </c>
    </row>
    <row r="174" spans="1:39" x14ac:dyDescent="0.25">
      <c r="A174" s="1">
        <v>172</v>
      </c>
      <c r="B174" t="s">
        <v>92</v>
      </c>
      <c r="C174" s="1">
        <v>-2.5543881604442792E-2</v>
      </c>
      <c r="D174" s="1">
        <v>-3.3365191855696225E-2</v>
      </c>
      <c r="E174" s="1">
        <v>1.2104829434551025E-2</v>
      </c>
      <c r="F174" s="1">
        <v>2.2571798787254682E-2</v>
      </c>
      <c r="G174" s="1">
        <v>5.6792865550065489E-3</v>
      </c>
      <c r="H174" s="1">
        <v>5.4178630132736991</v>
      </c>
      <c r="I174" s="1">
        <v>1.0192111191288036E-2</v>
      </c>
      <c r="J174" s="1">
        <v>0.59337663407728392</v>
      </c>
      <c r="K174" s="1">
        <v>2.5305855309918177E-2</v>
      </c>
      <c r="L174" s="1">
        <v>3.3744464109387272E-2</v>
      </c>
      <c r="M174" s="11">
        <v>160.03628583046842</v>
      </c>
      <c r="N174" s="1">
        <v>3.5548411043439519E-5</v>
      </c>
      <c r="O174" s="1">
        <v>1.029414707279057E-4</v>
      </c>
      <c r="P174" s="1">
        <v>0.10080028125138026</v>
      </c>
      <c r="Q174" s="1">
        <v>0.25501411480058384</v>
      </c>
      <c r="R174" s="1">
        <v>32.408413498167981</v>
      </c>
      <c r="S174" s="1">
        <v>7.2552839535911916E-3</v>
      </c>
      <c r="T174" s="1">
        <v>0.10987118156174538</v>
      </c>
      <c r="U174" s="1">
        <v>0.1195972130227283</v>
      </c>
      <c r="V174" s="1">
        <v>0.2285514752059804</v>
      </c>
      <c r="W174" s="11">
        <v>132.55873913735024</v>
      </c>
      <c r="X174" s="11">
        <v>134.53904104736125</v>
      </c>
      <c r="Y174" s="1">
        <v>1.1727645641117626E-2</v>
      </c>
      <c r="Z174" s="1">
        <v>-5.5214252965293819E-4</v>
      </c>
      <c r="AA174" s="1">
        <v>6.1692863626101437E-3</v>
      </c>
      <c r="AB174" s="1">
        <v>1.4190320137714756E-2</v>
      </c>
      <c r="AC174" s="1">
        <v>2.3060924295548391E-2</v>
      </c>
      <c r="AD174" s="11">
        <v>121.35818511753708</v>
      </c>
      <c r="AE174" s="11">
        <v>153.91193855432945</v>
      </c>
      <c r="AF174" s="1">
        <v>2.1196666785274548E-3</v>
      </c>
      <c r="AG174" s="1">
        <v>1.90381632672465E-3</v>
      </c>
      <c r="AH174" s="1">
        <v>6.0583251483669123E-4</v>
      </c>
      <c r="AI174" s="1">
        <v>2.248124794839752E-2</v>
      </c>
      <c r="AJ174" s="1">
        <v>101.94149394860356</v>
      </c>
      <c r="AK174" s="1">
        <v>5.2547828601436153E-5</v>
      </c>
      <c r="AL174" s="1">
        <v>0.11197980543935811</v>
      </c>
      <c r="AM174" s="1">
        <v>-6.0056632453415278E-4</v>
      </c>
    </row>
    <row r="175" spans="1:39" x14ac:dyDescent="0.25">
      <c r="A175" s="1">
        <v>173</v>
      </c>
      <c r="B175" t="s">
        <v>249</v>
      </c>
      <c r="C175" s="1">
        <v>0.15989578727134832</v>
      </c>
      <c r="D175" s="1">
        <v>-3.3365191855696225E-2</v>
      </c>
      <c r="E175" s="1">
        <v>1.4629669533746203E-2</v>
      </c>
      <c r="F175" s="1">
        <v>5.8571585653837237E-2</v>
      </c>
      <c r="G175" s="1">
        <v>2.1091931576331038</v>
      </c>
      <c r="H175" s="1">
        <v>20.561928151105121</v>
      </c>
      <c r="I175" s="1">
        <v>6.1007179434110279</v>
      </c>
      <c r="J175" s="1">
        <v>8.4893481947360385</v>
      </c>
      <c r="K175" s="1">
        <v>7.5284903379607258</v>
      </c>
      <c r="L175" s="1">
        <v>1.0997207171957017</v>
      </c>
      <c r="M175" s="11">
        <v>148.07263326667771</v>
      </c>
      <c r="N175" s="1">
        <v>4.0318996758643408E-4</v>
      </c>
      <c r="O175" s="1">
        <v>3.2862812281458258E-2</v>
      </c>
      <c r="P175" s="1">
        <v>0.25331383302620331</v>
      </c>
      <c r="Q175" s="1">
        <v>47.569265120645682</v>
      </c>
      <c r="R175" s="1">
        <v>70.642296169497286</v>
      </c>
      <c r="S175" s="1">
        <v>3.3191005842029421E-2</v>
      </c>
      <c r="T175" s="1">
        <v>0.66945685548787526</v>
      </c>
      <c r="U175" s="1">
        <v>9.4190608845270081</v>
      </c>
      <c r="V175" s="1">
        <v>48.298897588544413</v>
      </c>
      <c r="W175" s="11">
        <v>127.36083992280101</v>
      </c>
      <c r="X175" s="11">
        <v>127.85200416221089</v>
      </c>
      <c r="Y175" s="1">
        <v>1.794521930887465E-2</v>
      </c>
      <c r="Z175" s="1">
        <v>5.4102126833160966</v>
      </c>
      <c r="AA175" s="1">
        <v>3.7518275915195654</v>
      </c>
      <c r="AB175" s="1">
        <v>5.6574990186594079</v>
      </c>
      <c r="AC175" s="1">
        <v>2.5148157656339207</v>
      </c>
      <c r="AD175" s="10">
        <v>117.45637670099022</v>
      </c>
      <c r="AE175" s="11">
        <v>146.67996242300816</v>
      </c>
      <c r="AF175" s="1">
        <v>5.8923693425462593E-3</v>
      </c>
      <c r="AG175" s="1">
        <v>0.11783228609127867</v>
      </c>
      <c r="AH175" s="1">
        <v>4.0843844627879728E-3</v>
      </c>
      <c r="AI175" s="1">
        <v>7.0660596960064366</v>
      </c>
      <c r="AJ175" s="1">
        <v>98.807530166569947</v>
      </c>
      <c r="AK175" s="1">
        <v>4.8907083627869514E-4</v>
      </c>
      <c r="AL175" s="1">
        <v>0.10057061783954241</v>
      </c>
      <c r="AM175" s="1">
        <v>2.5463472153929495E-4</v>
      </c>
    </row>
    <row r="176" spans="1:39" x14ac:dyDescent="0.25">
      <c r="A176" s="1">
        <v>174</v>
      </c>
      <c r="B176" t="s">
        <v>249</v>
      </c>
      <c r="C176" s="1">
        <v>0.18209694182328179</v>
      </c>
      <c r="D176" s="1">
        <v>3.128295271383421E-2</v>
      </c>
      <c r="E176" s="1">
        <v>1.8151666022574984E-2</v>
      </c>
      <c r="F176" s="1">
        <v>7.215319826429123E-2</v>
      </c>
      <c r="G176" s="1">
        <v>2.0380174325198372</v>
      </c>
      <c r="H176" s="1">
        <v>21.258179266962639</v>
      </c>
      <c r="I176" s="1">
        <v>5.9698412274800985</v>
      </c>
      <c r="J176" s="1">
        <v>8.5566235116934859</v>
      </c>
      <c r="K176" s="1">
        <v>7.2776101314790198</v>
      </c>
      <c r="L176" s="1">
        <v>1.0985516836239138</v>
      </c>
      <c r="M176" s="11">
        <v>142.56936945723876</v>
      </c>
      <c r="N176" s="1">
        <v>4.421849821144401E-4</v>
      </c>
      <c r="O176" s="1">
        <v>4.2635761956906416E-2</v>
      </c>
      <c r="P176" s="1">
        <v>0.19477129837365453</v>
      </c>
      <c r="Q176" s="1">
        <v>42.831963477260018</v>
      </c>
      <c r="R176" s="1">
        <v>67.296406005119209</v>
      </c>
      <c r="S176" s="1">
        <v>3.5153215153423865E-2</v>
      </c>
      <c r="T176" s="1">
        <v>1.2368414416212001</v>
      </c>
      <c r="U176" s="1">
        <v>8.8936595289068805</v>
      </c>
      <c r="V176" s="1">
        <v>48.774498254891419</v>
      </c>
      <c r="W176" s="11">
        <v>126.7386404877028</v>
      </c>
      <c r="X176" s="11">
        <v>127.9561814130757</v>
      </c>
      <c r="Y176" s="1">
        <v>1.9491680921254258E-2</v>
      </c>
      <c r="Z176" s="1">
        <v>4.9791074707713658</v>
      </c>
      <c r="AA176" s="1">
        <v>3.552455038849426</v>
      </c>
      <c r="AB176" s="1">
        <v>5.3711179723738507</v>
      </c>
      <c r="AC176" s="1">
        <v>2.4131606510414008</v>
      </c>
      <c r="AD176" s="10">
        <v>115.73493090825237</v>
      </c>
      <c r="AE176" s="11">
        <v>146.7527054941086</v>
      </c>
      <c r="AF176" s="1">
        <v>5.4787592226582934E-3</v>
      </c>
      <c r="AG176" s="1">
        <v>0.11884635979279282</v>
      </c>
      <c r="AH176" s="1">
        <v>4.5632173526426586E-3</v>
      </c>
      <c r="AI176" s="1">
        <v>11.052584590201091</v>
      </c>
      <c r="AJ176" s="1">
        <v>98.59156358047403</v>
      </c>
      <c r="AK176" s="1">
        <v>6.9183984207955569E-4</v>
      </c>
      <c r="AL176" s="1">
        <v>3.4078566574007092</v>
      </c>
      <c r="AM176" s="1">
        <v>6.0224151069392313E-4</v>
      </c>
    </row>
    <row r="177" spans="1:39" x14ac:dyDescent="0.25">
      <c r="A177" s="1">
        <v>175</v>
      </c>
      <c r="B177" t="s">
        <v>252</v>
      </c>
      <c r="C177" s="1">
        <v>3.8600223895728043E-2</v>
      </c>
      <c r="D177" s="1">
        <v>-1.6746212638365458E-2</v>
      </c>
      <c r="E177" s="1">
        <v>7.9635170453009455E-2</v>
      </c>
      <c r="F177" s="1">
        <v>598.22563172138564</v>
      </c>
      <c r="G177" s="1">
        <v>35.783647638366737</v>
      </c>
      <c r="H177" s="1">
        <v>6.9778275091238253</v>
      </c>
      <c r="I177" s="1">
        <v>72.52215744104906</v>
      </c>
      <c r="J177" s="1">
        <v>838.87207130557317</v>
      </c>
      <c r="K177" s="1">
        <v>40.900959178195954</v>
      </c>
      <c r="L177" s="1">
        <v>0.35150586058813382</v>
      </c>
      <c r="M177" s="11">
        <v>148.56093047707495</v>
      </c>
      <c r="N177" s="1">
        <v>7.3925795491180599E-4</v>
      </c>
      <c r="O177" s="1">
        <v>0.23078024651783702</v>
      </c>
      <c r="P177" s="1">
        <v>0.31992394356315651</v>
      </c>
      <c r="Q177" s="1">
        <v>56.912813107381744</v>
      </c>
      <c r="R177" s="1">
        <v>586.5313590077717</v>
      </c>
      <c r="S177" s="1">
        <v>1.3724152625034489</v>
      </c>
      <c r="T177" s="1">
        <v>88.802557924331666</v>
      </c>
      <c r="U177" s="1">
        <v>0.48987654976648276</v>
      </c>
      <c r="V177" s="1">
        <v>3.9912129178238724</v>
      </c>
      <c r="W177" s="1">
        <v>109.80120464251816</v>
      </c>
      <c r="X177" s="1">
        <v>100.51584624783726</v>
      </c>
      <c r="Y177" s="1">
        <v>4.829546206024473E-2</v>
      </c>
      <c r="Z177" s="1">
        <v>1.927100946481488E-2</v>
      </c>
      <c r="AA177" s="1">
        <v>0.28178786960542679</v>
      </c>
      <c r="AB177" s="1">
        <v>0.76187301787521478</v>
      </c>
      <c r="AC177" s="1">
        <v>6.7069423020148795</v>
      </c>
      <c r="AD177" s="1">
        <v>95.008653480689262</v>
      </c>
      <c r="AE177" s="10">
        <v>87.862197005703209</v>
      </c>
      <c r="AF177" s="1">
        <v>2.5834766693491017E-3</v>
      </c>
      <c r="AG177" s="1">
        <v>8.6206620973396167E-3</v>
      </c>
      <c r="AH177" s="1">
        <v>5.7147069144538156E-3</v>
      </c>
      <c r="AI177" s="1">
        <v>0.6707783833138401</v>
      </c>
      <c r="AJ177" s="10">
        <v>80.499854008666816</v>
      </c>
      <c r="AK177" s="1">
        <v>2.4969373387193018E-4</v>
      </c>
      <c r="AL177" s="1">
        <v>3.3942690443584604E-2</v>
      </c>
      <c r="AM177" s="1">
        <v>1.9971257417735484E-2</v>
      </c>
    </row>
    <row r="178" spans="1:39" x14ac:dyDescent="0.25">
      <c r="A178" s="1">
        <v>176</v>
      </c>
      <c r="B178" t="s">
        <v>254</v>
      </c>
      <c r="C178" s="1">
        <v>3.043504841945233E-2</v>
      </c>
      <c r="D178" s="1">
        <v>-1.7638530881970624E-2</v>
      </c>
      <c r="E178" s="1">
        <v>5.9573335771001691E-2</v>
      </c>
      <c r="F178" s="1">
        <v>365.04019204148727</v>
      </c>
      <c r="G178" s="1">
        <v>30.773875393631226</v>
      </c>
      <c r="H178" s="1">
        <v>32.069574617444552</v>
      </c>
      <c r="I178" s="1">
        <v>78.572482715083282</v>
      </c>
      <c r="J178" s="1">
        <v>528.22170678307396</v>
      </c>
      <c r="K178" s="1">
        <v>29.633052220199374</v>
      </c>
      <c r="L178" s="1">
        <v>0.42091845157753527</v>
      </c>
      <c r="M178" s="11">
        <v>160.32950175707043</v>
      </c>
      <c r="N178" s="1">
        <v>6.0621355617105038E-4</v>
      </c>
      <c r="O178" s="1">
        <v>2.047378597884613E-2</v>
      </c>
      <c r="P178" s="1">
        <v>0.94659966547077234</v>
      </c>
      <c r="Q178" s="1">
        <v>67.912360936107518</v>
      </c>
      <c r="R178" s="1">
        <v>2772.5954800936097</v>
      </c>
      <c r="S178" s="1">
        <v>2.1505992079333902</v>
      </c>
      <c r="T178" s="1">
        <v>168.54204248798118</v>
      </c>
      <c r="U178" s="1">
        <v>12.657713601051135</v>
      </c>
      <c r="V178" s="1">
        <v>61.235190033406873</v>
      </c>
      <c r="W178" s="11">
        <v>117.13246271415032</v>
      </c>
      <c r="X178" s="1">
        <v>113.54752463954185</v>
      </c>
      <c r="Y178" s="1">
        <v>5.4842362287823992E-2</v>
      </c>
      <c r="Z178" s="1">
        <v>1.8724452111779737E-2</v>
      </c>
      <c r="AA178" s="1">
        <v>0.27186750062298021</v>
      </c>
      <c r="AB178" s="1">
        <v>0.6888710777366458</v>
      </c>
      <c r="AC178" s="1">
        <v>16.351548679140514</v>
      </c>
      <c r="AD178" s="1">
        <v>104.10693807982055</v>
      </c>
      <c r="AE178" s="1">
        <v>98.120976607080024</v>
      </c>
      <c r="AF178" s="1">
        <v>3.0701033471575729E-3</v>
      </c>
      <c r="AG178" s="1">
        <v>1.7910652072648969E-2</v>
      </c>
      <c r="AH178" s="1">
        <v>6.6860116484327202E-3</v>
      </c>
      <c r="AI178" s="1">
        <v>7.1935921991318592</v>
      </c>
      <c r="AJ178" s="1">
        <v>85.761995458023719</v>
      </c>
      <c r="AK178" s="1">
        <v>7.5321359154064337E-4</v>
      </c>
      <c r="AL178" s="1">
        <v>7.5031242360641764E-2</v>
      </c>
      <c r="AM178" s="1">
        <v>2.059155921732448E-2</v>
      </c>
    </row>
    <row r="179" spans="1:39" x14ac:dyDescent="0.25">
      <c r="A179" s="1">
        <v>177</v>
      </c>
      <c r="B179" t="s">
        <v>256</v>
      </c>
      <c r="C179" s="1">
        <v>0.23819904234911288</v>
      </c>
      <c r="D179" s="1">
        <v>-3.3365191855696225E-2</v>
      </c>
      <c r="E179" s="1">
        <v>0.17790906667555917</v>
      </c>
      <c r="F179" s="1">
        <v>1062.2424024262764</v>
      </c>
      <c r="G179" s="1">
        <v>112.42141751685983</v>
      </c>
      <c r="H179" s="1">
        <v>22.508629696902879</v>
      </c>
      <c r="I179" s="1">
        <v>273.75890085814331</v>
      </c>
      <c r="J179" s="1">
        <v>440.59759179061939</v>
      </c>
      <c r="K179" s="1">
        <v>128.86050853323636</v>
      </c>
      <c r="L179" s="1">
        <v>0.58086135891543289</v>
      </c>
      <c r="M179" s="11">
        <v>150.95802106732944</v>
      </c>
      <c r="N179" s="1">
        <v>5.323329590804399E-4</v>
      </c>
      <c r="O179" s="1">
        <v>9.9446227818402358E-2</v>
      </c>
      <c r="P179" s="1">
        <v>0.34860289082983287</v>
      </c>
      <c r="Q179" s="1">
        <v>100.46561483707895</v>
      </c>
      <c r="R179" s="1">
        <v>900.21727615938346</v>
      </c>
      <c r="S179" s="1">
        <v>2.9109473796633463</v>
      </c>
      <c r="T179" s="1">
        <v>166.7636171586102</v>
      </c>
      <c r="U179" s="1">
        <v>0.63671144928645762</v>
      </c>
      <c r="V179" s="1">
        <v>8.5136922178641594</v>
      </c>
      <c r="W179" s="1">
        <v>105.92044199685914</v>
      </c>
      <c r="X179" s="1">
        <v>97.382909290350355</v>
      </c>
      <c r="Y179" s="1">
        <v>5.2740020555598711E-2</v>
      </c>
      <c r="Z179" s="1">
        <v>4.1797598494323511E-2</v>
      </c>
      <c r="AA179" s="1">
        <v>3.4326192195718832</v>
      </c>
      <c r="AB179" s="1">
        <v>0.32459235914594531</v>
      </c>
      <c r="AC179" s="1">
        <v>34.726461990499637</v>
      </c>
      <c r="AD179" s="1">
        <v>92.312980204991291</v>
      </c>
      <c r="AE179" s="11">
        <v>79.189945382142938</v>
      </c>
      <c r="AF179" s="1">
        <v>5.3795989680254137E-4</v>
      </c>
      <c r="AG179" s="1">
        <v>2.2479819815493338E-2</v>
      </c>
      <c r="AH179" s="1">
        <v>1.812933293696669E-2</v>
      </c>
      <c r="AI179" s="1">
        <v>0.97808580934769151</v>
      </c>
      <c r="AJ179" s="11">
        <v>71.868901326665636</v>
      </c>
      <c r="AK179" s="1">
        <v>7.7250433158626943E-4</v>
      </c>
      <c r="AL179" s="1">
        <v>5.0072374345593459E-2</v>
      </c>
      <c r="AM179" s="1">
        <v>5.212123544280748E-3</v>
      </c>
    </row>
    <row r="180" spans="1:39" x14ac:dyDescent="0.25">
      <c r="A180" s="1">
        <v>178</v>
      </c>
      <c r="B180" t="s">
        <v>258</v>
      </c>
      <c r="C180" s="1">
        <v>9.9432508854401191E-2</v>
      </c>
      <c r="D180" s="1">
        <v>1.4106523624163243E-2</v>
      </c>
      <c r="E180" s="1">
        <v>0.20521225717453276</v>
      </c>
      <c r="F180" s="1">
        <v>379.76146285807812</v>
      </c>
      <c r="G180" s="1">
        <v>49.045707593209812</v>
      </c>
      <c r="H180" s="1">
        <v>162.72862148900558</v>
      </c>
      <c r="I180" s="1">
        <v>95.980199003232428</v>
      </c>
      <c r="J180" s="1">
        <v>856.06689551534566</v>
      </c>
      <c r="K180" s="1">
        <v>45.649345422226332</v>
      </c>
      <c r="L180" s="1">
        <v>0.45329249413328671</v>
      </c>
      <c r="M180" s="11">
        <v>159.45469838419214</v>
      </c>
      <c r="N180" s="1">
        <v>9.1572304466997184E-4</v>
      </c>
      <c r="O180" s="1">
        <v>5.0024858682869766E-2</v>
      </c>
      <c r="P180" s="1">
        <v>0.61722335328303868</v>
      </c>
      <c r="Q180" s="1">
        <v>107.06939724978743</v>
      </c>
      <c r="R180" s="1">
        <v>555.91001554439708</v>
      </c>
      <c r="S180" s="1">
        <v>2.1265219355037654</v>
      </c>
      <c r="T180" s="1">
        <v>123.90046468410353</v>
      </c>
      <c r="U180" s="1">
        <v>0.56943129588656394</v>
      </c>
      <c r="V180" s="1">
        <v>16.923649590796845</v>
      </c>
      <c r="W180" s="10">
        <v>112.71705374779958</v>
      </c>
      <c r="X180" s="1">
        <v>112.12954037483659</v>
      </c>
      <c r="Y180" s="1">
        <v>5.083761545784702E-2</v>
      </c>
      <c r="Z180" s="1">
        <v>0.12709511911436827</v>
      </c>
      <c r="AA180" s="1">
        <v>0.6518183706794366</v>
      </c>
      <c r="AB180" s="1">
        <v>0.92609848897716918</v>
      </c>
      <c r="AC180" s="1">
        <v>10.804173302107131</v>
      </c>
      <c r="AD180" s="1">
        <v>100.46269590619397</v>
      </c>
      <c r="AE180" s="1">
        <v>96.368668781962512</v>
      </c>
      <c r="AF180" s="1">
        <v>2.8124399530289161E-3</v>
      </c>
      <c r="AG180" s="1">
        <v>6.3442688807564202E-3</v>
      </c>
      <c r="AH180" s="1">
        <v>1.2293081723884446E-2</v>
      </c>
      <c r="AI180" s="1">
        <v>0.90590086931305269</v>
      </c>
      <c r="AJ180" s="1">
        <v>83.393541507833291</v>
      </c>
      <c r="AK180" s="1">
        <v>1.6592501482120142E-3</v>
      </c>
      <c r="AL180" s="1">
        <v>3.5472011459005588E-2</v>
      </c>
      <c r="AM180" s="1">
        <v>2.5847368568538156E-3</v>
      </c>
    </row>
    <row r="181" spans="1:39" x14ac:dyDescent="0.25">
      <c r="A181" s="1">
        <v>179</v>
      </c>
      <c r="B181" t="s">
        <v>260</v>
      </c>
      <c r="C181" s="1">
        <v>5.4233124227403021E-2</v>
      </c>
      <c r="D181" s="1">
        <v>-1.673033306884128E-2</v>
      </c>
      <c r="E181" s="1">
        <v>7.2368627995581122E-2</v>
      </c>
      <c r="F181" s="1">
        <v>393.12901482030338</v>
      </c>
      <c r="G181" s="1">
        <v>37.705943699549088</v>
      </c>
      <c r="H181" s="1">
        <v>26.216624993287624</v>
      </c>
      <c r="I181" s="1">
        <v>78.958904807160863</v>
      </c>
      <c r="J181" s="1">
        <v>943.18429708373299</v>
      </c>
      <c r="K181" s="1">
        <v>41.683541160717901</v>
      </c>
      <c r="L181" s="1">
        <v>0.34578458873569229</v>
      </c>
      <c r="M181" s="11">
        <v>150.67866203593749</v>
      </c>
      <c r="N181" s="1">
        <v>8.6719626374361992E-4</v>
      </c>
      <c r="O181" s="1">
        <v>5.4514428740550361E-2</v>
      </c>
      <c r="P181" s="1">
        <v>0.68796820968385197</v>
      </c>
      <c r="Q181" s="1">
        <v>78.833555770151392</v>
      </c>
      <c r="R181" s="1">
        <v>2040.4804413833926</v>
      </c>
      <c r="S181" s="1">
        <v>1.736942617101618</v>
      </c>
      <c r="T181" s="1">
        <v>139.95488324022378</v>
      </c>
      <c r="U181" s="1">
        <v>0.40779972638054307</v>
      </c>
      <c r="V181" s="1">
        <v>2.8245543754465143</v>
      </c>
      <c r="W181" s="1">
        <v>109.96025341928937</v>
      </c>
      <c r="X181" s="1">
        <v>109.20022527733032</v>
      </c>
      <c r="Y181" s="1">
        <v>2.2181380997707691E-2</v>
      </c>
      <c r="Z181" s="1">
        <v>1.098172982904376E-2</v>
      </c>
      <c r="AA181" s="1">
        <v>1.0508494381320235</v>
      </c>
      <c r="AB181" s="1">
        <v>0.39496873551331074</v>
      </c>
      <c r="AC181" s="1">
        <v>10.39348465790599</v>
      </c>
      <c r="AD181" s="1">
        <v>98.194900443523593</v>
      </c>
      <c r="AE181" s="1">
        <v>96.113922295921427</v>
      </c>
      <c r="AF181" s="1">
        <v>1.4908996521641172E-3</v>
      </c>
      <c r="AG181" s="1">
        <v>1.5052602913488139E-2</v>
      </c>
      <c r="AH181" s="1">
        <v>6.1754302048881169E-3</v>
      </c>
      <c r="AI181" s="1">
        <v>1.2048330197749155</v>
      </c>
      <c r="AJ181" s="1">
        <v>85.349485513894024</v>
      </c>
      <c r="AK181" s="1">
        <v>4.9173908590716511E-4</v>
      </c>
      <c r="AL181" s="1">
        <v>0.14233090783060615</v>
      </c>
      <c r="AM181" s="1">
        <v>-7.6708734986693521E-5</v>
      </c>
    </row>
    <row r="182" spans="1:39" x14ac:dyDescent="0.25">
      <c r="A182" s="1">
        <v>180</v>
      </c>
      <c r="B182" t="s">
        <v>262</v>
      </c>
      <c r="C182" s="1">
        <v>0.18515053729611408</v>
      </c>
      <c r="D182" s="1">
        <v>-3.3365191855696225E-2</v>
      </c>
      <c r="E182" s="1">
        <v>0.46459231784778626</v>
      </c>
      <c r="F182" s="1">
        <v>956.932880672132</v>
      </c>
      <c r="G182" s="1">
        <v>42.550279256997975</v>
      </c>
      <c r="H182" s="1">
        <v>33.792426738524888</v>
      </c>
      <c r="I182" s="1">
        <v>73.204569749924914</v>
      </c>
      <c r="J182" s="1">
        <v>1106.7552527506389</v>
      </c>
      <c r="K182" s="1">
        <v>44.637838277084008</v>
      </c>
      <c r="L182" s="1">
        <v>0.25314276916135942</v>
      </c>
      <c r="M182" s="11">
        <v>149.73661683668297</v>
      </c>
      <c r="N182" s="1">
        <v>9.3988638179986518E-4</v>
      </c>
      <c r="O182" s="1">
        <v>0.12203047342639979</v>
      </c>
      <c r="P182" s="1">
        <v>0.49661185097904675</v>
      </c>
      <c r="Q182" s="1">
        <v>67.58327251744096</v>
      </c>
      <c r="R182" s="1">
        <v>560.57213123963379</v>
      </c>
      <c r="S182" s="1">
        <v>0.99531531292093034</v>
      </c>
      <c r="T182" s="1">
        <v>29.240504622883893</v>
      </c>
      <c r="U182" s="1">
        <v>0.47195097351347814</v>
      </c>
      <c r="V182" s="1">
        <v>2.5417854893929701</v>
      </c>
      <c r="W182" s="1">
        <v>104.39444976785434</v>
      </c>
      <c r="X182" s="1">
        <v>96.925697002474763</v>
      </c>
      <c r="Y182" s="1">
        <v>4.8770860455388206E-2</v>
      </c>
      <c r="Z182" s="1">
        <v>1.1868896149331438E-2</v>
      </c>
      <c r="AA182" s="1">
        <v>1.3515134873465775</v>
      </c>
      <c r="AB182" s="1">
        <v>0.62685317055700873</v>
      </c>
      <c r="AC182" s="1">
        <v>2.9312884048913102</v>
      </c>
      <c r="AD182" s="1">
        <v>91.546841388948948</v>
      </c>
      <c r="AE182" s="11">
        <v>80.964694282406484</v>
      </c>
      <c r="AF182" s="1">
        <v>1.706872663532427E-3</v>
      </c>
      <c r="AG182" s="1">
        <v>4.8248123599220587E-3</v>
      </c>
      <c r="AH182" s="1">
        <v>2.6275448842375298E-2</v>
      </c>
      <c r="AI182" s="1">
        <v>1.6091175186548465</v>
      </c>
      <c r="AJ182" s="10">
        <v>75.602907441914624</v>
      </c>
      <c r="AK182" s="1">
        <v>6.3135099717959761E-4</v>
      </c>
      <c r="AL182" s="1">
        <v>5.1959595484325251E-2</v>
      </c>
      <c r="AM182" s="1">
        <v>1.9258429306726859E-3</v>
      </c>
    </row>
    <row r="183" spans="1:39" x14ac:dyDescent="0.25">
      <c r="A183" s="1">
        <v>181</v>
      </c>
      <c r="B183" t="s">
        <v>264</v>
      </c>
      <c r="C183" s="1">
        <v>0.47047915478301588</v>
      </c>
      <c r="D183" s="1">
        <v>4.5137679472849072E-2</v>
      </c>
      <c r="E183" s="1">
        <v>0.75658140255881623</v>
      </c>
      <c r="F183" s="1">
        <v>1181.0109601022857</v>
      </c>
      <c r="G183" s="1">
        <v>85.795481392865767</v>
      </c>
      <c r="H183" s="1">
        <v>71.536800125844607</v>
      </c>
      <c r="I183" s="1">
        <v>204.54030962415231</v>
      </c>
      <c r="J183" s="1">
        <v>439.36624881431732</v>
      </c>
      <c r="K183" s="1">
        <v>162.35013363223942</v>
      </c>
      <c r="L183" s="1">
        <v>0.62289586830211563</v>
      </c>
      <c r="M183" s="11">
        <v>148.19115349151744</v>
      </c>
      <c r="N183" s="1">
        <v>5.8051163857387284E-4</v>
      </c>
      <c r="O183" s="1">
        <v>0.22194885511645771</v>
      </c>
      <c r="P183" s="1">
        <v>1.2771527487414445</v>
      </c>
      <c r="Q183" s="1">
        <v>93.976089000373747</v>
      </c>
      <c r="R183" s="1">
        <v>636.50776570983669</v>
      </c>
      <c r="S183" s="1">
        <v>2.249330064663472</v>
      </c>
      <c r="T183" s="1">
        <v>129.16429757754696</v>
      </c>
      <c r="U183" s="1">
        <v>22.542470735682997</v>
      </c>
      <c r="V183" s="1">
        <v>5.4794808412733378</v>
      </c>
      <c r="W183" s="1">
        <v>102.49686254173054</v>
      </c>
      <c r="X183" s="1">
        <v>93.653585655899391</v>
      </c>
      <c r="Y183" s="1">
        <v>0.12511944523017673</v>
      </c>
      <c r="Z183" s="1">
        <v>3.1051618902652026E-2</v>
      </c>
      <c r="AA183" s="1">
        <v>5.473846182829103</v>
      </c>
      <c r="AB183" s="1">
        <v>1.2535048744650183</v>
      </c>
      <c r="AC183" s="1">
        <v>59.443110104955203</v>
      </c>
      <c r="AD183" s="1">
        <v>89.503177822373289</v>
      </c>
      <c r="AE183" s="11">
        <v>78.365020622272823</v>
      </c>
      <c r="AF183" s="1">
        <v>-6.6963773980080324E-4</v>
      </c>
      <c r="AG183" s="1">
        <v>4.0490640197802491E-2</v>
      </c>
      <c r="AH183" s="1">
        <v>2.5482312277232196E-2</v>
      </c>
      <c r="AI183" s="1">
        <v>1.9260647331653409</v>
      </c>
      <c r="AJ183" s="11">
        <v>71.332208490280493</v>
      </c>
      <c r="AK183" s="1">
        <v>7.5850096155441319E-4</v>
      </c>
      <c r="AL183" s="1">
        <v>0.16560035539805645</v>
      </c>
      <c r="AM183" s="1">
        <v>1.9949037571174968E-2</v>
      </c>
    </row>
    <row r="184" spans="1:39" x14ac:dyDescent="0.25">
      <c r="A184" s="1">
        <v>182</v>
      </c>
      <c r="B184" t="s">
        <v>266</v>
      </c>
      <c r="C184" s="1">
        <v>9.0466859685895365E-2</v>
      </c>
      <c r="D184" s="1">
        <v>-3.2020467941809171E-4</v>
      </c>
      <c r="E184" s="1">
        <v>9.4446756652152644E-2</v>
      </c>
      <c r="F184" s="1">
        <v>560.45508323402214</v>
      </c>
      <c r="G184" s="1">
        <v>36.739946585876339</v>
      </c>
      <c r="H184" s="1">
        <v>18.177802846754517</v>
      </c>
      <c r="I184" s="1">
        <v>74.696427312564921</v>
      </c>
      <c r="J184" s="1">
        <v>1068.4955789249261</v>
      </c>
      <c r="K184" s="1">
        <v>52.127413909129906</v>
      </c>
      <c r="L184" s="1">
        <v>0.36721933234073839</v>
      </c>
      <c r="M184" s="11">
        <v>151.24201593579915</v>
      </c>
      <c r="N184" s="1">
        <v>9.30076494692416E-4</v>
      </c>
      <c r="O184" s="1">
        <v>4.7002085341031917E-2</v>
      </c>
      <c r="P184" s="1">
        <v>0.92137623340917763</v>
      </c>
      <c r="Q184" s="1">
        <v>50.903722020556486</v>
      </c>
      <c r="R184" s="1">
        <v>639.68075888325427</v>
      </c>
      <c r="S184" s="1">
        <v>1.1453527955978897</v>
      </c>
      <c r="T184" s="1">
        <v>200.01051117999916</v>
      </c>
      <c r="U184" s="1">
        <v>0.66893895461860897</v>
      </c>
      <c r="V184" s="1">
        <v>6.3010261685806164</v>
      </c>
      <c r="W184" s="10">
        <v>115.12957089700359</v>
      </c>
      <c r="X184" s="1">
        <v>108.74894158334907</v>
      </c>
      <c r="Y184" s="1">
        <v>2.3074338551573304E-2</v>
      </c>
      <c r="Z184" s="1">
        <v>9.5702468783107359E-3</v>
      </c>
      <c r="AA184" s="1">
        <v>1.2291393915740259</v>
      </c>
      <c r="AB184" s="1">
        <v>0.75361968779366584</v>
      </c>
      <c r="AC184" s="1">
        <v>12.476131514154549</v>
      </c>
      <c r="AD184" s="1">
        <v>100.8779138755729</v>
      </c>
      <c r="AE184" s="10">
        <v>95.99438505092472</v>
      </c>
      <c r="AF184" s="1">
        <v>2.529671611997028E-3</v>
      </c>
      <c r="AG184" s="1">
        <v>6.0667554954237486E-2</v>
      </c>
      <c r="AH184" s="1">
        <v>9.9251991255787219E-3</v>
      </c>
      <c r="AI184" s="1">
        <v>3.5380501375756808</v>
      </c>
      <c r="AJ184" s="1">
        <v>84.414246949120383</v>
      </c>
      <c r="AK184" s="1">
        <v>1.4415403597855909E-3</v>
      </c>
      <c r="AL184" s="1">
        <v>0.66576097936493073</v>
      </c>
      <c r="AM184" s="1">
        <v>1.1175077108313598E-2</v>
      </c>
    </row>
    <row r="185" spans="1:39" x14ac:dyDescent="0.25">
      <c r="A185" s="1">
        <v>183</v>
      </c>
      <c r="B185" t="s">
        <v>268</v>
      </c>
      <c r="C185" s="1">
        <v>0.11172197556274563</v>
      </c>
      <c r="D185" s="1">
        <v>3.1895699947748473E-3</v>
      </c>
      <c r="E185" s="1">
        <v>0.26333202802899452</v>
      </c>
      <c r="F185" s="1">
        <v>471.63038457469355</v>
      </c>
      <c r="G185" s="1">
        <v>50.911480645396949</v>
      </c>
      <c r="H185" s="1">
        <v>68.811455481825703</v>
      </c>
      <c r="I185" s="1">
        <v>89.412616152280521</v>
      </c>
      <c r="J185" s="1">
        <v>824.57849339654729</v>
      </c>
      <c r="K185" s="1">
        <v>34.387048948253003</v>
      </c>
      <c r="L185" s="1">
        <v>0.39618354931376837</v>
      </c>
      <c r="M185" s="11">
        <v>159.48657461314912</v>
      </c>
      <c r="N185" s="1">
        <v>9.9576298456888028E-4</v>
      </c>
      <c r="O185" s="1">
        <v>4.6711364751069379E-2</v>
      </c>
      <c r="P185" s="1">
        <v>1.1714458919174899</v>
      </c>
      <c r="Q185" s="1">
        <v>181.74011393174263</v>
      </c>
      <c r="R185" s="1">
        <v>3727.8688443297747</v>
      </c>
      <c r="S185" s="1">
        <v>3.4363872601799117</v>
      </c>
      <c r="T185" s="1">
        <v>226.24254932646829</v>
      </c>
      <c r="U185" s="1">
        <v>12.520655792584783</v>
      </c>
      <c r="V185" s="1">
        <v>22.751168674445687</v>
      </c>
      <c r="W185" s="11">
        <v>117.31299967160436</v>
      </c>
      <c r="X185" s="1">
        <v>113.39218245549461</v>
      </c>
      <c r="Y185" s="1">
        <v>4.1177499434366063E-2</v>
      </c>
      <c r="Z185" s="1">
        <v>7.8937693570694124E-3</v>
      </c>
      <c r="AA185" s="1">
        <v>1.0019617167577288</v>
      </c>
      <c r="AB185" s="1">
        <v>0.96414481989725054</v>
      </c>
      <c r="AC185" s="1">
        <v>38.137316729039107</v>
      </c>
      <c r="AD185" s="1">
        <v>103.13199126254146</v>
      </c>
      <c r="AE185" s="1">
        <v>104.8934261697176</v>
      </c>
      <c r="AF185" s="1">
        <v>2.1849830171700086E-3</v>
      </c>
      <c r="AG185" s="1">
        <v>3.2426856754573359E-2</v>
      </c>
      <c r="AH185" s="1">
        <v>1.4237091848632791E-2</v>
      </c>
      <c r="AI185" s="1">
        <v>2.8250255920605563</v>
      </c>
      <c r="AJ185" s="1">
        <v>85.381481265201458</v>
      </c>
      <c r="AK185" s="1">
        <v>9.0759621446772232E-4</v>
      </c>
      <c r="AL185" s="1">
        <v>0.27451052368041623</v>
      </c>
      <c r="AM185" s="1">
        <v>2.3114193859415815E-3</v>
      </c>
    </row>
    <row r="186" spans="1:39" x14ac:dyDescent="0.25">
      <c r="A186" s="1">
        <v>184</v>
      </c>
      <c r="B186" t="s">
        <v>270</v>
      </c>
      <c r="C186" s="1">
        <v>8.9561966844600674E-2</v>
      </c>
      <c r="D186" s="1">
        <v>4.658624691976563E-2</v>
      </c>
      <c r="E186" s="1">
        <v>0.24484438640828687</v>
      </c>
      <c r="F186" s="1">
        <v>671.75649561881426</v>
      </c>
      <c r="G186" s="1">
        <v>34.960488396856249</v>
      </c>
      <c r="H186" s="1">
        <v>48.375581969380768</v>
      </c>
      <c r="I186" s="1">
        <v>59.764659990936138</v>
      </c>
      <c r="J186" s="1">
        <v>929.92040476721058</v>
      </c>
      <c r="K186" s="1">
        <v>35.199668715116495</v>
      </c>
      <c r="L186" s="1">
        <v>0.67088452536109389</v>
      </c>
      <c r="M186" s="11">
        <v>156.23959820952595</v>
      </c>
      <c r="N186" s="1">
        <v>8.6470019486785952E-4</v>
      </c>
      <c r="O186" s="1">
        <v>0.10356246956769739</v>
      </c>
      <c r="P186" s="1">
        <v>0.47487900936826194</v>
      </c>
      <c r="Q186" s="1">
        <v>84.345685476871267</v>
      </c>
      <c r="R186" s="1">
        <v>1445.9654036697582</v>
      </c>
      <c r="S186" s="1">
        <v>2.7740114047203157</v>
      </c>
      <c r="T186" s="1">
        <v>116.74479573254165</v>
      </c>
      <c r="U186" s="1">
        <v>1.8412998796443507</v>
      </c>
      <c r="V186" s="1">
        <v>4.8663099396548732</v>
      </c>
      <c r="W186" s="10">
        <v>113.50354218026678</v>
      </c>
      <c r="X186" s="1">
        <v>108.71210416052629</v>
      </c>
      <c r="Y186" s="1">
        <v>4.8640053645692544E-2</v>
      </c>
      <c r="Z186" s="1">
        <v>2.5369922097320582E-2</v>
      </c>
      <c r="AA186" s="1">
        <v>1.0769137507773261</v>
      </c>
      <c r="AB186" s="1">
        <v>1.0105361032440991</v>
      </c>
      <c r="AC186" s="1">
        <v>27.776956245164808</v>
      </c>
      <c r="AD186" s="1">
        <v>98.94802908696515</v>
      </c>
      <c r="AE186" s="1">
        <v>98.655528890184868</v>
      </c>
      <c r="AF186" s="1">
        <v>3.3531653807380348E-3</v>
      </c>
      <c r="AG186" s="1">
        <v>2.4639844982159258E-2</v>
      </c>
      <c r="AH186" s="1">
        <v>1.1890709741796152E-2</v>
      </c>
      <c r="AI186" s="1">
        <v>0.87801391064455669</v>
      </c>
      <c r="AJ186" s="1">
        <v>82.939457587852914</v>
      </c>
      <c r="AK186" s="1">
        <v>1.2107135569393696E-3</v>
      </c>
      <c r="AL186" s="1">
        <v>0.25011196920704537</v>
      </c>
      <c r="AM186" s="1">
        <v>4.1393833147061725E-3</v>
      </c>
    </row>
    <row r="187" spans="1:39" x14ac:dyDescent="0.25">
      <c r="A187" s="1">
        <v>185</v>
      </c>
      <c r="B187" t="s">
        <v>272</v>
      </c>
      <c r="C187" s="1">
        <v>0.15250309470164336</v>
      </c>
      <c r="D187" s="1">
        <v>-3.3365191855696225E-2</v>
      </c>
      <c r="E187" s="1">
        <v>0.39023625401493095</v>
      </c>
      <c r="F187" s="1">
        <v>1229.5543213414755</v>
      </c>
      <c r="G187" s="1">
        <v>83.271863975705557</v>
      </c>
      <c r="H187" s="1">
        <v>104.01409724120305</v>
      </c>
      <c r="I187" s="1">
        <v>199.26853962861117</v>
      </c>
      <c r="J187" s="1">
        <v>660.50831594638021</v>
      </c>
      <c r="K187" s="1">
        <v>102.38647268979439</v>
      </c>
      <c r="L187" s="1">
        <v>0.47821400818513093</v>
      </c>
      <c r="M187" s="11">
        <v>146.79688213087022</v>
      </c>
      <c r="N187" s="1">
        <v>7.2724197980481226E-4</v>
      </c>
      <c r="O187" s="1">
        <v>8.0944321023807428E-2</v>
      </c>
      <c r="P187" s="1">
        <v>0.43579086453750565</v>
      </c>
      <c r="Q187" s="1">
        <v>103.89940064633024</v>
      </c>
      <c r="R187" s="1">
        <v>2239.2532743185593</v>
      </c>
      <c r="S187" s="1">
        <v>1.7028239313325284</v>
      </c>
      <c r="T187" s="1">
        <v>124.43202783842044</v>
      </c>
      <c r="U187" s="1">
        <v>7.0392403018687366</v>
      </c>
      <c r="V187" s="1">
        <v>4.2104693739103372</v>
      </c>
      <c r="W187" s="1">
        <v>104.88590656947122</v>
      </c>
      <c r="X187" s="1">
        <v>96.909322054567113</v>
      </c>
      <c r="Y187" s="1">
        <v>3.0634390505977136E-2</v>
      </c>
      <c r="Z187" s="1">
        <v>1.7124948431086646E-2</v>
      </c>
      <c r="AA187" s="1">
        <v>3.0660829489664532</v>
      </c>
      <c r="AB187" s="1">
        <v>0.46409653021403874</v>
      </c>
      <c r="AC187" s="1">
        <v>67.633995579443706</v>
      </c>
      <c r="AD187" s="1">
        <v>90.794810086873937</v>
      </c>
      <c r="AE187" s="11">
        <v>85.858950067406155</v>
      </c>
      <c r="AF187" s="1">
        <v>2.0996743471759119E-4</v>
      </c>
      <c r="AG187" s="1">
        <v>3.5258237918222537E-2</v>
      </c>
      <c r="AH187" s="1">
        <v>2.0738378506014916E-2</v>
      </c>
      <c r="AI187" s="1">
        <v>1.9299446497926189</v>
      </c>
      <c r="AJ187" s="11">
        <v>74.443858870429253</v>
      </c>
      <c r="AK187" s="1">
        <v>7.752967250376873E-4</v>
      </c>
      <c r="AL187" s="1">
        <v>0.18952729000017568</v>
      </c>
      <c r="AM187" s="1">
        <v>5.0820609242630613E-3</v>
      </c>
    </row>
    <row r="188" spans="1:39" x14ac:dyDescent="0.25">
      <c r="A188" s="1">
        <v>186</v>
      </c>
      <c r="B188" t="s">
        <v>274</v>
      </c>
      <c r="C188" s="1">
        <v>3.0342228360049781E-2</v>
      </c>
      <c r="D188" s="1">
        <v>-3.3365191855696225E-2</v>
      </c>
      <c r="E188" s="1">
        <v>0.1378201964139944</v>
      </c>
      <c r="F188" s="1">
        <v>806.48342016242202</v>
      </c>
      <c r="G188" s="1">
        <v>48.328564248883247</v>
      </c>
      <c r="H188" s="1">
        <v>57.438725077052744</v>
      </c>
      <c r="I188" s="1">
        <v>80.210342235460175</v>
      </c>
      <c r="J188" s="1">
        <v>1034.37647997106</v>
      </c>
      <c r="K188" s="1">
        <v>38.573942483061245</v>
      </c>
      <c r="L188" s="1">
        <v>0.34458120572995377</v>
      </c>
      <c r="M188" s="11">
        <v>153.00116381272974</v>
      </c>
      <c r="N188" s="1">
        <v>8.7867740346496686E-4</v>
      </c>
      <c r="O188" s="1">
        <v>4.6297775059815506E-2</v>
      </c>
      <c r="P188" s="1">
        <v>0.44902611616652244</v>
      </c>
      <c r="Q188" s="1">
        <v>99.97750980684566</v>
      </c>
      <c r="R188" s="1">
        <v>586.28484992641006</v>
      </c>
      <c r="S188" s="1">
        <v>1.3370763355391291</v>
      </c>
      <c r="T188" s="1">
        <v>112.98361050083443</v>
      </c>
      <c r="U188" s="1">
        <v>4.2067651991023549</v>
      </c>
      <c r="V188" s="1">
        <v>4.8040251441936626</v>
      </c>
      <c r="W188" s="10">
        <v>115.87043582493264</v>
      </c>
      <c r="X188" s="1">
        <v>107.08803029573875</v>
      </c>
      <c r="Y188" s="1">
        <v>6.2052219430171959E-2</v>
      </c>
      <c r="Z188" s="1">
        <v>2.3519392720515071E-2</v>
      </c>
      <c r="AA188" s="1">
        <v>0.37435439327304143</v>
      </c>
      <c r="AB188" s="1">
        <v>0.66347611973235199</v>
      </c>
      <c r="AC188" s="1">
        <v>25.422581785965658</v>
      </c>
      <c r="AD188" s="1">
        <v>99.403061928027071</v>
      </c>
      <c r="AE188" s="1">
        <v>99.474665306607378</v>
      </c>
      <c r="AF188" s="1">
        <v>3.1344032859505992E-4</v>
      </c>
      <c r="AG188" s="1">
        <v>2.5371318978929792E-2</v>
      </c>
      <c r="AH188" s="1">
        <v>9.2432982353794386E-3</v>
      </c>
      <c r="AI188" s="1">
        <v>1.0232222631027139</v>
      </c>
      <c r="AJ188" s="1">
        <v>83.378982126522317</v>
      </c>
      <c r="AK188" s="1">
        <v>6.6183878754577554E-4</v>
      </c>
      <c r="AL188" s="1">
        <v>0.15965831009513126</v>
      </c>
      <c r="AM188" s="1">
        <v>1.1603518718925785E-3</v>
      </c>
    </row>
    <row r="189" spans="1:39" x14ac:dyDescent="0.25">
      <c r="A189" s="1">
        <v>187</v>
      </c>
      <c r="B189" t="s">
        <v>276</v>
      </c>
      <c r="C189" s="1">
        <v>0.11623407394397449</v>
      </c>
      <c r="D189" s="1">
        <v>-1.7174036611255147E-2</v>
      </c>
      <c r="E189" s="1">
        <v>0.50487245500936362</v>
      </c>
      <c r="F189" s="1">
        <v>468.21437724243862</v>
      </c>
      <c r="G189" s="1">
        <v>36.131824400903675</v>
      </c>
      <c r="H189" s="1">
        <v>26.469335844641328</v>
      </c>
      <c r="I189" s="1">
        <v>84.962566520251002</v>
      </c>
      <c r="J189" s="1">
        <v>1082.9043557577686</v>
      </c>
      <c r="K189" s="1">
        <v>55.017803892173525</v>
      </c>
      <c r="L189" s="1">
        <v>0.32375380486124111</v>
      </c>
      <c r="M189" s="11">
        <v>155.05063094373429</v>
      </c>
      <c r="N189" s="1">
        <v>9.5141618472044344E-4</v>
      </c>
      <c r="O189" s="1">
        <v>7.9262630344234988E-2</v>
      </c>
      <c r="P189" s="1">
        <v>0.6833543542566437</v>
      </c>
      <c r="Q189" s="1">
        <v>60.684007004651853</v>
      </c>
      <c r="R189" s="1">
        <v>958.28810770068617</v>
      </c>
      <c r="S189" s="1">
        <v>1.4193675078925427</v>
      </c>
      <c r="T189" s="1">
        <v>145.40222117460979</v>
      </c>
      <c r="U189" s="1">
        <v>5.7443115312493003</v>
      </c>
      <c r="V189" s="1">
        <v>8.7973966056537289</v>
      </c>
      <c r="W189" s="11">
        <v>118.49047554102424</v>
      </c>
      <c r="X189" s="10">
        <v>116.74924528145577</v>
      </c>
      <c r="Y189" s="1">
        <v>3.5693946394895086E-2</v>
      </c>
      <c r="Z189" s="1">
        <v>3.3492233423377968E-2</v>
      </c>
      <c r="AA189" s="1">
        <v>1.5647092349890666</v>
      </c>
      <c r="AB189" s="1">
        <v>0.54909254600694712</v>
      </c>
      <c r="AC189" s="1">
        <v>34.351255168194442</v>
      </c>
      <c r="AD189" s="1">
        <v>103.34207824959225</v>
      </c>
      <c r="AE189" s="11">
        <v>111.55608439157176</v>
      </c>
      <c r="AF189" s="1">
        <v>4.3255149130001988E-3</v>
      </c>
      <c r="AG189" s="1">
        <v>2.3184395690557292E-2</v>
      </c>
      <c r="AH189" s="1">
        <v>2.1143725487829005E-2</v>
      </c>
      <c r="AI189" s="1">
        <v>0.54470324680906967</v>
      </c>
      <c r="AJ189" s="1">
        <v>87.848157235275721</v>
      </c>
      <c r="AK189" s="1">
        <v>6.0103676419279931E-4</v>
      </c>
      <c r="AL189" s="1">
        <v>0.17309734649873912</v>
      </c>
      <c r="AM189" s="1">
        <v>1.4186603265172709E-3</v>
      </c>
    </row>
    <row r="190" spans="1:39" x14ac:dyDescent="0.25">
      <c r="A190" s="1">
        <v>188</v>
      </c>
      <c r="B190" t="s">
        <v>278</v>
      </c>
      <c r="C190" s="1">
        <v>0.25672009856186478</v>
      </c>
      <c r="D190" s="1">
        <v>2.9473794523834574E-2</v>
      </c>
      <c r="E190" s="1">
        <v>0.41955890805807444</v>
      </c>
      <c r="F190" s="1">
        <v>1048.0186154085409</v>
      </c>
      <c r="G190" s="1">
        <v>71.012463313681579</v>
      </c>
      <c r="H190" s="1">
        <v>61.645839753614531</v>
      </c>
      <c r="I190" s="1">
        <v>153.18279913825828</v>
      </c>
      <c r="J190" s="1">
        <v>691.30012133142918</v>
      </c>
      <c r="K190" s="1">
        <v>133.92048522216373</v>
      </c>
      <c r="L190" s="1">
        <v>0.50244576954031872</v>
      </c>
      <c r="M190" s="11">
        <v>145.22529658181682</v>
      </c>
      <c r="N190" s="1">
        <v>7.4217400002559288E-4</v>
      </c>
      <c r="O190" s="1">
        <v>9.1471204743363996E-2</v>
      </c>
      <c r="P190" s="1">
        <v>0.63702116240686668</v>
      </c>
      <c r="Q190" s="1">
        <v>98.640716259476392</v>
      </c>
      <c r="R190" s="1">
        <v>1919.9430525849434</v>
      </c>
      <c r="S190" s="1">
        <v>2.1906256588873592</v>
      </c>
      <c r="T190" s="1">
        <v>199.44176634904429</v>
      </c>
      <c r="U190" s="1">
        <v>14.735819088407791</v>
      </c>
      <c r="V190" s="1">
        <v>7.4480768303145712</v>
      </c>
      <c r="W190" s="1">
        <v>108.89903227277763</v>
      </c>
      <c r="X190" s="1">
        <v>100.08931230132646</v>
      </c>
      <c r="Y190" s="1">
        <v>8.5110788699349169E-2</v>
      </c>
      <c r="Z190" s="1">
        <v>4.1200945130687928E-2</v>
      </c>
      <c r="AA190" s="1">
        <v>4.1810857180230139</v>
      </c>
      <c r="AB190" s="1">
        <v>1.0395355022531527</v>
      </c>
      <c r="AC190" s="1">
        <v>46.503072753034523</v>
      </c>
      <c r="AD190" s="1">
        <v>92.731205809241104</v>
      </c>
      <c r="AE190" s="10">
        <v>92.647629159688861</v>
      </c>
      <c r="AF190" s="1">
        <v>2.334964693873294E-3</v>
      </c>
      <c r="AG190" s="1">
        <v>3.5487880921472287E-2</v>
      </c>
      <c r="AH190" s="1">
        <v>2.2404568867780285E-2</v>
      </c>
      <c r="AI190" s="1">
        <v>1.4738674939057848</v>
      </c>
      <c r="AJ190" s="10">
        <v>77.861783897177176</v>
      </c>
      <c r="AK190" s="1">
        <v>1.009706136327549E-3</v>
      </c>
      <c r="AL190" s="1">
        <v>9.8246788458717912E-2</v>
      </c>
      <c r="AM190" s="1">
        <v>5.1841043262544897E-3</v>
      </c>
    </row>
    <row r="191" spans="1:39" x14ac:dyDescent="0.25">
      <c r="A191" s="1">
        <v>189</v>
      </c>
      <c r="B191" t="s">
        <v>280</v>
      </c>
      <c r="C191" s="1">
        <v>4.9119663011270971E-2</v>
      </c>
      <c r="D191" s="1">
        <v>4.6489208530612067E-3</v>
      </c>
      <c r="E191" s="1">
        <v>0.13847607536220277</v>
      </c>
      <c r="F191" s="1">
        <v>426.15385615589344</v>
      </c>
      <c r="G191" s="1">
        <v>34.759937674095802</v>
      </c>
      <c r="H191" s="1">
        <v>16.374656647283267</v>
      </c>
      <c r="I191" s="1">
        <v>86.148808488130555</v>
      </c>
      <c r="J191" s="1">
        <v>1059.4952820835606</v>
      </c>
      <c r="K191" s="1">
        <v>56.157812891864715</v>
      </c>
      <c r="L191" s="1">
        <v>0.38641045085943843</v>
      </c>
      <c r="M191" s="11">
        <v>154.06961917785014</v>
      </c>
      <c r="N191" s="1">
        <v>9.0818481015400522E-4</v>
      </c>
      <c r="O191" s="1">
        <v>5.2978969456943199E-2</v>
      </c>
      <c r="P191" s="1">
        <v>0.27168908140093928</v>
      </c>
      <c r="Q191" s="1">
        <v>56.315902127260017</v>
      </c>
      <c r="R191" s="1">
        <v>412.43282504364737</v>
      </c>
      <c r="S191" s="1">
        <v>1.2530127852481214</v>
      </c>
      <c r="T191" s="1">
        <v>147.53413011795215</v>
      </c>
      <c r="U191" s="1">
        <v>3.4258964628241979</v>
      </c>
      <c r="V191" s="1">
        <v>4.1784554016868789</v>
      </c>
      <c r="W191" s="11">
        <v>119.76097515228345</v>
      </c>
      <c r="X191" s="10">
        <v>119.66750098545651</v>
      </c>
      <c r="Y191" s="1">
        <v>1.6205088777062608E-2</v>
      </c>
      <c r="Z191" s="1">
        <v>8.8876424537676357E-3</v>
      </c>
      <c r="AA191" s="1">
        <v>1.4619115044964701</v>
      </c>
      <c r="AB191" s="1">
        <v>0.45435415655585037</v>
      </c>
      <c r="AC191" s="1">
        <v>29.562223787270611</v>
      </c>
      <c r="AD191" s="1">
        <v>105.29362366511759</v>
      </c>
      <c r="AE191" s="11">
        <v>115.62196946853562</v>
      </c>
      <c r="AF191" s="1">
        <v>1.5177610617146114E-3</v>
      </c>
      <c r="AG191" s="1">
        <v>2.4691137183215941E-2</v>
      </c>
      <c r="AH191" s="1">
        <v>8.5940509440071682E-3</v>
      </c>
      <c r="AI191" s="1">
        <v>1.0705768730639553</v>
      </c>
      <c r="AJ191" s="1">
        <v>90.810000962306106</v>
      </c>
      <c r="AK191" s="1">
        <v>5.6148901846154705E-4</v>
      </c>
      <c r="AL191" s="1">
        <v>0.2738653644810749</v>
      </c>
      <c r="AM191" s="1">
        <v>-4.9011500566770714E-4</v>
      </c>
    </row>
    <row r="192" spans="1:39" x14ac:dyDescent="0.25">
      <c r="A192" s="1">
        <v>190</v>
      </c>
      <c r="B192" t="s">
        <v>282</v>
      </c>
      <c r="C192" s="1">
        <v>-3.4983894895096325E-2</v>
      </c>
      <c r="D192" s="1">
        <v>1.9839228074100632E-2</v>
      </c>
      <c r="E192" s="1">
        <v>2.1260126587467593E-2</v>
      </c>
      <c r="F192" s="1">
        <v>7.6373070884292735</v>
      </c>
      <c r="G192" s="1">
        <v>5.4456446427243215</v>
      </c>
      <c r="H192" s="1">
        <v>32.390275473534281</v>
      </c>
      <c r="I192" s="1">
        <v>37.414389537854582</v>
      </c>
      <c r="J192" s="1">
        <v>21.843297484812428</v>
      </c>
      <c r="K192" s="1">
        <v>6.1307465026086909</v>
      </c>
      <c r="L192" s="1">
        <v>0.31734026229752316</v>
      </c>
      <c r="M192" s="11">
        <v>156.20438837837617</v>
      </c>
      <c r="N192" s="1">
        <v>2.4767258680719945E-4</v>
      </c>
      <c r="O192" s="1">
        <v>4.0200424832497639E-2</v>
      </c>
      <c r="P192" s="1">
        <v>0.957097715897819</v>
      </c>
      <c r="Q192" s="1">
        <v>21.429520495556677</v>
      </c>
      <c r="R192" s="1">
        <v>3264.2996560419583</v>
      </c>
      <c r="S192" s="1">
        <v>1.2331054225538531</v>
      </c>
      <c r="T192" s="1">
        <v>165.1403558327269</v>
      </c>
      <c r="U192" s="1">
        <v>17.985012399160389</v>
      </c>
      <c r="V192" s="1">
        <v>99.757163020664024</v>
      </c>
      <c r="W192" s="11">
        <v>132.68578468173015</v>
      </c>
      <c r="X192" s="11">
        <v>138.40236776543077</v>
      </c>
      <c r="Y192" s="1">
        <v>8.6667501936262704E-3</v>
      </c>
      <c r="Z192" s="1">
        <v>1.168998863934053E-2</v>
      </c>
      <c r="AA192" s="1">
        <v>5.149526026023566E-2</v>
      </c>
      <c r="AB192" s="1">
        <v>0.40583537335115744</v>
      </c>
      <c r="AC192" s="1">
        <v>13.34861832910944</v>
      </c>
      <c r="AD192" s="11">
        <v>121.60207236753361</v>
      </c>
      <c r="AE192" s="11">
        <v>156.51294698419395</v>
      </c>
      <c r="AF192" s="1">
        <v>1.6423865009249694E-2</v>
      </c>
      <c r="AG192" s="1">
        <v>1.7539972858657712E-2</v>
      </c>
      <c r="AH192" s="1">
        <v>2.4222772110340691E-3</v>
      </c>
      <c r="AI192" s="1">
        <v>2.8065577801539652</v>
      </c>
      <c r="AJ192" s="1">
        <v>102.88597404588091</v>
      </c>
      <c r="AK192" s="1">
        <v>4.5045539451035933E-4</v>
      </c>
      <c r="AL192" s="1">
        <v>0.27386545405214208</v>
      </c>
      <c r="AM192" s="1">
        <v>1.5719461491767228E-2</v>
      </c>
    </row>
    <row r="193" spans="1:39" x14ac:dyDescent="0.25">
      <c r="A193" s="1">
        <v>191</v>
      </c>
      <c r="B193" t="s">
        <v>284</v>
      </c>
      <c r="C193" s="1">
        <v>-2.5755545749725467E-2</v>
      </c>
      <c r="D193" s="1">
        <v>-3.3365191855696225E-2</v>
      </c>
      <c r="E193" s="1">
        <v>1.2003478824064275E-2</v>
      </c>
      <c r="F193" s="1">
        <v>8.9284627581157494</v>
      </c>
      <c r="G193" s="1">
        <v>6.99014015037341</v>
      </c>
      <c r="H193" s="1">
        <v>19.853754606546303</v>
      </c>
      <c r="I193" s="1">
        <v>59.492129543171764</v>
      </c>
      <c r="J193" s="1">
        <v>31.575305490427656</v>
      </c>
      <c r="K193" s="1">
        <v>22.396637677164279</v>
      </c>
      <c r="L193" s="1">
        <v>0.38013936198784593</v>
      </c>
      <c r="M193" s="11">
        <v>162.75717445156445</v>
      </c>
      <c r="N193" s="1">
        <v>2.5471300130088117E-4</v>
      </c>
      <c r="O193" s="1">
        <v>2.9543429045783259E-3</v>
      </c>
      <c r="P193" s="1">
        <v>1.060134736345792</v>
      </c>
      <c r="Q193" s="1">
        <v>18.063763838449297</v>
      </c>
      <c r="R193" s="1">
        <v>4064.5520989763859</v>
      </c>
      <c r="S193" s="1">
        <v>1.9237190137337985</v>
      </c>
      <c r="T193" s="1">
        <v>314.51787651819041</v>
      </c>
      <c r="U193" s="1">
        <v>22.857139485975601</v>
      </c>
      <c r="V193" s="1">
        <v>113.66237004154262</v>
      </c>
      <c r="W193" s="11">
        <v>130.00396995687876</v>
      </c>
      <c r="X193" s="11">
        <v>132.05462346881691</v>
      </c>
      <c r="Y193" s="1">
        <v>3.8849008871899124E-3</v>
      </c>
      <c r="Z193" s="1">
        <v>1.7031429647468042E-2</v>
      </c>
      <c r="AA193" s="1">
        <v>0.14731759331063113</v>
      </c>
      <c r="AB193" s="1">
        <v>0.36520414184227146</v>
      </c>
      <c r="AC193" s="1">
        <v>21.369687135529244</v>
      </c>
      <c r="AD193" s="10">
        <v>118.49260384434037</v>
      </c>
      <c r="AE193" s="11">
        <v>152.26552420594339</v>
      </c>
      <c r="AF193" s="1">
        <v>1.7985402995832286E-2</v>
      </c>
      <c r="AG193" s="1">
        <v>2.2148484744720712E-2</v>
      </c>
      <c r="AH193" s="1">
        <v>2.0078618319618359E-3</v>
      </c>
      <c r="AI193" s="1">
        <v>6.7403351722043858</v>
      </c>
      <c r="AJ193" s="1">
        <v>102.84580930410296</v>
      </c>
      <c r="AK193" s="1">
        <v>6.1733142370425629E-4</v>
      </c>
      <c r="AL193" s="1">
        <v>0.14549530264834135</v>
      </c>
      <c r="AM193" s="1">
        <v>2.7837788139108279E-2</v>
      </c>
    </row>
    <row r="194" spans="1:39" x14ac:dyDescent="0.25">
      <c r="A194" s="1">
        <v>192</v>
      </c>
      <c r="B194" t="s">
        <v>286</v>
      </c>
      <c r="C194" s="1">
        <v>-3.4983894895096325E-2</v>
      </c>
      <c r="D194" s="1">
        <v>8.4030985465078734E-4</v>
      </c>
      <c r="E194" s="1">
        <v>9.9870632737632577E-3</v>
      </c>
      <c r="F194" s="1">
        <v>5.3533510675619906</v>
      </c>
      <c r="G194" s="1">
        <v>7.7607316177120929</v>
      </c>
      <c r="H194" s="1">
        <v>60.341449413954642</v>
      </c>
      <c r="I194" s="1">
        <v>29.952504339929391</v>
      </c>
      <c r="J194" s="1">
        <v>6.7945615446920966</v>
      </c>
      <c r="K194" s="1">
        <v>14.300453865509267</v>
      </c>
      <c r="L194" s="1">
        <v>0.44657328809319979</v>
      </c>
      <c r="M194" s="11">
        <v>171.62053646438596</v>
      </c>
      <c r="N194" s="1">
        <v>4.8243025791910274E-4</v>
      </c>
      <c r="O194" s="1">
        <v>1.6812290514806118E-2</v>
      </c>
      <c r="P194" s="1">
        <v>2.5299796837584574</v>
      </c>
      <c r="Q194" s="1">
        <v>115.4987990181845</v>
      </c>
      <c r="R194" s="1">
        <v>15189.235913466922</v>
      </c>
      <c r="S194" s="1">
        <v>2.7527422760515381</v>
      </c>
      <c r="T194" s="1">
        <v>291.87867940938196</v>
      </c>
      <c r="U194" s="1">
        <v>14.821552609221861</v>
      </c>
      <c r="V194" s="1">
        <v>153.45156549027328</v>
      </c>
      <c r="W194" s="11">
        <v>131.71087995345394</v>
      </c>
      <c r="X194" s="11">
        <v>133.68304692053482</v>
      </c>
      <c r="Y194" s="1">
        <v>7.0488225329338999E-3</v>
      </c>
      <c r="Z194" s="1">
        <v>7.0748448843432926E-2</v>
      </c>
      <c r="AA194" s="1">
        <v>0.32525897193763792</v>
      </c>
      <c r="AB194" s="1">
        <v>0.873900437280411</v>
      </c>
      <c r="AC194" s="1">
        <v>7.3372415867709861</v>
      </c>
      <c r="AD194" s="10">
        <v>120.48899451356407</v>
      </c>
      <c r="AE194" s="11">
        <v>158.31652396934786</v>
      </c>
      <c r="AF194" s="1">
        <v>2.830566969622576E-2</v>
      </c>
      <c r="AG194" s="1">
        <v>1.3813613148564127E-2</v>
      </c>
      <c r="AH194" s="1">
        <v>3.2566200189784915E-3</v>
      </c>
      <c r="AI194" s="1">
        <v>9.6421685336642255</v>
      </c>
      <c r="AJ194" s="1">
        <v>104.0954140790022</v>
      </c>
      <c r="AK194" s="1">
        <v>9.6154424597478421E-4</v>
      </c>
      <c r="AL194" s="1">
        <v>0.33036567337049216</v>
      </c>
      <c r="AM194" s="1">
        <v>7.873448443154147E-3</v>
      </c>
    </row>
    <row r="195" spans="1:39" x14ac:dyDescent="0.25">
      <c r="A195" s="1">
        <v>193</v>
      </c>
      <c r="B195" t="s">
        <v>288</v>
      </c>
      <c r="C195" s="1">
        <v>2.6915282911455344E-2</v>
      </c>
      <c r="D195" s="1">
        <v>-3.3365191855696225E-2</v>
      </c>
      <c r="E195" s="1">
        <v>0.16496700637295661</v>
      </c>
      <c r="F195" s="1">
        <v>239.42591049315286</v>
      </c>
      <c r="G195" s="1">
        <v>24.698789754874714</v>
      </c>
      <c r="H195" s="1">
        <v>77.341929057300192</v>
      </c>
      <c r="I195" s="1">
        <v>67.391055388499225</v>
      </c>
      <c r="J195" s="1">
        <v>605.354009257916</v>
      </c>
      <c r="K195" s="1">
        <v>35.671865813416304</v>
      </c>
      <c r="L195" s="1">
        <v>0.3814143728660408</v>
      </c>
      <c r="M195" s="11">
        <v>152.79122308489605</v>
      </c>
      <c r="N195" s="1">
        <v>7.2484285504104736E-4</v>
      </c>
      <c r="O195" s="1">
        <v>2.8553741097963242E-2</v>
      </c>
      <c r="P195" s="1">
        <v>1.0258527122240346</v>
      </c>
      <c r="Q195" s="1">
        <v>55.217327112657507</v>
      </c>
      <c r="R195" s="1">
        <v>1443.6828798369118</v>
      </c>
      <c r="S195" s="1">
        <v>1.749621905656392</v>
      </c>
      <c r="T195" s="1">
        <v>148.29979003097691</v>
      </c>
      <c r="U195" s="1">
        <v>6.5762611351785587</v>
      </c>
      <c r="V195" s="1">
        <v>47.085253470364016</v>
      </c>
      <c r="W195" s="10">
        <v>112.05059334832869</v>
      </c>
      <c r="X195" s="1">
        <v>113.95452884600911</v>
      </c>
      <c r="Y195" s="1">
        <v>3.7583237367989276E-2</v>
      </c>
      <c r="Z195" s="1">
        <v>0.21686603417002545</v>
      </c>
      <c r="AA195" s="1">
        <v>0.51546673497975648</v>
      </c>
      <c r="AB195" s="1">
        <v>0.7857227606675159</v>
      </c>
      <c r="AC195" s="1">
        <v>11.284873712964126</v>
      </c>
      <c r="AD195" s="1">
        <v>102.56741138626604</v>
      </c>
      <c r="AE195" s="11">
        <v>120.66027269155198</v>
      </c>
      <c r="AF195" s="1">
        <v>1.3878665091616985E-2</v>
      </c>
      <c r="AG195" s="1">
        <v>1.962726145763936E-2</v>
      </c>
      <c r="AH195" s="1">
        <v>9.5639466478454963E-3</v>
      </c>
      <c r="AI195" s="1">
        <v>3.2204486543218493</v>
      </c>
      <c r="AJ195" s="1">
        <v>95.231935583905639</v>
      </c>
      <c r="AK195" s="1">
        <v>1.6157791071701173E-3</v>
      </c>
      <c r="AL195" s="1">
        <v>0.35908027139409554</v>
      </c>
      <c r="AM195" s="1">
        <v>5.629868588474779E-3</v>
      </c>
    </row>
    <row r="196" spans="1:39" x14ac:dyDescent="0.25">
      <c r="A196" s="1">
        <v>194</v>
      </c>
      <c r="B196" t="s">
        <v>290</v>
      </c>
      <c r="C196" s="1">
        <v>-2.5565965615741489E-2</v>
      </c>
      <c r="D196" s="1">
        <v>-1.7477926136285772E-2</v>
      </c>
      <c r="E196" s="1">
        <v>2.2185529110471034E-2</v>
      </c>
      <c r="F196" s="1">
        <v>7.6000693769285803</v>
      </c>
      <c r="G196" s="1">
        <v>5.3668839551477587</v>
      </c>
      <c r="H196" s="1">
        <v>13.190606355663</v>
      </c>
      <c r="I196" s="1">
        <v>29.894883475467314</v>
      </c>
      <c r="J196" s="1">
        <v>21.875077774334397</v>
      </c>
      <c r="K196" s="1">
        <v>18.120744378099165</v>
      </c>
      <c r="L196" s="1">
        <v>0.20363456074264405</v>
      </c>
      <c r="M196" s="11">
        <v>158.6175963879102</v>
      </c>
      <c r="N196" s="1">
        <v>1.8513020343584045E-4</v>
      </c>
      <c r="O196" s="1">
        <v>5.663896812563721E-3</v>
      </c>
      <c r="P196" s="1">
        <v>1.1257056432587633</v>
      </c>
      <c r="Q196" s="1">
        <v>11.136328684423329</v>
      </c>
      <c r="R196" s="1">
        <v>1156.3291483204525</v>
      </c>
      <c r="S196" s="1">
        <v>1.007839865970054</v>
      </c>
      <c r="T196" s="1">
        <v>138.65609504610225</v>
      </c>
      <c r="U196" s="1">
        <v>10.982005726967628</v>
      </c>
      <c r="V196" s="1">
        <v>88.384970462730209</v>
      </c>
      <c r="W196" s="11">
        <v>127.52156323481341</v>
      </c>
      <c r="X196" s="11">
        <v>132.976040158167</v>
      </c>
      <c r="Y196" s="1">
        <v>2.8101003011584318E-3</v>
      </c>
      <c r="Z196" s="1">
        <v>5.1230891359412079E-3</v>
      </c>
      <c r="AA196" s="1">
        <v>0.29051624147942506</v>
      </c>
      <c r="AB196" s="1">
        <v>7.0149816069973239E-2</v>
      </c>
      <c r="AC196" s="1">
        <v>7.4530229983775689</v>
      </c>
      <c r="AD196" s="10">
        <v>118.85369400071768</v>
      </c>
      <c r="AE196" s="11">
        <v>152.66765415109504</v>
      </c>
      <c r="AF196" s="1">
        <v>1.1159332403719297E-2</v>
      </c>
      <c r="AG196" s="1">
        <v>1.0230776186407001E-2</v>
      </c>
      <c r="AH196" s="1">
        <v>1.8903855397512806E-3</v>
      </c>
      <c r="AI196" s="1">
        <v>1.3918896237618925</v>
      </c>
      <c r="AJ196" s="1">
        <v>104.47775692541563</v>
      </c>
      <c r="AK196" s="1">
        <v>2.6490991438827107E-4</v>
      </c>
      <c r="AL196" s="1">
        <v>0.24587437135449131</v>
      </c>
      <c r="AM196" s="1">
        <v>2.3695701482771645E-3</v>
      </c>
    </row>
    <row r="197" spans="1:39" x14ac:dyDescent="0.25">
      <c r="A197" s="1">
        <v>195</v>
      </c>
      <c r="B197" t="s">
        <v>292</v>
      </c>
      <c r="C197" s="1">
        <v>-3.4983894895096325E-2</v>
      </c>
      <c r="D197" s="1">
        <v>9.1630880132857935E-4</v>
      </c>
      <c r="E197" s="1">
        <v>3.0056189062988483E-2</v>
      </c>
      <c r="F197" s="1">
        <v>9.8013660872791064</v>
      </c>
      <c r="G197" s="1">
        <v>6.3577952247672007</v>
      </c>
      <c r="H197" s="1">
        <v>89.442775045374887</v>
      </c>
      <c r="I197" s="1">
        <v>45.72468270072693</v>
      </c>
      <c r="J197" s="1">
        <v>24.491421152810158</v>
      </c>
      <c r="K197" s="1">
        <v>14.927539268296812</v>
      </c>
      <c r="L197" s="1">
        <v>0.30090104636006476</v>
      </c>
      <c r="M197" s="11">
        <v>146.91135343861436</v>
      </c>
      <c r="N197" s="1">
        <v>4.9830318340962469E-4</v>
      </c>
      <c r="O197" s="1">
        <v>9.9162252359809872E-3</v>
      </c>
      <c r="P197" s="1">
        <v>2.0587629388684872</v>
      </c>
      <c r="Q197" s="1">
        <v>21.268984665175193</v>
      </c>
      <c r="R197" s="1">
        <v>3896.5029037409308</v>
      </c>
      <c r="S197" s="1">
        <v>1.7951956872782291</v>
      </c>
      <c r="T197" s="1">
        <v>230.77928181381159</v>
      </c>
      <c r="U197" s="1">
        <v>10.864043209423228</v>
      </c>
      <c r="V197" s="1">
        <v>77.814419892961709</v>
      </c>
      <c r="W197" s="11">
        <v>125.6009935914213</v>
      </c>
      <c r="X197" s="11">
        <v>128.18285032740576</v>
      </c>
      <c r="Y197" s="1">
        <v>5.8722533979324691E-3</v>
      </c>
      <c r="Z197" s="1">
        <v>8.3981661518011605E-3</v>
      </c>
      <c r="AA197" s="1">
        <v>0.32395782696774927</v>
      </c>
      <c r="AB197" s="1">
        <v>0.24105264085482453</v>
      </c>
      <c r="AC197" s="1">
        <v>18.823755242835816</v>
      </c>
      <c r="AD197" s="1">
        <v>115.68591455219202</v>
      </c>
      <c r="AE197" s="11">
        <v>148.19786235469712</v>
      </c>
      <c r="AF197" s="1">
        <v>1.4700660559646224E-2</v>
      </c>
      <c r="AG197" s="1">
        <v>2.3251565804070923E-2</v>
      </c>
      <c r="AH197" s="1">
        <v>5.8247623395116938E-3</v>
      </c>
      <c r="AI197" s="1">
        <v>3.5135790182241373</v>
      </c>
      <c r="AJ197" s="1">
        <v>104.57411235941136</v>
      </c>
      <c r="AK197" s="1">
        <v>5.9010634986220308E-4</v>
      </c>
      <c r="AL197" s="1">
        <v>0.25292948051138381</v>
      </c>
      <c r="AM197" s="1">
        <v>3.4619033643702203E-3</v>
      </c>
    </row>
    <row r="198" spans="1:39" x14ac:dyDescent="0.25">
      <c r="A198" s="1">
        <v>196</v>
      </c>
      <c r="B198" t="s">
        <v>294</v>
      </c>
      <c r="C198" s="1">
        <v>-3.4983894895096325E-2</v>
      </c>
      <c r="D198" s="1">
        <v>-3.3365191855696225E-2</v>
      </c>
      <c r="E198" s="1">
        <v>2.735156044834448E-2</v>
      </c>
      <c r="F198" s="1">
        <v>5.9888292407582275</v>
      </c>
      <c r="G198" s="1">
        <v>5.7622295124042182</v>
      </c>
      <c r="H198" s="1">
        <v>73.212989629323715</v>
      </c>
      <c r="I198" s="1">
        <v>28.828120965129358</v>
      </c>
      <c r="J198" s="1">
        <v>9.0378437754129965</v>
      </c>
      <c r="K198" s="1">
        <v>16.033329424177271</v>
      </c>
      <c r="L198" s="1">
        <v>0.37454275893571687</v>
      </c>
      <c r="M198" s="11">
        <v>149.82751422697137</v>
      </c>
      <c r="N198" s="1">
        <v>5.2921516184331987E-4</v>
      </c>
      <c r="O198" s="1">
        <v>0.11228380290207757</v>
      </c>
      <c r="P198" s="1">
        <v>25.119479437876635</v>
      </c>
      <c r="Q198" s="1">
        <v>46.484819425379918</v>
      </c>
      <c r="R198" s="1">
        <v>3795.6670981986763</v>
      </c>
      <c r="S198" s="1">
        <v>2.0807077710275443</v>
      </c>
      <c r="T198" s="1">
        <v>352.69582557515889</v>
      </c>
      <c r="U198" s="1">
        <v>48.906183599308704</v>
      </c>
      <c r="V198" s="1">
        <v>84.833700117729236</v>
      </c>
      <c r="W198" s="11">
        <v>124.89682374241204</v>
      </c>
      <c r="X198" s="11">
        <v>126.28083315746566</v>
      </c>
      <c r="Y198" s="1">
        <v>1.0095043173090994E-2</v>
      </c>
      <c r="Z198" s="1">
        <v>3.2637502417973953E-2</v>
      </c>
      <c r="AA198" s="1">
        <v>0.48189561670049624</v>
      </c>
      <c r="AB198" s="1">
        <v>0.78320772045074094</v>
      </c>
      <c r="AC198" s="1">
        <v>11.147993541060584</v>
      </c>
      <c r="AD198" s="1">
        <v>115.2523967026376</v>
      </c>
      <c r="AE198" s="11">
        <v>146.59805869863791</v>
      </c>
      <c r="AF198" s="1">
        <v>2.1431670009329575E-2</v>
      </c>
      <c r="AG198" s="1">
        <v>1.8129597642615448E-2</v>
      </c>
      <c r="AH198" s="1">
        <v>4.9019212808387742E-3</v>
      </c>
      <c r="AI198" s="1">
        <v>2.8271136608433509</v>
      </c>
      <c r="AJ198" s="1">
        <v>103.7658338352868</v>
      </c>
      <c r="AK198" s="1">
        <v>4.0411169152873458E-4</v>
      </c>
      <c r="AL198" s="1">
        <v>0.19415957209615881</v>
      </c>
      <c r="AM198" s="1">
        <v>1.1064386438954419E-3</v>
      </c>
    </row>
    <row r="199" spans="1:39" x14ac:dyDescent="0.25">
      <c r="A199" s="1">
        <v>197</v>
      </c>
      <c r="B199" t="s">
        <v>296</v>
      </c>
      <c r="C199" s="1">
        <v>-2.4700369628955745E-2</v>
      </c>
      <c r="D199" s="1">
        <v>-3.3365191855696225E-2</v>
      </c>
      <c r="E199" s="1">
        <v>2.3117937883615925E-2</v>
      </c>
      <c r="F199" s="1">
        <v>7.5559447672090876</v>
      </c>
      <c r="G199" s="1">
        <v>7.6675014426674579</v>
      </c>
      <c r="H199" s="1">
        <v>36.841266653459527</v>
      </c>
      <c r="I199" s="1">
        <v>44.204002537203699</v>
      </c>
      <c r="J199" s="1">
        <v>25.382192426539131</v>
      </c>
      <c r="K199" s="1">
        <v>17.28936127601072</v>
      </c>
      <c r="L199" s="1">
        <v>0.35316811701216749</v>
      </c>
      <c r="M199" s="11">
        <v>144.34893869512129</v>
      </c>
      <c r="N199" s="1">
        <v>3.3205905012423441E-4</v>
      </c>
      <c r="O199" s="1">
        <v>1.5688997603198574E-2</v>
      </c>
      <c r="P199" s="1">
        <v>1.9020061321723756</v>
      </c>
      <c r="Q199" s="1">
        <v>50.669126755514824</v>
      </c>
      <c r="R199" s="1">
        <v>4703.1974644156435</v>
      </c>
      <c r="S199" s="1">
        <v>2.3036025941456733</v>
      </c>
      <c r="T199" s="1">
        <v>199.78285256907671</v>
      </c>
      <c r="U199" s="1">
        <v>17.280360385912932</v>
      </c>
      <c r="V199" s="1">
        <v>108.11209965433123</v>
      </c>
      <c r="W199" s="11">
        <v>123.60930367017347</v>
      </c>
      <c r="X199" s="11">
        <v>125.04975333294438</v>
      </c>
      <c r="Y199" s="1">
        <v>7.334387747888564E-3</v>
      </c>
      <c r="Z199" s="1">
        <v>1.3040418370516654E-2</v>
      </c>
      <c r="AA199" s="1">
        <v>0.3704830723695669</v>
      </c>
      <c r="AB199" s="1">
        <v>0.41990160867422244</v>
      </c>
      <c r="AC199" s="1">
        <v>8.1780548274319642</v>
      </c>
      <c r="AD199" s="1">
        <v>113.59896708149866</v>
      </c>
      <c r="AE199" s="11">
        <v>146.21134532497891</v>
      </c>
      <c r="AF199" s="1">
        <v>1.5821396642821624E-2</v>
      </c>
      <c r="AG199" s="1">
        <v>2.2192416772501836E-2</v>
      </c>
      <c r="AH199" s="1">
        <v>1.6706943084120005E-3</v>
      </c>
      <c r="AI199" s="1">
        <v>6.3471393548612713</v>
      </c>
      <c r="AJ199" s="1">
        <v>103.5371776432811</v>
      </c>
      <c r="AK199" s="1">
        <v>7.6228528265915468E-4</v>
      </c>
      <c r="AL199" s="1">
        <v>0.27503039886630781</v>
      </c>
      <c r="AM199" s="1">
        <v>4.423153161331024E-2</v>
      </c>
    </row>
    <row r="200" spans="1:39" x14ac:dyDescent="0.25">
      <c r="A200" s="1">
        <v>198</v>
      </c>
      <c r="B200" t="s">
        <v>298</v>
      </c>
      <c r="C200" s="1">
        <v>-3.4983894895096325E-2</v>
      </c>
      <c r="D200" s="1">
        <v>-1.5909274275844511E-2</v>
      </c>
      <c r="E200" s="1">
        <v>2.4097923359298546E-2</v>
      </c>
      <c r="F200" s="1">
        <v>6.2027280308948223</v>
      </c>
      <c r="G200" s="1">
        <v>7.2669308496330771</v>
      </c>
      <c r="H200" s="1">
        <v>93.376153268576232</v>
      </c>
      <c r="I200" s="1">
        <v>53.181344089412583</v>
      </c>
      <c r="J200" s="1">
        <v>23.62567127756795</v>
      </c>
      <c r="K200" s="1">
        <v>20.491793173310487</v>
      </c>
      <c r="L200" s="1">
        <v>0.31485671000904586</v>
      </c>
      <c r="M200" s="11">
        <v>143.7042052252622</v>
      </c>
      <c r="N200" s="1">
        <v>1.2502754384258524E-3</v>
      </c>
      <c r="O200" s="1">
        <v>1.1323673111018272E-2</v>
      </c>
      <c r="P200" s="1">
        <v>1.803464977076884</v>
      </c>
      <c r="Q200" s="1">
        <v>21.309331836940682</v>
      </c>
      <c r="R200" s="1">
        <v>5273.483734258939</v>
      </c>
      <c r="S200" s="1">
        <v>0.96351216158065034</v>
      </c>
      <c r="T200" s="1">
        <v>122.57091896971632</v>
      </c>
      <c r="U200" s="1">
        <v>46.27136416262617</v>
      </c>
      <c r="V200" s="1">
        <v>111.10497210342189</v>
      </c>
      <c r="W200" s="11">
        <v>120.46701309708435</v>
      </c>
      <c r="X200" s="10">
        <v>122.67231561830071</v>
      </c>
      <c r="Y200" s="1">
        <v>5.0635039432706586E-2</v>
      </c>
      <c r="Z200" s="1">
        <v>4.52999287463392E-3</v>
      </c>
      <c r="AA200" s="1">
        <v>0.34919181328787591</v>
      </c>
      <c r="AB200" s="1">
        <v>0.4685298145820832</v>
      </c>
      <c r="AC200" s="1">
        <v>7.5103160944169041</v>
      </c>
      <c r="AD200" s="1">
        <v>112.5093798598088</v>
      </c>
      <c r="AE200" s="11">
        <v>141.95304927430857</v>
      </c>
      <c r="AF200" s="1">
        <v>7.8236282199375291E-3</v>
      </c>
      <c r="AG200" s="1">
        <v>0.22389695593494321</v>
      </c>
      <c r="AH200" s="1">
        <v>3.0197763721038174E-3</v>
      </c>
      <c r="AI200" s="1">
        <v>8.549759447129734</v>
      </c>
      <c r="AJ200" s="1">
        <v>102.47329058469602</v>
      </c>
      <c r="AK200" s="1">
        <v>4.2461766141324266E-4</v>
      </c>
      <c r="AL200" s="1">
        <v>7.0242799212612637</v>
      </c>
      <c r="AM200" s="1">
        <v>8.23784860294185E-3</v>
      </c>
    </row>
    <row r="201" spans="1:39" x14ac:dyDescent="0.25">
      <c r="A201" s="1">
        <v>199</v>
      </c>
      <c r="B201" t="s">
        <v>300</v>
      </c>
      <c r="C201" s="1">
        <v>-3.4983894895096325E-2</v>
      </c>
      <c r="D201" s="1">
        <v>-3.3365191855696225E-2</v>
      </c>
      <c r="E201" s="1">
        <v>1.8060960177965948E-2</v>
      </c>
      <c r="F201" s="1">
        <v>6.72162636005039</v>
      </c>
      <c r="G201" s="1">
        <v>5.9925831416998916</v>
      </c>
      <c r="H201" s="1">
        <v>71.937228940908355</v>
      </c>
      <c r="I201" s="1">
        <v>36.320045617998836</v>
      </c>
      <c r="J201" s="1">
        <v>14.736548047999777</v>
      </c>
      <c r="K201" s="1">
        <v>18.75531816085811</v>
      </c>
      <c r="L201" s="1">
        <v>0.34810296233489585</v>
      </c>
      <c r="M201" s="11">
        <v>145.84522577966152</v>
      </c>
      <c r="N201" s="1">
        <v>6.5109135482069747E-4</v>
      </c>
      <c r="O201" s="1">
        <v>3.7967677051957423E-2</v>
      </c>
      <c r="P201" s="1">
        <v>11.07240328613489</v>
      </c>
      <c r="Q201" s="1">
        <v>29.75286914657234</v>
      </c>
      <c r="R201" s="1">
        <v>4835.3455877751094</v>
      </c>
      <c r="S201" s="1">
        <v>1.3775969118881857</v>
      </c>
      <c r="T201" s="1">
        <v>114.21041310188622</v>
      </c>
      <c r="U201" s="1">
        <v>30.583047559399265</v>
      </c>
      <c r="V201" s="1">
        <v>85.958878005763736</v>
      </c>
      <c r="W201" s="11">
        <v>118.96049389885683</v>
      </c>
      <c r="X201" s="10">
        <v>120.99915489674159</v>
      </c>
      <c r="Y201" s="1">
        <v>7.1315993960916835E-3</v>
      </c>
      <c r="Z201" s="1">
        <v>2.3497700588435852E-2</v>
      </c>
      <c r="AA201" s="1">
        <v>0.33852106739921778</v>
      </c>
      <c r="AB201" s="1">
        <v>0.46641984294550076</v>
      </c>
      <c r="AC201" s="1">
        <v>7.0026252465693393</v>
      </c>
      <c r="AD201" s="1">
        <v>110.34103267122259</v>
      </c>
      <c r="AE201" s="11">
        <v>141.55556198681663</v>
      </c>
      <c r="AF201" s="1">
        <v>5.2148118392597214E-3</v>
      </c>
      <c r="AG201" s="1">
        <v>9.3903195028903569E-2</v>
      </c>
      <c r="AH201" s="1">
        <v>1.7302046760846574E-3</v>
      </c>
      <c r="AI201" s="1">
        <v>4.6505513982897018</v>
      </c>
      <c r="AJ201" s="1">
        <v>101.84964684902006</v>
      </c>
      <c r="AK201" s="1">
        <v>4.0092512744102865E-4</v>
      </c>
      <c r="AL201" s="1">
        <v>0.43542866076642206</v>
      </c>
      <c r="AM201" s="1">
        <v>2.93196975439847E-2</v>
      </c>
    </row>
    <row r="202" spans="1:39" x14ac:dyDescent="0.25">
      <c r="A202" s="1">
        <v>200</v>
      </c>
      <c r="B202" t="s">
        <v>302</v>
      </c>
      <c r="C202" s="1">
        <v>-1.3523542833495964E-2</v>
      </c>
      <c r="D202" s="1">
        <v>2.4566084195942924E-3</v>
      </c>
      <c r="E202" s="1">
        <v>1.9559519569115807E-2</v>
      </c>
      <c r="F202" s="1">
        <v>12.004901260830133</v>
      </c>
      <c r="G202" s="1">
        <v>10.750616941872977</v>
      </c>
      <c r="H202" s="1">
        <v>50.281323652503147</v>
      </c>
      <c r="I202" s="1">
        <v>62.317242470787527</v>
      </c>
      <c r="J202" s="1">
        <v>20.338627884027904</v>
      </c>
      <c r="K202" s="1">
        <v>23.704064385949152</v>
      </c>
      <c r="L202" s="1">
        <v>0.44216520981791302</v>
      </c>
      <c r="M202" s="11">
        <v>139.92704172842662</v>
      </c>
      <c r="N202" s="1">
        <v>5.0819318968498147E-4</v>
      </c>
      <c r="O202" s="1">
        <v>9.8143444316176384E-3</v>
      </c>
      <c r="P202" s="1">
        <v>1.5485271612895339</v>
      </c>
      <c r="Q202" s="1">
        <v>76.339687770145375</v>
      </c>
      <c r="R202" s="1">
        <v>8148.4794597451628</v>
      </c>
      <c r="S202" s="1">
        <v>2.3566506409341272</v>
      </c>
      <c r="T202" s="1">
        <v>309.85777609335514</v>
      </c>
      <c r="U202" s="1">
        <v>51.849175305364334</v>
      </c>
      <c r="V202" s="1">
        <v>110.01672227542807</v>
      </c>
      <c r="W202" s="10">
        <v>115.99186179937838</v>
      </c>
      <c r="X202" s="1">
        <v>119.26123145141558</v>
      </c>
      <c r="Y202" s="1">
        <v>4.3782269033589023E-3</v>
      </c>
      <c r="Z202" s="1">
        <v>7.4038267231711112E-3</v>
      </c>
      <c r="AA202" s="1">
        <v>0.47471495679192122</v>
      </c>
      <c r="AB202" s="1">
        <v>0.38204930140930787</v>
      </c>
      <c r="AC202" s="1">
        <v>13.174591902075102</v>
      </c>
      <c r="AD202" s="1">
        <v>108.88050249071405</v>
      </c>
      <c r="AE202" s="11">
        <v>139.79016943420541</v>
      </c>
      <c r="AF202" s="1">
        <v>1.2862404153089892E-2</v>
      </c>
      <c r="AG202" s="1">
        <v>1.8625670807240431E-2</v>
      </c>
      <c r="AH202" s="1">
        <v>3.4632569033774489E-3</v>
      </c>
      <c r="AI202" s="1">
        <v>3.989587082339912</v>
      </c>
      <c r="AJ202" s="1">
        <v>100.95780294691224</v>
      </c>
      <c r="AK202" s="1">
        <v>5.8851966579640848E-4</v>
      </c>
      <c r="AL202" s="1">
        <v>0.2552133028986186</v>
      </c>
      <c r="AM202" s="1">
        <v>5.2751215688362869E-3</v>
      </c>
    </row>
    <row r="203" spans="1:39" x14ac:dyDescent="0.25">
      <c r="A203" s="1">
        <v>201</v>
      </c>
      <c r="B203" t="s">
        <v>304</v>
      </c>
      <c r="C203" s="1">
        <v>-3.4983894895096325E-2</v>
      </c>
      <c r="D203" s="1">
        <v>2.792185019104981E-3</v>
      </c>
      <c r="E203" s="1">
        <v>2.2790111430201123E-2</v>
      </c>
      <c r="F203" s="1">
        <v>6.0151607306667927</v>
      </c>
      <c r="G203" s="1">
        <v>9.225945940864472</v>
      </c>
      <c r="H203" s="1">
        <v>138.33783665377641</v>
      </c>
      <c r="I203" s="1">
        <v>60.445059340408655</v>
      </c>
      <c r="J203" s="1">
        <v>30.809006263646882</v>
      </c>
      <c r="K203" s="1">
        <v>16.43843638363753</v>
      </c>
      <c r="L203" s="1">
        <v>0.43663743692849333</v>
      </c>
      <c r="M203" s="11">
        <v>138.32853749858398</v>
      </c>
      <c r="N203" s="1">
        <v>1.0853820926899546E-3</v>
      </c>
      <c r="O203" s="1">
        <v>6.7211857597363034E-2</v>
      </c>
      <c r="P203" s="1">
        <v>8.8474791503762784</v>
      </c>
      <c r="Q203" s="1">
        <v>78.948421849270659</v>
      </c>
      <c r="R203" s="1">
        <v>17772.893238953868</v>
      </c>
      <c r="S203" s="1">
        <v>2.580194164116473</v>
      </c>
      <c r="T203" s="1">
        <v>255.83879735435389</v>
      </c>
      <c r="U203" s="1">
        <v>88.566065613279136</v>
      </c>
      <c r="V203" s="1">
        <v>172.11471251292534</v>
      </c>
      <c r="W203" s="10">
        <v>115.17244966390588</v>
      </c>
      <c r="X203" s="1">
        <v>117.19298439473114</v>
      </c>
      <c r="Y203" s="1">
        <v>3.6697938826364095E-3</v>
      </c>
      <c r="Z203" s="1">
        <v>6.9570353459028353E-3</v>
      </c>
      <c r="AA203" s="1">
        <v>0.32885912103391995</v>
      </c>
      <c r="AB203" s="1">
        <v>1.3200528252631978</v>
      </c>
      <c r="AC203" s="1">
        <v>11.270312111244397</v>
      </c>
      <c r="AD203" s="1">
        <v>106.85093274216764</v>
      </c>
      <c r="AE203" s="11">
        <v>139.16756792301493</v>
      </c>
      <c r="AF203" s="1">
        <v>1.7057746319792982E-2</v>
      </c>
      <c r="AG203" s="1">
        <v>2.2794636455530284E-2</v>
      </c>
      <c r="AH203" s="1">
        <v>9.3361351850552619E-4</v>
      </c>
      <c r="AI203" s="1">
        <v>8.5086972936883658</v>
      </c>
      <c r="AJ203" s="1">
        <v>100.38153545407469</v>
      </c>
      <c r="AK203" s="1">
        <v>6.4923433919132265E-4</v>
      </c>
      <c r="AL203" s="1">
        <v>0.27004249000819874</v>
      </c>
      <c r="AM203" s="1">
        <v>2.6042369130532334E-2</v>
      </c>
    </row>
    <row r="204" spans="1:39" x14ac:dyDescent="0.25">
      <c r="A204" s="1">
        <v>202</v>
      </c>
      <c r="B204" t="s">
        <v>306</v>
      </c>
      <c r="C204" s="1">
        <v>-2.4002703152121226E-2</v>
      </c>
      <c r="D204" s="1">
        <v>-3.3365191855696225E-2</v>
      </c>
      <c r="E204" s="1">
        <v>2.0511420074100575E-2</v>
      </c>
      <c r="F204" s="1">
        <v>11.498037759213139</v>
      </c>
      <c r="G204" s="1">
        <v>10.58323385002444</v>
      </c>
      <c r="H204" s="1">
        <v>41.020003980976547</v>
      </c>
      <c r="I204" s="1">
        <v>73.696628489210283</v>
      </c>
      <c r="J204" s="1">
        <v>30.52139440616611</v>
      </c>
      <c r="K204" s="1">
        <v>17.337379808455978</v>
      </c>
      <c r="L204" s="1">
        <v>0.37620362387203404</v>
      </c>
      <c r="M204" s="11">
        <v>136.29598671462017</v>
      </c>
      <c r="N204" s="1">
        <v>3.7234167671448679E-4</v>
      </c>
      <c r="O204" s="1">
        <v>9.1318191615737763E-3</v>
      </c>
      <c r="P204" s="1">
        <v>1.9091249783204187</v>
      </c>
      <c r="Q204" s="1">
        <v>31.014818106450505</v>
      </c>
      <c r="R204" s="1">
        <v>3827.0242480762336</v>
      </c>
      <c r="S204" s="1">
        <v>1.8375597127704355</v>
      </c>
      <c r="T204" s="1">
        <v>162.52988541095584</v>
      </c>
      <c r="U204" s="1">
        <v>48.236616287589072</v>
      </c>
      <c r="V204" s="1">
        <v>108.03899791171141</v>
      </c>
      <c r="W204" s="11">
        <v>115.82833786977699</v>
      </c>
      <c r="X204" s="1">
        <v>116.34176564025449</v>
      </c>
      <c r="Y204" s="1">
        <v>1.306653013950026E-2</v>
      </c>
      <c r="Z204" s="1">
        <v>3.5325231838234994E-2</v>
      </c>
      <c r="AA204" s="1">
        <v>0.11863763363489015</v>
      </c>
      <c r="AB204" s="1">
        <v>0.41375841073379477</v>
      </c>
      <c r="AC204" s="1">
        <v>8.8693814247963285</v>
      </c>
      <c r="AD204" s="1">
        <v>109.21494432492489</v>
      </c>
      <c r="AE204" s="11">
        <v>137.0170879908749</v>
      </c>
      <c r="AF204" s="1">
        <v>7.9080598700256317E-3</v>
      </c>
      <c r="AG204" s="1">
        <v>1.4228926558239104E-2</v>
      </c>
      <c r="AH204" s="1">
        <v>1.7722060004601197E-3</v>
      </c>
      <c r="AI204" s="1">
        <v>7.4915528442053851</v>
      </c>
      <c r="AJ204" s="1">
        <v>101.32023127689314</v>
      </c>
      <c r="AK204" s="1">
        <v>3.8965363489533379E-4</v>
      </c>
      <c r="AL204" s="1">
        <v>0.27685609380403137</v>
      </c>
      <c r="AM204" s="1">
        <v>3.3280247326461705E-3</v>
      </c>
    </row>
    <row r="205" spans="1:39" x14ac:dyDescent="0.25">
      <c r="A205" s="1">
        <v>203</v>
      </c>
      <c r="B205" t="s">
        <v>308</v>
      </c>
      <c r="C205" s="1">
        <v>-3.4983894895096325E-2</v>
      </c>
      <c r="D205" s="1">
        <v>-8.9259931427486099E-3</v>
      </c>
      <c r="E205" s="1">
        <v>2.2235679305963662E-2</v>
      </c>
      <c r="F205" s="1">
        <v>5.4733626060095402</v>
      </c>
      <c r="G205" s="1">
        <v>4.6210754224786594</v>
      </c>
      <c r="H205" s="1">
        <v>76.43434838080627</v>
      </c>
      <c r="I205" s="1">
        <v>26.484533707964903</v>
      </c>
      <c r="J205" s="1">
        <v>10.396685706792445</v>
      </c>
      <c r="K205" s="1">
        <v>18.133411462109436</v>
      </c>
      <c r="L205" s="1">
        <v>0.27161326513729223</v>
      </c>
      <c r="M205" s="11">
        <v>136.25164000408185</v>
      </c>
      <c r="N205" s="1">
        <v>7.6614928976622397E-4</v>
      </c>
      <c r="O205" s="1">
        <v>8.5458396754488491E-2</v>
      </c>
      <c r="P205" s="1">
        <v>23.437096781731562</v>
      </c>
      <c r="Q205" s="1">
        <v>29.013905298698127</v>
      </c>
      <c r="R205" s="1">
        <v>4827.0419634396303</v>
      </c>
      <c r="S205" s="1">
        <v>1.2431749706255588</v>
      </c>
      <c r="T205" s="1">
        <v>94.810457447347687</v>
      </c>
      <c r="U205" s="1">
        <v>22.617335982109996</v>
      </c>
      <c r="V205" s="1">
        <v>67.731934619109154</v>
      </c>
      <c r="W205" s="11">
        <v>118.85522023789498</v>
      </c>
      <c r="X205" s="1">
        <v>119.23942398711934</v>
      </c>
      <c r="Y205" s="1">
        <v>1.0608253971864252E-2</v>
      </c>
      <c r="Z205" s="1">
        <v>1.9916098838606785E-2</v>
      </c>
      <c r="AA205" s="1">
        <v>0.29735024794459269</v>
      </c>
      <c r="AB205" s="1">
        <v>0.4759788376647478</v>
      </c>
      <c r="AC205" s="1">
        <v>6.2476290362739748</v>
      </c>
      <c r="AD205" s="1">
        <v>109.08886968050899</v>
      </c>
      <c r="AE205" s="11">
        <v>141.40617080200857</v>
      </c>
      <c r="AF205" s="1">
        <v>6.1464648933762661E-3</v>
      </c>
      <c r="AG205" s="1">
        <v>7.2754328712171953E-2</v>
      </c>
      <c r="AH205" s="1">
        <v>1.1242610118790285E-3</v>
      </c>
      <c r="AI205" s="1">
        <v>5.4355391373548523</v>
      </c>
      <c r="AJ205" s="1">
        <v>101.07631012188642</v>
      </c>
      <c r="AK205" s="1">
        <v>3.6195772143226987E-4</v>
      </c>
      <c r="AL205" s="1">
        <v>0.46634142508358278</v>
      </c>
      <c r="AM205" s="1">
        <v>2.9725194766138264E-2</v>
      </c>
    </row>
    <row r="206" spans="1:39" x14ac:dyDescent="0.25">
      <c r="A206" s="1">
        <v>204</v>
      </c>
      <c r="B206" t="s">
        <v>310</v>
      </c>
      <c r="C206" s="1">
        <v>-3.4983894895096325E-2</v>
      </c>
      <c r="D206" s="1">
        <v>-3.3365191855696225E-2</v>
      </c>
      <c r="E206" s="1">
        <v>1.9362257806691468E-2</v>
      </c>
      <c r="F206" s="1">
        <v>8.1122410344173446</v>
      </c>
      <c r="G206" s="1">
        <v>10.058448769561537</v>
      </c>
      <c r="H206" s="1">
        <v>97.325380195433851</v>
      </c>
      <c r="I206" s="1">
        <v>58.512015875686529</v>
      </c>
      <c r="J206" s="1">
        <v>18.712468333556597</v>
      </c>
      <c r="K206" s="1">
        <v>22.725694531380963</v>
      </c>
      <c r="L206" s="1">
        <v>0.46887432091684222</v>
      </c>
      <c r="M206" s="11">
        <v>131.87693847182965</v>
      </c>
      <c r="N206" s="1">
        <v>7.0131542177140902E-4</v>
      </c>
      <c r="O206" s="1">
        <v>1.1157150279295721E-2</v>
      </c>
      <c r="P206" s="1">
        <v>1.5857297565517945</v>
      </c>
      <c r="Q206" s="1">
        <v>64.856814866186795</v>
      </c>
      <c r="R206" s="1">
        <v>8904.7717587764055</v>
      </c>
      <c r="S206" s="1">
        <v>2.0740374120936131</v>
      </c>
      <c r="T206" s="1">
        <v>221.4067349219209</v>
      </c>
      <c r="U206" s="1">
        <v>39.607595401663346</v>
      </c>
      <c r="V206" s="1">
        <v>103.27186048265058</v>
      </c>
      <c r="W206" s="11">
        <v>116.73902080828061</v>
      </c>
      <c r="X206" s="1">
        <v>116.13255269968421</v>
      </c>
      <c r="Y206" s="1">
        <v>1.7433703686942463E-3</v>
      </c>
      <c r="Z206" s="1">
        <v>3.730874449081175E-2</v>
      </c>
      <c r="AA206" s="1">
        <v>0.53418792022098294</v>
      </c>
      <c r="AB206" s="1">
        <v>0.90845552852445144</v>
      </c>
      <c r="AC206" s="1">
        <v>12.112262426272153</v>
      </c>
      <c r="AD206" s="1">
        <v>106.69838164305894</v>
      </c>
      <c r="AE206" s="11">
        <v>136.42770182948269</v>
      </c>
      <c r="AF206" s="1">
        <v>7.1303659396603283E-3</v>
      </c>
      <c r="AG206" s="1">
        <v>2.1116477125778362E-2</v>
      </c>
      <c r="AH206" s="1">
        <v>4.9039164463826291E-3</v>
      </c>
      <c r="AI206" s="1">
        <v>6.4298282072630322</v>
      </c>
      <c r="AJ206" s="1">
        <v>100.38455442455495</v>
      </c>
      <c r="AK206" s="1">
        <v>6.6335780549959904E-4</v>
      </c>
      <c r="AL206" s="1">
        <v>0.18949131551471785</v>
      </c>
      <c r="AM206" s="1">
        <v>9.4621760673398708E-3</v>
      </c>
    </row>
    <row r="207" spans="1:39" x14ac:dyDescent="0.25">
      <c r="A207" s="1">
        <v>205</v>
      </c>
      <c r="B207" t="s">
        <v>312</v>
      </c>
      <c r="C207" s="1">
        <v>-3.4983894895096325E-2</v>
      </c>
      <c r="D207" s="1">
        <v>8.7261894121036764E-3</v>
      </c>
      <c r="E207" s="1">
        <v>2.2443552409053106E-2</v>
      </c>
      <c r="F207" s="1">
        <v>6.0259593690126136</v>
      </c>
      <c r="G207" s="1">
        <v>7.4234922467083031</v>
      </c>
      <c r="H207" s="1">
        <v>100.34885784965786</v>
      </c>
      <c r="I207" s="1">
        <v>44.454204677557982</v>
      </c>
      <c r="J207" s="1">
        <v>23.545147815450282</v>
      </c>
      <c r="K207" s="1">
        <v>8.4152068397655881</v>
      </c>
      <c r="L207" s="1">
        <v>0.38766851683582687</v>
      </c>
      <c r="M207" s="11">
        <v>141.71181920477008</v>
      </c>
      <c r="N207" s="1">
        <v>6.2725249064082486E-4</v>
      </c>
      <c r="O207" s="1">
        <v>2.4753957517971756E-2</v>
      </c>
      <c r="P207" s="1">
        <v>4.9155006187633878</v>
      </c>
      <c r="Q207" s="1">
        <v>70.089914321118812</v>
      </c>
      <c r="R207" s="1">
        <v>12098.255986665927</v>
      </c>
      <c r="S207" s="1">
        <v>1.9407087107631176</v>
      </c>
      <c r="T207" s="1">
        <v>173.82690935365417</v>
      </c>
      <c r="U207" s="1">
        <v>60.234404127893441</v>
      </c>
      <c r="V207" s="1">
        <v>130.44917389073694</v>
      </c>
      <c r="W207" s="10">
        <v>113.43281975596385</v>
      </c>
      <c r="X207" s="1">
        <v>115.34678375669269</v>
      </c>
      <c r="Y207" s="1">
        <v>9.538635303248038E-3</v>
      </c>
      <c r="Z207" s="1">
        <v>1.4698932806557791E-2</v>
      </c>
      <c r="AA207" s="1">
        <v>0.20832546097866525</v>
      </c>
      <c r="AB207" s="1">
        <v>0.55458521590779764</v>
      </c>
      <c r="AC207" s="1">
        <v>8.4260182602882221</v>
      </c>
      <c r="AD207" s="1">
        <v>106.88506104439288</v>
      </c>
      <c r="AE207" s="11">
        <v>136.9492138165173</v>
      </c>
      <c r="AF207" s="1">
        <v>8.6848276079002727E-3</v>
      </c>
      <c r="AG207" s="1">
        <v>4.0428151481012677E-2</v>
      </c>
      <c r="AH207" s="1">
        <v>1.2629322088528151E-3</v>
      </c>
      <c r="AI207" s="1">
        <v>6.8142746971860237</v>
      </c>
      <c r="AJ207" s="1">
        <v>100.08157258759481</v>
      </c>
      <c r="AK207" s="1">
        <v>5.9502814654399921E-4</v>
      </c>
      <c r="AL207" s="1">
        <v>0.7482019841576959</v>
      </c>
      <c r="AM207" s="1">
        <v>5.0182097506392444E-3</v>
      </c>
    </row>
    <row r="208" spans="1:39" x14ac:dyDescent="0.25">
      <c r="A208" s="1">
        <v>206</v>
      </c>
      <c r="B208" t="s">
        <v>314</v>
      </c>
      <c r="C208" s="1">
        <v>-3.4983894895096325E-2</v>
      </c>
      <c r="D208" s="1">
        <v>-1.5008601727249925E-2</v>
      </c>
      <c r="E208" s="1">
        <v>1.8020437805854248E-2</v>
      </c>
      <c r="F208" s="1">
        <v>9.7575110419418802</v>
      </c>
      <c r="G208" s="1">
        <v>7.0544141122273514</v>
      </c>
      <c r="H208" s="1">
        <v>72.007464773847985</v>
      </c>
      <c r="I208" s="1">
        <v>47.833062497831889</v>
      </c>
      <c r="J208" s="1">
        <v>26.909533966502831</v>
      </c>
      <c r="K208" s="1">
        <v>7.8030201108245469</v>
      </c>
      <c r="L208" s="1">
        <v>0.43400940061242488</v>
      </c>
      <c r="M208" s="11">
        <v>135.78726322993808</v>
      </c>
      <c r="N208" s="1">
        <v>5.0509693763349419E-4</v>
      </c>
      <c r="O208" s="1">
        <v>0.12764010006663185</v>
      </c>
      <c r="P208" s="1">
        <v>18.539881680262308</v>
      </c>
      <c r="Q208" s="1">
        <v>44.223108954076608</v>
      </c>
      <c r="R208" s="1">
        <v>7003.5131045192138</v>
      </c>
      <c r="S208" s="1">
        <v>1.7129666125515857</v>
      </c>
      <c r="T208" s="1">
        <v>207.31197154642319</v>
      </c>
      <c r="U208" s="1">
        <v>21.808830114286884</v>
      </c>
      <c r="V208" s="1">
        <v>127.20467578805803</v>
      </c>
      <c r="W208" s="10">
        <v>113.9379431876862</v>
      </c>
      <c r="X208" s="1">
        <v>114.0184004993792</v>
      </c>
      <c r="Y208" s="1">
        <v>1.3563927658556801E-2</v>
      </c>
      <c r="Z208" s="1">
        <v>1.0293742761046847E-2</v>
      </c>
      <c r="AA208" s="1">
        <v>7.2612068172347236E-2</v>
      </c>
      <c r="AB208" s="1">
        <v>1.0606673596675216</v>
      </c>
      <c r="AC208" s="1">
        <v>17.68278511339323</v>
      </c>
      <c r="AD208" s="1">
        <v>105.90918728996837</v>
      </c>
      <c r="AE208" s="11">
        <v>135.56314794274243</v>
      </c>
      <c r="AF208" s="1">
        <v>2.5365930639336509E-2</v>
      </c>
      <c r="AG208" s="1">
        <v>1.9776369537120746E-2</v>
      </c>
      <c r="AH208" s="1">
        <v>3.9880282716215484E-3</v>
      </c>
      <c r="AI208" s="1">
        <v>13.562666213592719</v>
      </c>
      <c r="AJ208" s="1">
        <v>99.506087685084708</v>
      </c>
      <c r="AK208" s="1">
        <v>3.8557321935183704E-4</v>
      </c>
      <c r="AL208" s="1">
        <v>0.39254701751838755</v>
      </c>
      <c r="AM208" s="1">
        <v>4.0552731804553821E-2</v>
      </c>
    </row>
    <row r="209" spans="1:39" x14ac:dyDescent="0.25">
      <c r="A209" s="1">
        <v>207</v>
      </c>
      <c r="B209" t="s">
        <v>316</v>
      </c>
      <c r="C209" s="1">
        <v>-9.4723234765543961E-3</v>
      </c>
      <c r="D209" s="1">
        <v>9.4881480001520503E-3</v>
      </c>
      <c r="E209" s="1">
        <v>1.6894836121577324E-2</v>
      </c>
      <c r="F209" s="1">
        <v>5.405540686569104</v>
      </c>
      <c r="G209" s="1">
        <v>3.8096181761919206</v>
      </c>
      <c r="H209" s="1">
        <v>20.592783761097309</v>
      </c>
      <c r="I209" s="1">
        <v>27.216451650167532</v>
      </c>
      <c r="J209" s="1">
        <v>12.359398081327214</v>
      </c>
      <c r="K209" s="1">
        <v>15.697887889400077</v>
      </c>
      <c r="L209" s="1">
        <v>0.17062642938320574</v>
      </c>
      <c r="M209" s="11">
        <v>136.66882428781147</v>
      </c>
      <c r="N209" s="1">
        <v>2.2346616904987018E-4</v>
      </c>
      <c r="O209" s="1">
        <v>3.7451725528854138E-3</v>
      </c>
      <c r="P209" s="1">
        <v>1.3084719335531372</v>
      </c>
      <c r="Q209" s="1">
        <v>16.216716976574229</v>
      </c>
      <c r="R209" s="1">
        <v>3517.2187848867761</v>
      </c>
      <c r="S209" s="1">
        <v>1.0066830308229224</v>
      </c>
      <c r="T209" s="1">
        <v>154.4050430448487</v>
      </c>
      <c r="U209" s="1">
        <v>11.460865997579289</v>
      </c>
      <c r="V209" s="1">
        <v>59.642241840194806</v>
      </c>
      <c r="W209" s="11">
        <v>116.36038076601959</v>
      </c>
      <c r="X209" s="1">
        <v>114.43648132133642</v>
      </c>
      <c r="Y209" s="1">
        <v>2.8901531512453061E-3</v>
      </c>
      <c r="Z209" s="1">
        <v>5.6326013847054759E-3</v>
      </c>
      <c r="AA209" s="1">
        <v>8.1959432554425143E-2</v>
      </c>
      <c r="AB209" s="1">
        <v>0.53369504040555327</v>
      </c>
      <c r="AC209" s="1">
        <v>9.3066588879168197</v>
      </c>
      <c r="AD209" s="1">
        <v>107.31451784517594</v>
      </c>
      <c r="AE209" s="11">
        <v>137.47690775179672</v>
      </c>
      <c r="AF209" s="1">
        <v>1.129364621967862E-2</v>
      </c>
      <c r="AG209" s="1">
        <v>1.3654129794093615E-2</v>
      </c>
      <c r="AH209" s="1">
        <v>1.1251873030870901E-3</v>
      </c>
      <c r="AI209" s="1">
        <v>17.367165445260472</v>
      </c>
      <c r="AJ209" s="1">
        <v>100.12685797181082</v>
      </c>
      <c r="AK209" s="1">
        <v>4.67112437000597E-4</v>
      </c>
      <c r="AL209" s="1">
        <v>0.19114007618059906</v>
      </c>
      <c r="AM209" s="1">
        <v>3.2863551474048153E-2</v>
      </c>
    </row>
    <row r="210" spans="1:39" x14ac:dyDescent="0.25">
      <c r="A210" s="1">
        <v>208</v>
      </c>
      <c r="B210" t="s">
        <v>318</v>
      </c>
      <c r="C210" s="1">
        <v>-2.3577771266784196E-2</v>
      </c>
      <c r="D210" s="1">
        <v>-8.0239334294071943E-3</v>
      </c>
      <c r="E210" s="1">
        <v>1.446144943619695E-2</v>
      </c>
      <c r="F210" s="1">
        <v>7.1151379837444253</v>
      </c>
      <c r="G210" s="1">
        <v>8.1283764124557383</v>
      </c>
      <c r="H210" s="1">
        <v>37.093135483220557</v>
      </c>
      <c r="I210" s="1">
        <v>41.464014264219102</v>
      </c>
      <c r="J210" s="1">
        <v>12.98517189519729</v>
      </c>
      <c r="K210" s="1">
        <v>18.640346046055459</v>
      </c>
      <c r="L210" s="1">
        <v>0.41261612356202737</v>
      </c>
      <c r="M210" s="11">
        <v>130.54763813171851</v>
      </c>
      <c r="N210" s="1">
        <v>3.2438356129318606E-4</v>
      </c>
      <c r="O210" s="1">
        <v>9.3019791088904003E-3</v>
      </c>
      <c r="P210" s="1">
        <v>1.7007638310691224</v>
      </c>
      <c r="Q210" s="1">
        <v>77.065404076790188</v>
      </c>
      <c r="R210" s="1">
        <v>10030.543519082821</v>
      </c>
      <c r="S210" s="1">
        <v>2.3009983428734913</v>
      </c>
      <c r="T210" s="1">
        <v>335.0027568647393</v>
      </c>
      <c r="U210" s="1">
        <v>17.976713761054519</v>
      </c>
      <c r="V210" s="1">
        <v>122.22544340446818</v>
      </c>
      <c r="W210" s="10">
        <v>112.90333306741336</v>
      </c>
      <c r="X210" s="1">
        <v>115.7322801601171</v>
      </c>
      <c r="Y210" s="1">
        <v>2.7060414286488549E-3</v>
      </c>
      <c r="Z210" s="1">
        <v>0.11014720266548469</v>
      </c>
      <c r="AA210" s="1">
        <v>0.33884636029221155</v>
      </c>
      <c r="AB210" s="1">
        <v>0.45555079416320332</v>
      </c>
      <c r="AC210" s="1">
        <v>9.7399602818642439</v>
      </c>
      <c r="AD210" s="1">
        <v>105.87327979236852</v>
      </c>
      <c r="AE210" s="11">
        <v>137.58348506541066</v>
      </c>
      <c r="AF210" s="1">
        <v>1.8879058739689196E-2</v>
      </c>
      <c r="AG210" s="1">
        <v>1.9379718998417624E-2</v>
      </c>
      <c r="AH210" s="1">
        <v>3.6706791072437452E-3</v>
      </c>
      <c r="AI210" s="1">
        <v>4.4323875313369969</v>
      </c>
      <c r="AJ210" s="1">
        <v>99.323970960454901</v>
      </c>
      <c r="AK210" s="1">
        <v>7.8623520024826484E-4</v>
      </c>
      <c r="AL210" s="1">
        <v>0.37709669576798599</v>
      </c>
      <c r="AM210" s="1">
        <v>5.133564991385159E-3</v>
      </c>
    </row>
    <row r="211" spans="1:39" x14ac:dyDescent="0.25">
      <c r="A211" s="1">
        <v>209</v>
      </c>
      <c r="B211" t="s">
        <v>320</v>
      </c>
      <c r="C211" s="1">
        <v>2.6631361432299973E-3</v>
      </c>
      <c r="D211" s="1">
        <v>-8.1724412602619586E-3</v>
      </c>
      <c r="E211" s="1">
        <v>2.4360180196408465E-2</v>
      </c>
      <c r="F211" s="1">
        <v>7.0400016228987328</v>
      </c>
      <c r="G211" s="1">
        <v>6.5608735843269201</v>
      </c>
      <c r="H211" s="1">
        <v>101.77196681090784</v>
      </c>
      <c r="I211" s="1">
        <v>43.38752563387586</v>
      </c>
      <c r="J211" s="1">
        <v>34.345224290699065</v>
      </c>
      <c r="K211" s="1">
        <v>15.986879580690887</v>
      </c>
      <c r="L211" s="1">
        <v>0.30547002250148397</v>
      </c>
      <c r="M211" s="11">
        <v>132.57696247702788</v>
      </c>
      <c r="N211" s="1">
        <v>5.7621770022499546E-4</v>
      </c>
      <c r="O211" s="1">
        <v>7.2879088560853147E-3</v>
      </c>
      <c r="P211" s="1">
        <v>2.734039254813291</v>
      </c>
      <c r="Q211" s="1">
        <v>23.030990515231284</v>
      </c>
      <c r="R211" s="1">
        <v>3008.4835041196957</v>
      </c>
      <c r="S211" s="1">
        <v>1.3939009702944454</v>
      </c>
      <c r="T211" s="1">
        <v>210.02041131028506</v>
      </c>
      <c r="U211" s="1">
        <v>19.717453070345961</v>
      </c>
      <c r="V211" s="1">
        <v>109.64610491283942</v>
      </c>
      <c r="W211" s="11">
        <v>116.12721432043865</v>
      </c>
      <c r="X211" s="1">
        <v>114.31944875667337</v>
      </c>
      <c r="Y211" s="1">
        <v>5.8635005040616698E-3</v>
      </c>
      <c r="Z211" s="1">
        <v>0.42717310232819988</v>
      </c>
      <c r="AA211" s="1">
        <v>0.15994184867428213</v>
      </c>
      <c r="AB211" s="1">
        <v>0.48982713969625508</v>
      </c>
      <c r="AC211" s="1">
        <v>10.534256255822617</v>
      </c>
      <c r="AD211" s="1">
        <v>107.36268710213822</v>
      </c>
      <c r="AE211" s="11">
        <v>137.49801449787276</v>
      </c>
      <c r="AF211" s="1">
        <v>1.5546904521505032E-2</v>
      </c>
      <c r="AG211" s="1">
        <v>3.9929063966803041E-2</v>
      </c>
      <c r="AH211" s="1">
        <v>3.6226703677454692E-3</v>
      </c>
      <c r="AI211" s="1">
        <v>15.383210466816886</v>
      </c>
      <c r="AJ211" s="1">
        <v>99.901561028930374</v>
      </c>
      <c r="AK211" s="1">
        <v>7.8090862756563073E-4</v>
      </c>
      <c r="AL211" s="1">
        <v>0.46709923840122242</v>
      </c>
      <c r="AM211" s="1">
        <v>1.429091536027177E-2</v>
      </c>
    </row>
    <row r="212" spans="1:39" x14ac:dyDescent="0.25">
      <c r="A212" s="1">
        <v>210</v>
      </c>
      <c r="B212" t="s">
        <v>322</v>
      </c>
      <c r="C212" s="1">
        <v>-3.4983894895096325E-2</v>
      </c>
      <c r="D212" s="1">
        <v>-8.5977828191908176E-3</v>
      </c>
      <c r="E212" s="1">
        <v>1.5684395205868562E-2</v>
      </c>
      <c r="F212" s="1">
        <v>4.7422496323081811</v>
      </c>
      <c r="G212" s="1">
        <v>6.3292662559570365</v>
      </c>
      <c r="H212" s="1">
        <v>16.168000113795529</v>
      </c>
      <c r="I212" s="1">
        <v>41.450532795694762</v>
      </c>
      <c r="J212" s="1">
        <v>21.349794663244648</v>
      </c>
      <c r="K212" s="1">
        <v>21.600235994106267</v>
      </c>
      <c r="L212" s="1">
        <v>0.25409951187211832</v>
      </c>
      <c r="M212" s="11">
        <v>134.24095352045347</v>
      </c>
      <c r="N212" s="1">
        <v>3.0094898381095858E-4</v>
      </c>
      <c r="O212" s="1">
        <v>7.9478671405409616E-3</v>
      </c>
      <c r="P212" s="1">
        <v>2.0685790640691786</v>
      </c>
      <c r="Q212" s="1">
        <v>13.357221910343831</v>
      </c>
      <c r="R212" s="1">
        <v>2004.3633421500097</v>
      </c>
      <c r="S212" s="1">
        <v>1.2446832181927483</v>
      </c>
      <c r="T212" s="1">
        <v>165.38689499184881</v>
      </c>
      <c r="U212" s="1">
        <v>12.866567034056073</v>
      </c>
      <c r="V212" s="1">
        <v>106.19825686404423</v>
      </c>
      <c r="W212" s="11">
        <v>117.62392880963336</v>
      </c>
      <c r="X212" s="1">
        <v>115.35300257487643</v>
      </c>
      <c r="Y212" s="1">
        <v>1.0038501499384761E-2</v>
      </c>
      <c r="Z212" s="1">
        <v>6.2939939492714864E-3</v>
      </c>
      <c r="AA212" s="1">
        <v>0.33899489233725971</v>
      </c>
      <c r="AB212" s="1">
        <v>0.1041847005802661</v>
      </c>
      <c r="AC212" s="1">
        <v>10.28970407912192</v>
      </c>
      <c r="AD212" s="1">
        <v>108.73247989251381</v>
      </c>
      <c r="AE212" s="11">
        <v>137.48152598479206</v>
      </c>
      <c r="AF212" s="1">
        <v>1.2476977520516295E-2</v>
      </c>
      <c r="AG212" s="1">
        <v>1.5770587627418012E-2</v>
      </c>
      <c r="AH212" s="1">
        <v>1.2376985800549472E-3</v>
      </c>
      <c r="AI212" s="1">
        <v>2.5196685926105569</v>
      </c>
      <c r="AJ212" s="1">
        <v>101.05513974192571</v>
      </c>
      <c r="AK212" s="1">
        <v>4.0518718661352617E-4</v>
      </c>
      <c r="AL212" s="1">
        <v>0.27391534083737268</v>
      </c>
      <c r="AM212" s="1">
        <v>4.0389003283464895E-3</v>
      </c>
    </row>
    <row r="213" spans="1:39" x14ac:dyDescent="0.25">
      <c r="A213" s="1">
        <v>211</v>
      </c>
      <c r="B213" t="s">
        <v>324</v>
      </c>
      <c r="C213" s="1">
        <v>-1.1816993504998806E-2</v>
      </c>
      <c r="D213" s="1">
        <v>-7.617376830961033E-3</v>
      </c>
      <c r="E213" s="1">
        <v>2.585437068581202E-2</v>
      </c>
      <c r="F213" s="1">
        <v>11.168202864015699</v>
      </c>
      <c r="G213" s="1">
        <v>6.8334425796034566</v>
      </c>
      <c r="H213" s="1">
        <v>150.69262444942564</v>
      </c>
      <c r="I213" s="1">
        <v>48.93205456562788</v>
      </c>
      <c r="J213" s="1">
        <v>28.068454794048957</v>
      </c>
      <c r="K213" s="1">
        <v>15.542983021287332</v>
      </c>
      <c r="L213" s="1">
        <v>0.31231377157265333</v>
      </c>
      <c r="M213" s="11">
        <v>129.43901301962663</v>
      </c>
      <c r="N213" s="1">
        <v>8.5232340217859836E-4</v>
      </c>
      <c r="O213" s="1">
        <v>2.2326500061909192E-2</v>
      </c>
      <c r="P213" s="1">
        <v>4.9740869522025646</v>
      </c>
      <c r="Q213" s="1">
        <v>27.209226593363269</v>
      </c>
      <c r="R213" s="1">
        <v>5509.3041994721652</v>
      </c>
      <c r="S213" s="1">
        <v>1.8988093092496972</v>
      </c>
      <c r="T213" s="1">
        <v>234.6396637004747</v>
      </c>
      <c r="U213" s="1">
        <v>11.195829521723958</v>
      </c>
      <c r="V213" s="1">
        <v>81.581031017694499</v>
      </c>
      <c r="W213" s="10">
        <v>115.71393783506375</v>
      </c>
      <c r="X213" s="1">
        <v>115.91769464504057</v>
      </c>
      <c r="Y213" s="1">
        <v>4.2362064043793453E-3</v>
      </c>
      <c r="Z213" s="1">
        <v>9.0204693184230515E-3</v>
      </c>
      <c r="AA213" s="1">
        <v>0.32301737622529997</v>
      </c>
      <c r="AB213" s="1">
        <v>0.34707444303560486</v>
      </c>
      <c r="AC213" s="1">
        <v>19.936100452170226</v>
      </c>
      <c r="AD213" s="1">
        <v>106.61011454167215</v>
      </c>
      <c r="AE213" s="11">
        <v>137.53543786360424</v>
      </c>
      <c r="AF213" s="1">
        <v>1.3073360138074544E-2</v>
      </c>
      <c r="AG213" s="1">
        <v>1.1823269412719628E-2</v>
      </c>
      <c r="AH213" s="1">
        <v>5.0344034926258696E-3</v>
      </c>
      <c r="AI213" s="1">
        <v>6.1686787249448098</v>
      </c>
      <c r="AJ213" s="1">
        <v>99.675350050083395</v>
      </c>
      <c r="AK213" s="1">
        <v>5.8387119090849411E-4</v>
      </c>
      <c r="AL213" s="1">
        <v>0.28188507574711924</v>
      </c>
      <c r="AM213" s="1">
        <v>6.773845673437238E-3</v>
      </c>
    </row>
    <row r="214" spans="1:39" x14ac:dyDescent="0.25">
      <c r="A214" s="1">
        <v>212</v>
      </c>
      <c r="B214" t="s">
        <v>326</v>
      </c>
      <c r="C214" s="1">
        <v>-2.3336144832411369E-2</v>
      </c>
      <c r="D214" s="1">
        <v>-3.3365191855696225E-2</v>
      </c>
      <c r="E214" s="1">
        <v>2.3339753431467616E-2</v>
      </c>
      <c r="F214" s="1">
        <v>7.2142200613780405</v>
      </c>
      <c r="G214" s="1">
        <v>6.8333335640986137</v>
      </c>
      <c r="H214" s="1">
        <v>115.0514659774385</v>
      </c>
      <c r="I214" s="1">
        <v>34.610031600481172</v>
      </c>
      <c r="J214" s="1">
        <v>11.391257454106679</v>
      </c>
      <c r="K214" s="1">
        <v>17.842818008202283</v>
      </c>
      <c r="L214" s="1">
        <v>0.41868752107130419</v>
      </c>
      <c r="M214" s="11">
        <v>129.59902542204972</v>
      </c>
      <c r="N214" s="1">
        <v>7.2167287199799391E-4</v>
      </c>
      <c r="O214" s="1">
        <v>9.4263341156455391E-2</v>
      </c>
      <c r="P214" s="1">
        <v>26.50726722832038</v>
      </c>
      <c r="Q214" s="1">
        <v>57.916270876458363</v>
      </c>
      <c r="R214" s="1">
        <v>6079.1963938665058</v>
      </c>
      <c r="S214" s="1">
        <v>2.2687727993483953</v>
      </c>
      <c r="T214" s="1">
        <v>361.13300822078486</v>
      </c>
      <c r="U214" s="1">
        <v>48.654012247372386</v>
      </c>
      <c r="V214" s="1">
        <v>101.8985062568054</v>
      </c>
      <c r="W214" s="10">
        <v>115.00037913032385</v>
      </c>
      <c r="X214" s="1">
        <v>113.92497439727703</v>
      </c>
      <c r="Y214" s="1">
        <v>1.2606361431843481E-2</v>
      </c>
      <c r="Z214" s="1">
        <v>3.46503037065981E-2</v>
      </c>
      <c r="AA214" s="1">
        <v>0.50259573402509827</v>
      </c>
      <c r="AB214" s="1">
        <v>1.0428978247642824</v>
      </c>
      <c r="AC214" s="1">
        <v>11.326126797680116</v>
      </c>
      <c r="AD214" s="1">
        <v>106.33322878174943</v>
      </c>
      <c r="AE214" s="11">
        <v>136.30852045564544</v>
      </c>
      <c r="AF214" s="1">
        <v>1.1979448761910596E-2</v>
      </c>
      <c r="AG214" s="1">
        <v>2.4908468810595844E-2</v>
      </c>
      <c r="AH214" s="1">
        <v>4.4088912385942232E-3</v>
      </c>
      <c r="AI214" s="1">
        <v>3.5553409275441079</v>
      </c>
      <c r="AJ214" s="1">
        <v>99.376626479117206</v>
      </c>
      <c r="AK214" s="1">
        <v>5.1502566853501826E-4</v>
      </c>
      <c r="AL214" s="1">
        <v>0.3085067597254057</v>
      </c>
      <c r="AM214" s="1">
        <v>1.7979334773740847E-3</v>
      </c>
    </row>
    <row r="215" spans="1:39" x14ac:dyDescent="0.25">
      <c r="A215" s="1">
        <v>213</v>
      </c>
      <c r="B215" t="s">
        <v>328</v>
      </c>
      <c r="C215" s="1">
        <v>-2.3200339166199783E-2</v>
      </c>
      <c r="D215" s="1">
        <v>-3.3365191855696225E-2</v>
      </c>
      <c r="E215" s="1">
        <v>1.8188430954011313E-2</v>
      </c>
      <c r="F215" s="1">
        <v>8.5137317696562302</v>
      </c>
      <c r="G215" s="1">
        <v>8.1347912572889118</v>
      </c>
      <c r="H215" s="1">
        <v>35.63704989707297</v>
      </c>
      <c r="I215" s="1">
        <v>42.407711632032324</v>
      </c>
      <c r="J215" s="1">
        <v>26.267758920037071</v>
      </c>
      <c r="K215" s="1">
        <v>14.697276517827262</v>
      </c>
      <c r="L215" s="1">
        <v>0.37515415987869688</v>
      </c>
      <c r="M215" s="11">
        <v>127.66144512443391</v>
      </c>
      <c r="N215" s="1">
        <v>3.1437856853905365E-4</v>
      </c>
      <c r="O215" s="1">
        <v>8.8919447384727193E-3</v>
      </c>
      <c r="P215" s="1">
        <v>2.363117110673957</v>
      </c>
      <c r="Q215" s="1">
        <v>51.928087562147674</v>
      </c>
      <c r="R215" s="1">
        <v>5501.4827190257092</v>
      </c>
      <c r="S215" s="1">
        <v>2.4868309483151765</v>
      </c>
      <c r="T215" s="1">
        <v>216.2472421555955</v>
      </c>
      <c r="U215" s="1">
        <v>17.677186201705833</v>
      </c>
      <c r="V215" s="1">
        <v>110.75545284852188</v>
      </c>
      <c r="W215" s="10">
        <v>112.32107757110185</v>
      </c>
      <c r="X215" s="1">
        <v>113.39623815065431</v>
      </c>
      <c r="Y215" s="1">
        <v>1.9516626294706519E-3</v>
      </c>
      <c r="Z215" s="1">
        <v>7.1362271544284355E-3</v>
      </c>
      <c r="AA215" s="1">
        <v>0.27487364778469758</v>
      </c>
      <c r="AB215" s="1">
        <v>0.47644145841323665</v>
      </c>
      <c r="AC215" s="1">
        <v>8.1164888598322378</v>
      </c>
      <c r="AD215" s="1">
        <v>105.52290419011217</v>
      </c>
      <c r="AE215" s="11">
        <v>135.27667197680501</v>
      </c>
      <c r="AF215" s="1">
        <v>1.2437265063659279E-2</v>
      </c>
      <c r="AG215" s="1">
        <v>1.3418799414281429E-2</v>
      </c>
      <c r="AH215" s="1">
        <v>1.3891033173987451E-3</v>
      </c>
      <c r="AI215" s="1">
        <v>6.9572079109648417</v>
      </c>
      <c r="AJ215" s="1">
        <v>98.482398277556186</v>
      </c>
      <c r="AK215" s="1">
        <v>5.7704662364008597E-4</v>
      </c>
      <c r="AL215" s="1">
        <v>0.1483670077215431</v>
      </c>
      <c r="AM215" s="1">
        <v>4.6725763798710684E-2</v>
      </c>
    </row>
    <row r="216" spans="1:39" x14ac:dyDescent="0.25">
      <c r="A216" s="1">
        <v>214</v>
      </c>
      <c r="B216" t="s">
        <v>330</v>
      </c>
      <c r="C216" s="1">
        <v>-3.4983894895096325E-2</v>
      </c>
      <c r="D216" s="1">
        <v>-3.3365191855696225E-2</v>
      </c>
      <c r="E216" s="1">
        <v>2.8728487076301299E-2</v>
      </c>
      <c r="F216" s="1">
        <v>5.824538252190739</v>
      </c>
      <c r="G216" s="1">
        <v>7.0685689740789721</v>
      </c>
      <c r="H216" s="1">
        <v>123.42104535243388</v>
      </c>
      <c r="I216" s="1">
        <v>49.161080690612096</v>
      </c>
      <c r="J216" s="1">
        <v>20.785096086393679</v>
      </c>
      <c r="K216" s="1">
        <v>19.683871416618242</v>
      </c>
      <c r="L216" s="1">
        <v>0.29431710419086426</v>
      </c>
      <c r="M216" s="11">
        <v>128.68956937895894</v>
      </c>
      <c r="N216" s="1">
        <v>6.2989883308669581E-4</v>
      </c>
      <c r="O216" s="1">
        <v>1.0009727436531501E-2</v>
      </c>
      <c r="P216" s="1">
        <v>2.4934142810086963</v>
      </c>
      <c r="Q216" s="1">
        <v>23.798009385238394</v>
      </c>
      <c r="R216" s="1">
        <v>6259.0755664274329</v>
      </c>
      <c r="S216" s="1">
        <v>0.88831611888419415</v>
      </c>
      <c r="T216" s="1">
        <v>114.95229463956731</v>
      </c>
      <c r="U216" s="1">
        <v>45.481468791053267</v>
      </c>
      <c r="V216" s="1">
        <v>105.13711444388412</v>
      </c>
      <c r="W216" s="10">
        <v>112.29794481862712</v>
      </c>
      <c r="X216" s="1">
        <v>112.82731474937964</v>
      </c>
      <c r="Y216" s="1">
        <v>2.9052914331367087E-3</v>
      </c>
      <c r="Z216" s="1">
        <v>5.798726177712963E-4</v>
      </c>
      <c r="AA216" s="1">
        <v>0.35911633310206925</v>
      </c>
      <c r="AB216" s="1">
        <v>0.59515671759579269</v>
      </c>
      <c r="AC216" s="1">
        <v>7.1480977735930091</v>
      </c>
      <c r="AD216" s="1">
        <v>105.29252665188842</v>
      </c>
      <c r="AE216" s="11">
        <v>134.44047542976617</v>
      </c>
      <c r="AF216" s="1">
        <v>6.5031127399184678E-3</v>
      </c>
      <c r="AG216" s="1">
        <v>2.480581511350765E-2</v>
      </c>
      <c r="AH216" s="1">
        <v>1.8153379696461776E-3</v>
      </c>
      <c r="AI216" s="1">
        <v>15.278188700225371</v>
      </c>
      <c r="AJ216" s="1">
        <v>98.75479419566814</v>
      </c>
      <c r="AK216" s="1">
        <v>6.4734049615331986E-4</v>
      </c>
      <c r="AL216" s="1">
        <v>0.84239611509281231</v>
      </c>
      <c r="AM216" s="1">
        <v>6.218466750741467E-3</v>
      </c>
    </row>
    <row r="217" spans="1:39" x14ac:dyDescent="0.25">
      <c r="A217" s="1">
        <v>215</v>
      </c>
      <c r="B217" t="s">
        <v>332</v>
      </c>
      <c r="C217" s="1">
        <v>-3.4983894895096325E-2</v>
      </c>
      <c r="D217" s="1">
        <v>-1.4003266607727691E-2</v>
      </c>
      <c r="E217" s="1">
        <v>1.7273098152274721E-2</v>
      </c>
      <c r="F217" s="1">
        <v>6.7724299020216998</v>
      </c>
      <c r="G217" s="1">
        <v>4.0002249756178605</v>
      </c>
      <c r="H217" s="1">
        <v>41.66186304906882</v>
      </c>
      <c r="I217" s="1">
        <v>22.059898517101342</v>
      </c>
      <c r="J217" s="1">
        <v>10.671810998899259</v>
      </c>
      <c r="K217" s="1">
        <v>14.686154267343236</v>
      </c>
      <c r="L217" s="1">
        <v>0.2122671539706974</v>
      </c>
      <c r="M217" s="11">
        <v>129.82376886280818</v>
      </c>
      <c r="N217" s="1">
        <v>1.168428472853391E-3</v>
      </c>
      <c r="O217" s="1">
        <v>0.23095463882497533</v>
      </c>
      <c r="P217" s="1">
        <v>62.39636668092502</v>
      </c>
      <c r="Q217" s="1">
        <v>19.931819908559337</v>
      </c>
      <c r="R217" s="1">
        <v>2905.5056848057106</v>
      </c>
      <c r="S217" s="1">
        <v>1.2496225137902512</v>
      </c>
      <c r="T217" s="1">
        <v>94.787412141705957</v>
      </c>
      <c r="U217" s="1">
        <v>20.490599706780991</v>
      </c>
      <c r="V217" s="1">
        <v>52.355260244979938</v>
      </c>
      <c r="W217" s="10">
        <v>115.12240279850727</v>
      </c>
      <c r="X217" s="1">
        <v>114.77880626741766</v>
      </c>
      <c r="Y217" s="1">
        <v>1.5144798219322258E-2</v>
      </c>
      <c r="Z217" s="1">
        <v>1.7834912799848959E-2</v>
      </c>
      <c r="AA217" s="1">
        <v>0.22987916029420311</v>
      </c>
      <c r="AB217" s="1">
        <v>0.34882763725090382</v>
      </c>
      <c r="AC217" s="1">
        <v>9.2111268998054427</v>
      </c>
      <c r="AD217" s="1">
        <v>106.41201896154325</v>
      </c>
      <c r="AE217" s="11">
        <v>136.03731174854678</v>
      </c>
      <c r="AF217" s="1">
        <v>6.2793446610369908E-3</v>
      </c>
      <c r="AG217" s="1">
        <v>6.6591086749568984E-2</v>
      </c>
      <c r="AH217" s="1">
        <v>1.2661003831142719E-3</v>
      </c>
      <c r="AI217" s="1">
        <v>3.0015018794182065</v>
      </c>
      <c r="AJ217" s="1">
        <v>99.406941659918914</v>
      </c>
      <c r="AK217" s="1">
        <v>3.1485679752194456E-4</v>
      </c>
      <c r="AL217" s="1">
        <v>0.33302673462200288</v>
      </c>
      <c r="AM217" s="1">
        <v>1.6261610522547449E-2</v>
      </c>
    </row>
    <row r="218" spans="1:39" x14ac:dyDescent="0.25">
      <c r="A218" s="1">
        <v>216</v>
      </c>
      <c r="B218" t="s">
        <v>334</v>
      </c>
      <c r="C218" s="1">
        <v>-2.3503707117481031E-2</v>
      </c>
      <c r="D218" s="1">
        <v>-3.3365191855696225E-2</v>
      </c>
      <c r="E218" s="1">
        <v>2.1356039868210431E-2</v>
      </c>
      <c r="F218" s="1">
        <v>10.75732533501507</v>
      </c>
      <c r="G218" s="1">
        <v>10.18746329914511</v>
      </c>
      <c r="H218" s="1">
        <v>50.953799167716085</v>
      </c>
      <c r="I218" s="1">
        <v>55.668228938730188</v>
      </c>
      <c r="J218" s="1">
        <v>17.672853307708884</v>
      </c>
      <c r="K218" s="1">
        <v>22.36410840062365</v>
      </c>
      <c r="L218" s="1">
        <v>0.43496009354939202</v>
      </c>
      <c r="M218" s="11">
        <v>131.2673125219612</v>
      </c>
      <c r="N218" s="1">
        <v>5.1394630503633391E-4</v>
      </c>
      <c r="O218" s="1">
        <v>7.9179249452936626E-3</v>
      </c>
      <c r="P218" s="1">
        <v>1.3363469232594305</v>
      </c>
      <c r="Q218" s="1">
        <v>76.284600205614552</v>
      </c>
      <c r="R218" s="1">
        <v>8268.6524656964593</v>
      </c>
      <c r="S218" s="1">
        <v>2.2210618928029398</v>
      </c>
      <c r="T218" s="1">
        <v>292.87408572662372</v>
      </c>
      <c r="U218" s="1">
        <v>47.973458384176652</v>
      </c>
      <c r="V218" s="1">
        <v>106.72519757833128</v>
      </c>
      <c r="W218" s="1">
        <v>111.34619449223119</v>
      </c>
      <c r="X218" s="1">
        <v>112.49611028669032</v>
      </c>
      <c r="Y218" s="1">
        <v>7.6900567637024075E-3</v>
      </c>
      <c r="Z218" s="1">
        <v>5.9363852648574274E-3</v>
      </c>
      <c r="AA218" s="1">
        <v>0.42301578989914335</v>
      </c>
      <c r="AB218" s="1">
        <v>0.41767817480831143</v>
      </c>
      <c r="AC218" s="1">
        <v>11.941982392666375</v>
      </c>
      <c r="AD218" s="1">
        <v>102.95273528109988</v>
      </c>
      <c r="AE218" s="11">
        <v>133.00471385059654</v>
      </c>
      <c r="AF218" s="1">
        <v>1.4937986402317182E-2</v>
      </c>
      <c r="AG218" s="1">
        <v>1.8854954515280718E-2</v>
      </c>
      <c r="AH218" s="1">
        <v>2.7727034942505494E-3</v>
      </c>
      <c r="AI218" s="1">
        <v>4.4205150122126344</v>
      </c>
      <c r="AJ218" s="1">
        <v>97.366133010353124</v>
      </c>
      <c r="AK218" s="1">
        <v>6.1650617011229009E-4</v>
      </c>
      <c r="AL218" s="1">
        <v>0.25473783570193698</v>
      </c>
      <c r="AM218" s="1">
        <v>5.0587833092459785E-3</v>
      </c>
    </row>
    <row r="219" spans="1:39" x14ac:dyDescent="0.25">
      <c r="A219" s="1">
        <v>217</v>
      </c>
      <c r="B219" t="s">
        <v>336</v>
      </c>
      <c r="C219" s="1">
        <v>-3.4983894895096325E-2</v>
      </c>
      <c r="D219" s="1">
        <v>-7.9477000484111764E-3</v>
      </c>
      <c r="E219" s="1">
        <v>2.0116328075116891E-2</v>
      </c>
      <c r="F219" s="1">
        <v>4.9754142642753267</v>
      </c>
      <c r="G219" s="1">
        <v>5.6376148715541783</v>
      </c>
      <c r="H219" s="1">
        <v>101.12606990240684</v>
      </c>
      <c r="I219" s="1">
        <v>31.49560154454112</v>
      </c>
      <c r="J219" s="1">
        <v>14.979197124480015</v>
      </c>
      <c r="K219" s="1">
        <v>10.530610854982902</v>
      </c>
      <c r="L219" s="1">
        <v>0.2633521719858139</v>
      </c>
      <c r="M219" s="11">
        <v>130.82739045149958</v>
      </c>
      <c r="N219" s="1">
        <v>7.4455016186124551E-4</v>
      </c>
      <c r="O219" s="1">
        <v>5.4952929049130829E-2</v>
      </c>
      <c r="P219" s="1">
        <v>5.4075698517777608</v>
      </c>
      <c r="Q219" s="1">
        <v>56.044002397675101</v>
      </c>
      <c r="R219" s="1">
        <v>11040.343845137902</v>
      </c>
      <c r="S219" s="1">
        <v>1.4847959739521923</v>
      </c>
      <c r="T219" s="1">
        <v>142.29810942834976</v>
      </c>
      <c r="U219" s="1">
        <v>51.911181819492519</v>
      </c>
      <c r="V219" s="1">
        <v>110.22255435189034</v>
      </c>
      <c r="W219" s="10">
        <v>111.44553636552537</v>
      </c>
      <c r="X219" s="1">
        <v>110.91052508908065</v>
      </c>
      <c r="Y219" s="1">
        <v>4.687687124786565E-3</v>
      </c>
      <c r="Z219" s="1">
        <v>1.4025760933989674E-3</v>
      </c>
      <c r="AA219" s="1">
        <v>0.19083649163108868</v>
      </c>
      <c r="AB219" s="1">
        <v>0.94311763911770485</v>
      </c>
      <c r="AC219" s="1">
        <v>5.6828640070842571</v>
      </c>
      <c r="AD219" s="1">
        <v>103.46578686684374</v>
      </c>
      <c r="AE219" s="11">
        <v>133.52297266987091</v>
      </c>
      <c r="AF219" s="1">
        <v>1.1745532356313398E-2</v>
      </c>
      <c r="AG219" s="1">
        <v>1.9999549168672526E-2</v>
      </c>
      <c r="AH219" s="1">
        <v>8.5494539082129814E-4</v>
      </c>
      <c r="AI219" s="1">
        <v>8.6377899037446753</v>
      </c>
      <c r="AJ219" s="1">
        <v>98.001195615039819</v>
      </c>
      <c r="AK219" s="1">
        <v>2.9223690434685193E-4</v>
      </c>
      <c r="AL219" s="1">
        <v>0.40394582009135854</v>
      </c>
      <c r="AM219" s="1">
        <v>1.6280397126344652E-2</v>
      </c>
    </row>
    <row r="220" spans="1:39" x14ac:dyDescent="0.25">
      <c r="A220" s="1">
        <v>218</v>
      </c>
      <c r="B220" t="s">
        <v>338</v>
      </c>
      <c r="C220" s="1">
        <v>-1.9061691422234031E-2</v>
      </c>
      <c r="D220" s="1">
        <v>-3.3365191855696225E-2</v>
      </c>
      <c r="E220" s="1">
        <v>2.3081378786217421E-2</v>
      </c>
      <c r="F220" s="1">
        <v>21.217700024300203</v>
      </c>
      <c r="G220" s="1">
        <v>12.74087415395025</v>
      </c>
      <c r="H220" s="1">
        <v>78.190376299507463</v>
      </c>
      <c r="I220" s="1">
        <v>87.053516265340178</v>
      </c>
      <c r="J220" s="1">
        <v>51.692753695493813</v>
      </c>
      <c r="K220" s="1">
        <v>19.653436127850284</v>
      </c>
      <c r="L220" s="1">
        <v>0.4838984908628845</v>
      </c>
      <c r="M220" s="11">
        <v>125.79635176410319</v>
      </c>
      <c r="N220" s="1">
        <v>6.5420196202938322E-4</v>
      </c>
      <c r="O220" s="1">
        <v>2.1357830442398147E-2</v>
      </c>
      <c r="P220" s="1">
        <v>5.9880870714423677</v>
      </c>
      <c r="Q220" s="1">
        <v>44.467954461645327</v>
      </c>
      <c r="R220" s="1">
        <v>6804.5839926361068</v>
      </c>
      <c r="S220" s="1">
        <v>2.3017075790144084</v>
      </c>
      <c r="T220" s="1">
        <v>206.49604161262349</v>
      </c>
      <c r="U220" s="1">
        <v>56.458316580912872</v>
      </c>
      <c r="V220" s="1">
        <v>129.34365476130725</v>
      </c>
      <c r="W220" s="1">
        <v>108.46476680011112</v>
      </c>
      <c r="X220" s="1">
        <v>105.93003160103518</v>
      </c>
      <c r="Y220" s="1">
        <v>1.6388191182441475E-2</v>
      </c>
      <c r="Z220" s="1">
        <v>4.1691886132806624E-2</v>
      </c>
      <c r="AA220" s="1">
        <v>0.14481184739405242</v>
      </c>
      <c r="AB220" s="1">
        <v>0.57151065928056699</v>
      </c>
      <c r="AC220" s="1">
        <v>10.873519509057418</v>
      </c>
      <c r="AD220" s="1">
        <v>100.05185934877368</v>
      </c>
      <c r="AE220" s="11">
        <v>125.34068084696571</v>
      </c>
      <c r="AF220" s="1">
        <v>2.6564395437122509E-2</v>
      </c>
      <c r="AG220" s="1">
        <v>1.6309524201535228E-2</v>
      </c>
      <c r="AH220" s="1">
        <v>1.5750606363823924E-3</v>
      </c>
      <c r="AI220" s="1">
        <v>7.6864237888739488</v>
      </c>
      <c r="AJ220" s="1">
        <v>97.057238757622272</v>
      </c>
      <c r="AK220" s="1">
        <v>6.0322805456552704E-4</v>
      </c>
      <c r="AL220" s="1">
        <v>0.35007947033845621</v>
      </c>
      <c r="AM220" s="1">
        <v>6.623401216452704E-3</v>
      </c>
    </row>
    <row r="221" spans="1:39" x14ac:dyDescent="0.25">
      <c r="A221" s="1">
        <v>219</v>
      </c>
      <c r="B221" t="s">
        <v>340</v>
      </c>
      <c r="C221" s="1">
        <v>-3.4983894895096325E-2</v>
      </c>
      <c r="D221" s="1">
        <v>-7.8750173280958489E-3</v>
      </c>
      <c r="E221" s="1">
        <v>2.3307641258045991E-2</v>
      </c>
      <c r="F221" s="1">
        <v>4.4930780613979762</v>
      </c>
      <c r="G221" s="1">
        <v>6.1981256848486241</v>
      </c>
      <c r="H221" s="1">
        <v>96.988428435246732</v>
      </c>
      <c r="I221" s="1">
        <v>32.953253220696936</v>
      </c>
      <c r="J221" s="1">
        <v>11.632955453647533</v>
      </c>
      <c r="K221" s="1">
        <v>15.449678829638501</v>
      </c>
      <c r="L221" s="1">
        <v>0.24603863221654423</v>
      </c>
      <c r="M221" s="11">
        <v>130.91719523827436</v>
      </c>
      <c r="N221" s="1">
        <v>3.2454834368991244E-4</v>
      </c>
      <c r="O221" s="1">
        <v>1.7147630711711718E-2</v>
      </c>
      <c r="P221" s="1">
        <v>3.1852973659225827</v>
      </c>
      <c r="Q221" s="1">
        <v>24.043180305313975</v>
      </c>
      <c r="R221" s="1">
        <v>5103.0137593571444</v>
      </c>
      <c r="S221" s="1">
        <v>0.7035572022350981</v>
      </c>
      <c r="T221" s="1">
        <v>90.532730939372755</v>
      </c>
      <c r="U221" s="1">
        <v>34.887712291168981</v>
      </c>
      <c r="V221" s="1">
        <v>71.995434923008361</v>
      </c>
      <c r="W221" s="1">
        <v>111.94154898301201</v>
      </c>
      <c r="X221" s="1">
        <v>111.49714838113017</v>
      </c>
      <c r="Y221" s="1">
        <v>6.2336791816702125E-3</v>
      </c>
      <c r="Z221" s="1">
        <v>2.0729983208584272E-2</v>
      </c>
      <c r="AA221" s="1">
        <v>0.29647555119276076</v>
      </c>
      <c r="AB221" s="1">
        <v>0.31289198222971865</v>
      </c>
      <c r="AC221" s="1">
        <v>4.7026432097189232</v>
      </c>
      <c r="AD221" s="1">
        <v>104.46756025550944</v>
      </c>
      <c r="AE221" s="11">
        <v>133.26495007987162</v>
      </c>
      <c r="AF221" s="1">
        <v>7.0830024354931959E-3</v>
      </c>
      <c r="AG221" s="1">
        <v>1.3192345205073626E-2</v>
      </c>
      <c r="AH221" s="1">
        <v>1.7385090169845206E-3</v>
      </c>
      <c r="AI221" s="1">
        <v>1.5213915170483769</v>
      </c>
      <c r="AJ221" s="1">
        <v>98.90296530906916</v>
      </c>
      <c r="AK221" s="1">
        <v>5.0429366396537634E-4</v>
      </c>
      <c r="AL221" s="1">
        <v>0.17634774450666402</v>
      </c>
      <c r="AM221" s="1">
        <v>1.1363659258808188E-2</v>
      </c>
    </row>
    <row r="222" spans="1:39" x14ac:dyDescent="0.25">
      <c r="A222" s="1">
        <v>220</v>
      </c>
      <c r="B222" t="s">
        <v>342</v>
      </c>
      <c r="C222" s="1">
        <v>-2.3288513780242236E-2</v>
      </c>
      <c r="D222" s="1">
        <v>-1.377793978046048E-2</v>
      </c>
      <c r="E222" s="1">
        <v>1.8687692003824589E-2</v>
      </c>
      <c r="F222" s="1">
        <v>8.8826167038378561</v>
      </c>
      <c r="G222" s="1">
        <v>11.177558814252814</v>
      </c>
      <c r="H222" s="1">
        <v>147.03658166194654</v>
      </c>
      <c r="I222" s="1">
        <v>62.685716171415606</v>
      </c>
      <c r="J222" s="1">
        <v>19.024591453859788</v>
      </c>
      <c r="K222" s="1">
        <v>24.642401912609888</v>
      </c>
      <c r="L222" s="1">
        <v>0.47472497966992605</v>
      </c>
      <c r="M222" s="11">
        <v>126.34354177651903</v>
      </c>
      <c r="N222" s="1">
        <v>9.8508827240165078E-4</v>
      </c>
      <c r="O222" s="1">
        <v>1.8712609788345557E-2</v>
      </c>
      <c r="P222" s="1">
        <v>2.4169685266224117</v>
      </c>
      <c r="Q222" s="1">
        <v>84.285918657725176</v>
      </c>
      <c r="R222" s="1">
        <v>12771.296671414782</v>
      </c>
      <c r="S222" s="1">
        <v>2.339506919244136</v>
      </c>
      <c r="T222" s="1">
        <v>235.70941435308455</v>
      </c>
      <c r="U222" s="1">
        <v>41.533682640830001</v>
      </c>
      <c r="V222" s="1">
        <v>114.95860811251971</v>
      </c>
      <c r="W222" s="1">
        <v>110.99581948240321</v>
      </c>
      <c r="X222" s="1">
        <v>112.25171736874812</v>
      </c>
      <c r="Y222" s="1">
        <v>1.3597630510900096E-2</v>
      </c>
      <c r="Z222" s="1">
        <v>4.1507708094563618E-2</v>
      </c>
      <c r="AA222" s="1">
        <v>0.59134276276723841</v>
      </c>
      <c r="AB222" s="1">
        <v>1.2523430756602756</v>
      </c>
      <c r="AC222" s="1">
        <v>13.022628494868862</v>
      </c>
      <c r="AD222" s="1">
        <v>102.20541725116321</v>
      </c>
      <c r="AE222" s="11">
        <v>132.11488905079236</v>
      </c>
      <c r="AF222" s="1">
        <v>1.337537388421677E-2</v>
      </c>
      <c r="AG222" s="1">
        <v>1.4278629111638916E-2</v>
      </c>
      <c r="AH222" s="1">
        <v>4.4788887882845222E-3</v>
      </c>
      <c r="AI222" s="1">
        <v>7.6093335250215155</v>
      </c>
      <c r="AJ222" s="1">
        <v>97.112755303189147</v>
      </c>
      <c r="AK222" s="1">
        <v>4.5774610542730201E-4</v>
      </c>
      <c r="AL222" s="1">
        <v>0.31276886041885893</v>
      </c>
      <c r="AM222" s="1">
        <v>1.4375670202999681E-2</v>
      </c>
    </row>
    <row r="223" spans="1:39" x14ac:dyDescent="0.25">
      <c r="A223" s="1">
        <v>221</v>
      </c>
      <c r="B223" t="s">
        <v>344</v>
      </c>
      <c r="C223" s="1">
        <v>-1.1759446571795357E-2</v>
      </c>
      <c r="D223" s="1">
        <v>-3.3365191855696225E-2</v>
      </c>
      <c r="E223" s="1">
        <v>1.6341184726609892E-2</v>
      </c>
      <c r="F223" s="1">
        <v>3.3287885440371654</v>
      </c>
      <c r="G223" s="1">
        <v>3.7149461794965295</v>
      </c>
      <c r="H223" s="1">
        <v>67.84429797021464</v>
      </c>
      <c r="I223" s="1">
        <v>17.849762618998131</v>
      </c>
      <c r="J223" s="1">
        <v>6.9562815540628078</v>
      </c>
      <c r="K223" s="1">
        <v>3.4686575239008852</v>
      </c>
      <c r="L223" s="1">
        <v>0.17186581223162714</v>
      </c>
      <c r="M223" s="11">
        <v>129.12108583263401</v>
      </c>
      <c r="N223" s="1">
        <v>3.9898653495360235E-4</v>
      </c>
      <c r="O223" s="1">
        <v>1.6960246139706609E-2</v>
      </c>
      <c r="P223" s="1">
        <v>3.1075315893994819</v>
      </c>
      <c r="Q223" s="1">
        <v>45.707797880268473</v>
      </c>
      <c r="R223" s="1">
        <v>7190.1309931772557</v>
      </c>
      <c r="S223" s="1">
        <v>0.95933084532440294</v>
      </c>
      <c r="T223" s="1">
        <v>84.145033611793636</v>
      </c>
      <c r="U223" s="1">
        <v>26.965383717472545</v>
      </c>
      <c r="V223" s="1">
        <v>64.671256458035614</v>
      </c>
      <c r="W223" s="10">
        <v>113.11931038301145</v>
      </c>
      <c r="X223" s="1">
        <v>111.53983506076919</v>
      </c>
      <c r="Y223" s="1">
        <v>4.789694243950586E-3</v>
      </c>
      <c r="Z223" s="1">
        <v>3.8097717930333204E-3</v>
      </c>
      <c r="AA223" s="1">
        <v>8.0083454090936979E-2</v>
      </c>
      <c r="AB223" s="1">
        <v>0.36482391096363637</v>
      </c>
      <c r="AC223" s="1">
        <v>2.8724988437022207</v>
      </c>
      <c r="AD223" s="1">
        <v>105.27238500985284</v>
      </c>
      <c r="AE223" s="11">
        <v>135.58034410957023</v>
      </c>
      <c r="AF223" s="1">
        <v>8.4754010814484613E-3</v>
      </c>
      <c r="AG223" s="1">
        <v>7.5616774169124041E-3</v>
      </c>
      <c r="AH223" s="1">
        <v>7.296439809091899E-4</v>
      </c>
      <c r="AI223" s="1">
        <v>4.2928231398030858</v>
      </c>
      <c r="AJ223" s="1">
        <v>98.553719792046763</v>
      </c>
      <c r="AK223" s="1">
        <v>5.7829493608007243E-4</v>
      </c>
      <c r="AL223" s="1">
        <v>0.23286068885409733</v>
      </c>
      <c r="AM223" s="1">
        <v>3.0762822255587683E-3</v>
      </c>
    </row>
    <row r="224" spans="1:39" x14ac:dyDescent="0.25">
      <c r="A224" s="1">
        <v>222</v>
      </c>
      <c r="B224" t="s">
        <v>346</v>
      </c>
      <c r="C224" s="1">
        <v>-7.2848567838597342E-3</v>
      </c>
      <c r="D224" s="1">
        <v>-6.9316733331743919E-3</v>
      </c>
      <c r="E224" s="1">
        <v>1.6378730884814532E-2</v>
      </c>
      <c r="F224" s="1">
        <v>12.410903251923076</v>
      </c>
      <c r="G224" s="1">
        <v>7.3737323933246266</v>
      </c>
      <c r="H224" s="1">
        <v>61.895555666519442</v>
      </c>
      <c r="I224" s="1">
        <v>47.245544907313693</v>
      </c>
      <c r="J224" s="1">
        <v>31.36326028700616</v>
      </c>
      <c r="K224" s="1">
        <v>9.8190098927739164</v>
      </c>
      <c r="L224" s="1">
        <v>0.39612652018447592</v>
      </c>
      <c r="M224" s="11">
        <v>126.35619092826904</v>
      </c>
      <c r="N224" s="1">
        <v>3.4607124635914694E-4</v>
      </c>
      <c r="O224" s="1">
        <v>2.8795894997431078E-2</v>
      </c>
      <c r="P224" s="1">
        <v>5.8961406740390379</v>
      </c>
      <c r="Q224" s="1">
        <v>39.234483606936848</v>
      </c>
      <c r="R224" s="1">
        <v>6426.6900108121235</v>
      </c>
      <c r="S224" s="1">
        <v>1.6700239101267567</v>
      </c>
      <c r="T224" s="1">
        <v>208.54413126883861</v>
      </c>
      <c r="U224" s="1">
        <v>21.858725392158568</v>
      </c>
      <c r="V224" s="1">
        <v>129.35791879228444</v>
      </c>
      <c r="W224" s="1">
        <v>110.68600272017186</v>
      </c>
      <c r="X224" s="1">
        <v>110.42715084479276</v>
      </c>
      <c r="Y224" s="1">
        <v>1.6832077452528387E-2</v>
      </c>
      <c r="Z224" s="1">
        <v>1.2052447181255912E-2</v>
      </c>
      <c r="AA224" s="1">
        <v>6.7256816292752222E-2</v>
      </c>
      <c r="AB224" s="1">
        <v>0.86583445590511032</v>
      </c>
      <c r="AC224" s="1">
        <v>16.198075104557535</v>
      </c>
      <c r="AD224" s="1">
        <v>102.71707215106501</v>
      </c>
      <c r="AE224" s="11">
        <v>131.16247753747712</v>
      </c>
      <c r="AF224" s="1">
        <v>2.1697180045905276E-2</v>
      </c>
      <c r="AG224" s="1">
        <v>1.1791474056874696E-2</v>
      </c>
      <c r="AH224" s="1">
        <v>3.8702585266704244E-3</v>
      </c>
      <c r="AI224" s="1">
        <v>8.8380978768247278</v>
      </c>
      <c r="AJ224" s="1">
        <v>97.584746687976235</v>
      </c>
      <c r="AK224" s="1">
        <v>4.9767133008055738E-4</v>
      </c>
      <c r="AL224" s="1">
        <v>0.2355100415220244</v>
      </c>
      <c r="AM224" s="1">
        <v>3.7198456177213762E-2</v>
      </c>
    </row>
    <row r="225" spans="1:39" x14ac:dyDescent="0.25">
      <c r="A225" s="1">
        <v>223</v>
      </c>
      <c r="B225" t="s">
        <v>348</v>
      </c>
      <c r="C225" s="1">
        <v>-3.4593303081600687E-3</v>
      </c>
      <c r="D225" s="1">
        <v>-1.3677744894286116E-2</v>
      </c>
      <c r="E225" s="1">
        <v>1.8170608723859248E-2</v>
      </c>
      <c r="F225" s="1">
        <v>5.8391214930473572</v>
      </c>
      <c r="G225" s="1">
        <v>3.8653932934830899</v>
      </c>
      <c r="H225" s="1">
        <v>12.712333554999207</v>
      </c>
      <c r="I225" s="1">
        <v>27.559327798527359</v>
      </c>
      <c r="J225" s="1">
        <v>15.047953322043218</v>
      </c>
      <c r="K225" s="1">
        <v>15.432282598056767</v>
      </c>
      <c r="L225" s="1">
        <v>0.18916624278517599</v>
      </c>
      <c r="M225" s="11">
        <v>127.23704937804409</v>
      </c>
      <c r="N225" s="1">
        <v>1.5355022783939909E-4</v>
      </c>
      <c r="O225" s="1">
        <v>8.0472140680880946E-3</v>
      </c>
      <c r="P225" s="1">
        <v>0.73280092326746082</v>
      </c>
      <c r="Q225" s="1">
        <v>10.377238139803755</v>
      </c>
      <c r="R225" s="1">
        <v>2039.9495046220422</v>
      </c>
      <c r="S225" s="1">
        <v>0.9764145828363</v>
      </c>
      <c r="T225" s="1">
        <v>160.78216448451184</v>
      </c>
      <c r="U225" s="1">
        <v>11.667470938774317</v>
      </c>
      <c r="V225" s="1">
        <v>58.881780999611877</v>
      </c>
      <c r="W225" s="11">
        <v>115.29174644419406</v>
      </c>
      <c r="X225" s="1">
        <v>113.19845022315813</v>
      </c>
      <c r="Y225" s="1">
        <v>1.0870832086413961E-2</v>
      </c>
      <c r="Z225" s="1">
        <v>5.5420276746504567E-3</v>
      </c>
      <c r="AA225" s="1">
        <v>8.8010032376077407E-2</v>
      </c>
      <c r="AB225" s="1">
        <v>0.24163195730702475</v>
      </c>
      <c r="AC225" s="1">
        <v>9.3524687198548353</v>
      </c>
      <c r="AD225" s="1">
        <v>106.18909797358178</v>
      </c>
      <c r="AE225" s="11">
        <v>133.64017465255029</v>
      </c>
      <c r="AF225" s="1">
        <v>7.5234518776117823E-3</v>
      </c>
      <c r="AG225" s="1">
        <v>1.0093468673772272E-2</v>
      </c>
      <c r="AH225" s="1">
        <v>1.7142409048381405E-3</v>
      </c>
      <c r="AI225" s="1">
        <v>6.3208691934521486</v>
      </c>
      <c r="AJ225" s="1">
        <v>99.644688663097511</v>
      </c>
      <c r="AK225" s="1">
        <v>1.9973661962747281E-4</v>
      </c>
      <c r="AL225" s="1">
        <v>8.1984841093402566E-2</v>
      </c>
      <c r="AM225" s="1">
        <v>1.3407157057387702E-2</v>
      </c>
    </row>
    <row r="226" spans="1:39" x14ac:dyDescent="0.25">
      <c r="A226" s="1">
        <v>224</v>
      </c>
      <c r="B226" t="s">
        <v>350</v>
      </c>
      <c r="C226" s="1">
        <v>-2.3301774382936711E-2</v>
      </c>
      <c r="D226" s="1">
        <v>-1.3800148442589193E-2</v>
      </c>
      <c r="E226" s="1">
        <v>2.1574270191607542E-2</v>
      </c>
      <c r="F226" s="1">
        <v>8.8973262405144862</v>
      </c>
      <c r="G226" s="1">
        <v>6.985857896369839</v>
      </c>
      <c r="H226" s="1">
        <v>15.692935856507928</v>
      </c>
      <c r="I226" s="1">
        <v>39.442413430146445</v>
      </c>
      <c r="J226" s="1">
        <v>14.996291164296458</v>
      </c>
      <c r="K226" s="1">
        <v>19.080718868793031</v>
      </c>
      <c r="L226" s="1">
        <v>0.32520496039177504</v>
      </c>
      <c r="M226" s="11">
        <v>127.05644438428737</v>
      </c>
      <c r="N226" s="1">
        <v>1.9413402749069366E-4</v>
      </c>
      <c r="O226" s="1">
        <v>6.6104413703587548E-3</v>
      </c>
      <c r="P226" s="1">
        <v>0.55029769574520748</v>
      </c>
      <c r="Q226" s="1">
        <v>30.559908412479881</v>
      </c>
      <c r="R226" s="1">
        <v>2549.95130017256</v>
      </c>
      <c r="S226" s="1">
        <v>1.5488022060721092</v>
      </c>
      <c r="T226" s="1">
        <v>314.15406964607291</v>
      </c>
      <c r="U226" s="1">
        <v>18.738333781264455</v>
      </c>
      <c r="V226" s="1">
        <v>83.840462104401269</v>
      </c>
      <c r="W226" s="10">
        <v>115.19642450629878</v>
      </c>
      <c r="X226" s="1">
        <v>115.37305798725856</v>
      </c>
      <c r="Y226" s="1">
        <v>7.8316004025551795E-3</v>
      </c>
      <c r="Z226" s="1">
        <v>0.10951217693174599</v>
      </c>
      <c r="AA226" s="1">
        <v>0.34655218430967638</v>
      </c>
      <c r="AB226" s="1">
        <v>0.15954010637887589</v>
      </c>
      <c r="AC226" s="1">
        <v>9.5340751902378713</v>
      </c>
      <c r="AD226" s="1">
        <v>107.21290193782738</v>
      </c>
      <c r="AE226" s="11">
        <v>136.9992246863585</v>
      </c>
      <c r="AF226" s="1">
        <v>1.3400211503487303E-2</v>
      </c>
      <c r="AG226" s="1">
        <v>1.3436308925948555E-2</v>
      </c>
      <c r="AH226" s="1">
        <v>3.8188481939290964E-3</v>
      </c>
      <c r="AI226" s="1">
        <v>0.87813811663507191</v>
      </c>
      <c r="AJ226" s="1">
        <v>100.7472837100371</v>
      </c>
      <c r="AK226" s="1">
        <v>8.7159953394062926E-4</v>
      </c>
      <c r="AL226" s="1">
        <v>3.7206589906497084E-2</v>
      </c>
      <c r="AM226" s="1">
        <v>2.0630178713503958E-3</v>
      </c>
    </row>
    <row r="227" spans="1:39" x14ac:dyDescent="0.25">
      <c r="A227" s="1">
        <v>225</v>
      </c>
      <c r="B227" t="s">
        <v>352</v>
      </c>
      <c r="C227" s="1">
        <v>-3.4983894895096325E-2</v>
      </c>
      <c r="D227" s="1">
        <v>-1.4091024575721459E-2</v>
      </c>
      <c r="E227" s="1">
        <v>2.4399345541240094E-2</v>
      </c>
      <c r="F227" s="1">
        <v>4.0293910937544286</v>
      </c>
      <c r="G227" s="1">
        <v>4.4609829065624114</v>
      </c>
      <c r="H227" s="1">
        <v>108.78336086335899</v>
      </c>
      <c r="I227" s="1">
        <v>25.2807940943684</v>
      </c>
      <c r="J227" s="1">
        <v>19.050200056176756</v>
      </c>
      <c r="K227" s="1">
        <v>11.697078293020487</v>
      </c>
      <c r="L227" s="1">
        <v>0.1955389669804776</v>
      </c>
      <c r="M227" s="11">
        <v>129.83945151970815</v>
      </c>
      <c r="N227" s="1">
        <v>5.1757798352508534E-4</v>
      </c>
      <c r="O227" s="1">
        <v>8.5225525737760606E-3</v>
      </c>
      <c r="P227" s="1">
        <v>2.5160223977606155</v>
      </c>
      <c r="Q227" s="1">
        <v>17.772473396136387</v>
      </c>
      <c r="R227" s="1">
        <v>2445.7115548385418</v>
      </c>
      <c r="S227" s="1">
        <v>0.97388376853074254</v>
      </c>
      <c r="T227" s="1">
        <v>143.14532007822442</v>
      </c>
      <c r="U227" s="1">
        <v>12.835042144421008</v>
      </c>
      <c r="V227" s="1">
        <v>75.96566429528383</v>
      </c>
      <c r="W227" s="10">
        <v>113.91685746750329</v>
      </c>
      <c r="X227" s="1">
        <v>116.66647228308823</v>
      </c>
      <c r="Y227" s="1">
        <v>4.6688883689800361E-3</v>
      </c>
      <c r="Z227" s="1">
        <v>0.24987576692065572</v>
      </c>
      <c r="AA227" s="1">
        <v>0.12104871944034964</v>
      </c>
      <c r="AB227" s="1">
        <v>0.24450029028426182</v>
      </c>
      <c r="AC227" s="1">
        <v>6.1609612401350322</v>
      </c>
      <c r="AD227" s="1">
        <v>107.61950422211238</v>
      </c>
      <c r="AE227" s="11">
        <v>139.14287007663083</v>
      </c>
      <c r="AF227" s="1">
        <v>1.0173948042181778E-2</v>
      </c>
      <c r="AG227" s="1">
        <v>1.8632604130657215E-2</v>
      </c>
      <c r="AH227" s="1">
        <v>2.6081713963525734E-3</v>
      </c>
      <c r="AI227" s="1">
        <v>3.3115195867981737</v>
      </c>
      <c r="AJ227" s="1">
        <v>100.35999960815677</v>
      </c>
      <c r="AK227" s="1">
        <v>4.3778470593912642E-4</v>
      </c>
      <c r="AL227" s="1">
        <v>0.135307923451638</v>
      </c>
      <c r="AM227" s="1">
        <v>1.1261628973715531E-2</v>
      </c>
    </row>
    <row r="228" spans="1:39" x14ac:dyDescent="0.25">
      <c r="A228" s="1">
        <v>226</v>
      </c>
      <c r="B228" t="s">
        <v>354</v>
      </c>
      <c r="C228" s="1">
        <v>-2.3494545449358143E-2</v>
      </c>
      <c r="D228" s="1">
        <v>-3.3365191855696225E-2</v>
      </c>
      <c r="E228" s="1">
        <v>2.0010240812787194E-2</v>
      </c>
      <c r="F228" s="1">
        <v>6.3100998707260132</v>
      </c>
      <c r="G228" s="1">
        <v>8.4087081211121468</v>
      </c>
      <c r="H228" s="1">
        <v>13.404357416455335</v>
      </c>
      <c r="I228" s="1">
        <v>54.398910665256409</v>
      </c>
      <c r="J228" s="1">
        <v>30.521558634182274</v>
      </c>
      <c r="K228" s="1">
        <v>27.916676314210594</v>
      </c>
      <c r="L228" s="1">
        <v>0.33309345773490312</v>
      </c>
      <c r="M228" s="11">
        <v>130.1589028059775</v>
      </c>
      <c r="N228" s="1">
        <v>2.605624243315046E-4</v>
      </c>
      <c r="O228" s="1">
        <v>8.9157150013030022E-3</v>
      </c>
      <c r="P228" s="1">
        <v>1.2478135038134719</v>
      </c>
      <c r="Q228" s="1">
        <v>16.241886095620188</v>
      </c>
      <c r="R228" s="1">
        <v>2084.2658998252559</v>
      </c>
      <c r="S228" s="1">
        <v>1.570422298242621</v>
      </c>
      <c r="T228" s="1">
        <v>214.26621279867328</v>
      </c>
      <c r="U228" s="1">
        <v>17.929938557807223</v>
      </c>
      <c r="V228" s="1">
        <v>144.132712778919</v>
      </c>
      <c r="W228" s="1">
        <v>111.89389796543587</v>
      </c>
      <c r="X228" s="1">
        <v>112.20692329869483</v>
      </c>
      <c r="Y228" s="1">
        <v>9.1373885005898194E-3</v>
      </c>
      <c r="Z228" s="1">
        <v>8.0118902082474824E-3</v>
      </c>
      <c r="AA228" s="1">
        <v>0.4034694885983961</v>
      </c>
      <c r="AB228" s="1">
        <v>0.15526696976191273</v>
      </c>
      <c r="AC228" s="1">
        <v>13.949801443645418</v>
      </c>
      <c r="AD228" s="1">
        <v>103.90631623554869</v>
      </c>
      <c r="AE228" s="11">
        <v>132.33788004076794</v>
      </c>
      <c r="AF228" s="1">
        <v>1.2519876599988123E-2</v>
      </c>
      <c r="AG228" s="1">
        <v>1.0926121223302917E-2</v>
      </c>
      <c r="AH228" s="1">
        <v>7.4739951278060665E-4</v>
      </c>
      <c r="AI228" s="1">
        <v>5.9784020473328159</v>
      </c>
      <c r="AJ228" s="1">
        <v>99.239228938368498</v>
      </c>
      <c r="AK228" s="1">
        <v>2.8805033718124932E-4</v>
      </c>
      <c r="AL228" s="1">
        <v>5.5600324347200129E-2</v>
      </c>
      <c r="AM228" s="1">
        <v>4.2353289446171423E-3</v>
      </c>
    </row>
    <row r="229" spans="1:39" x14ac:dyDescent="0.25">
      <c r="A229" s="1">
        <v>227</v>
      </c>
      <c r="B229" t="s">
        <v>356</v>
      </c>
      <c r="C229" s="1">
        <v>4.891962383718463E-2</v>
      </c>
      <c r="D229" s="1">
        <v>-3.3365191855696225E-2</v>
      </c>
      <c r="E229" s="1">
        <v>3.6755490020769367E-2</v>
      </c>
      <c r="F229" s="1">
        <v>17.440817744806889</v>
      </c>
      <c r="G229" s="1">
        <v>6.8802049832115912</v>
      </c>
      <c r="H229" s="1">
        <v>88.415279107945381</v>
      </c>
      <c r="I229" s="1">
        <v>50.597745254662946</v>
      </c>
      <c r="J229" s="1">
        <v>31.654408940970296</v>
      </c>
      <c r="K229" s="1">
        <v>12.154565195607505</v>
      </c>
      <c r="L229" s="1">
        <v>0.34069419988792432</v>
      </c>
      <c r="M229" s="11">
        <v>125.27375365307893</v>
      </c>
      <c r="N229" s="1">
        <v>6.0493410803453087E-4</v>
      </c>
      <c r="O229" s="1">
        <v>2.5840386538882789E-2</v>
      </c>
      <c r="P229" s="1">
        <v>5.7162980421893064</v>
      </c>
      <c r="Q229" s="1">
        <v>23.751419314483176</v>
      </c>
      <c r="R229" s="1">
        <v>4434.897867581124</v>
      </c>
      <c r="S229" s="1">
        <v>1.9953108983086458</v>
      </c>
      <c r="T229" s="1">
        <v>248.45621392957975</v>
      </c>
      <c r="U229" s="1">
        <v>11.697378769596083</v>
      </c>
      <c r="V229" s="1">
        <v>84.847181469499318</v>
      </c>
      <c r="W229" s="1">
        <v>108.9201600195758</v>
      </c>
      <c r="X229" s="1">
        <v>112.17408190848137</v>
      </c>
      <c r="Y229" s="1">
        <v>1.47291063066852E-2</v>
      </c>
      <c r="Z229" s="1">
        <v>9.1416684634880261E-3</v>
      </c>
      <c r="AA229" s="1">
        <v>0.31324988005550292</v>
      </c>
      <c r="AB229" s="1">
        <v>0.44798503447379923</v>
      </c>
      <c r="AC229" s="1">
        <v>21.481068583202628</v>
      </c>
      <c r="AD229" s="1">
        <v>102.85098912107044</v>
      </c>
      <c r="AE229" s="11">
        <v>131.67294231564853</v>
      </c>
      <c r="AF229" s="1">
        <v>1.3407362594762445E-2</v>
      </c>
      <c r="AG229" s="1">
        <v>1.1118753708824427E-2</v>
      </c>
      <c r="AH229" s="1">
        <v>5.083447183041101E-3</v>
      </c>
      <c r="AI229" s="1">
        <v>14.279974666890759</v>
      </c>
      <c r="AJ229" s="1">
        <v>98.138656689745758</v>
      </c>
      <c r="AK229" s="1">
        <v>6.8240165600139721E-4</v>
      </c>
      <c r="AL229" s="1">
        <v>0.12710433201994184</v>
      </c>
      <c r="AM229" s="1">
        <v>4.5183520282625379E-3</v>
      </c>
    </row>
    <row r="230" spans="1:39" x14ac:dyDescent="0.25">
      <c r="A230" s="1">
        <v>228</v>
      </c>
      <c r="B230" t="s">
        <v>358</v>
      </c>
      <c r="C230" s="1">
        <v>-2.3425379998250895E-2</v>
      </c>
      <c r="D230" s="1">
        <v>-6.8692434838803088E-3</v>
      </c>
      <c r="E230" s="1">
        <v>2.1458821930774207E-2</v>
      </c>
      <c r="F230" s="1">
        <v>6.5488476526412418</v>
      </c>
      <c r="G230" s="1">
        <v>5.2019396110375604</v>
      </c>
      <c r="H230" s="1">
        <v>66.213939652372247</v>
      </c>
      <c r="I230" s="1">
        <v>25.032447815937047</v>
      </c>
      <c r="J230" s="1">
        <v>8.6993891420685454</v>
      </c>
      <c r="K230" s="1">
        <v>14.931377766475386</v>
      </c>
      <c r="L230" s="1">
        <v>0.25809384848206002</v>
      </c>
      <c r="M230" s="11">
        <v>129.58815550149174</v>
      </c>
      <c r="N230" s="1">
        <v>4.3539830240350332E-4</v>
      </c>
      <c r="O230" s="1">
        <v>6.9190125207919187E-2</v>
      </c>
      <c r="P230" s="1">
        <v>15.763969946506538</v>
      </c>
      <c r="Q230" s="1">
        <v>41.537291195896778</v>
      </c>
      <c r="R230" s="1">
        <v>3687.7174464834557</v>
      </c>
      <c r="S230" s="1">
        <v>1.7580998532925072</v>
      </c>
      <c r="T230" s="1">
        <v>303.09040041447207</v>
      </c>
      <c r="U230" s="1">
        <v>38.37301337440816</v>
      </c>
      <c r="V230" s="1">
        <v>76.061445586672377</v>
      </c>
      <c r="W230" s="1">
        <v>109.22766341957599</v>
      </c>
      <c r="X230" s="1">
        <v>109.81340092584679</v>
      </c>
      <c r="Y230" s="1">
        <v>9.8449604807016779E-3</v>
      </c>
      <c r="Z230" s="1">
        <v>2.6861197067806951E-2</v>
      </c>
      <c r="AA230" s="1">
        <v>0.40167437778855403</v>
      </c>
      <c r="AB230" s="1">
        <v>0.7091033732425791</v>
      </c>
      <c r="AC230" s="1">
        <v>8.8093940044142887</v>
      </c>
      <c r="AD230" s="1">
        <v>102.74770299656507</v>
      </c>
      <c r="AE230" s="11">
        <v>129.73822955477723</v>
      </c>
      <c r="AF230" s="1">
        <v>1.1118438342856942E-2</v>
      </c>
      <c r="AG230" s="1">
        <v>1.5899596183004776E-2</v>
      </c>
      <c r="AH230" s="1">
        <v>2.9659922739725597E-3</v>
      </c>
      <c r="AI230" s="1">
        <v>2.1963762003266871</v>
      </c>
      <c r="AJ230" s="1">
        <v>99.235963433375275</v>
      </c>
      <c r="AK230" s="1">
        <v>6.0113812470795856E-4</v>
      </c>
      <c r="AL230" s="1">
        <v>0.12064374801649491</v>
      </c>
      <c r="AM230" s="1">
        <v>9.0721117911804299E-4</v>
      </c>
    </row>
    <row r="231" spans="1:39" x14ac:dyDescent="0.25">
      <c r="A231" s="1">
        <v>229</v>
      </c>
      <c r="B231" t="s">
        <v>360</v>
      </c>
      <c r="C231" s="1">
        <v>-2.2929142669604455E-2</v>
      </c>
      <c r="D231" s="1">
        <v>-1.2972498180680095E-2</v>
      </c>
      <c r="E231" s="1">
        <v>2.0537749332055464E-2</v>
      </c>
      <c r="F231" s="1">
        <v>6.7574308880355858</v>
      </c>
      <c r="G231" s="1">
        <v>6.1389342422408602</v>
      </c>
      <c r="H231" s="1">
        <v>30.522846942164918</v>
      </c>
      <c r="I231" s="1">
        <v>33.014166063424227</v>
      </c>
      <c r="J231" s="1">
        <v>19.906799500771029</v>
      </c>
      <c r="K231" s="1">
        <v>13.627547000097893</v>
      </c>
      <c r="L231" s="1">
        <v>0.2734085192077183</v>
      </c>
      <c r="M231" s="11">
        <v>124.14586558595984</v>
      </c>
      <c r="N231" s="1">
        <v>2.4678791184363911E-4</v>
      </c>
      <c r="O231" s="1">
        <v>3.0293403879940221E-3</v>
      </c>
      <c r="P231" s="1">
        <v>1.2619498067321246</v>
      </c>
      <c r="Q231" s="1">
        <v>36.957911910307004</v>
      </c>
      <c r="R231" s="1">
        <v>3193.1038238352016</v>
      </c>
      <c r="S231" s="1">
        <v>1.8136055155628477</v>
      </c>
      <c r="T231" s="1">
        <v>157.80232594408071</v>
      </c>
      <c r="U231" s="1">
        <v>14.005438148272013</v>
      </c>
      <c r="V231" s="1">
        <v>83.447029631424428</v>
      </c>
      <c r="W231" s="1">
        <v>106.043924607568</v>
      </c>
      <c r="X231" s="1">
        <v>108.94323160676687</v>
      </c>
      <c r="Y231" s="1">
        <v>3.9120329970161018E-3</v>
      </c>
      <c r="Z231" s="1">
        <v>6.5870504478060237E-3</v>
      </c>
      <c r="AA231" s="1">
        <v>0.27278790665931929</v>
      </c>
      <c r="AB231" s="1">
        <v>0.32658471595579569</v>
      </c>
      <c r="AC231" s="1">
        <v>6.0000295243047814</v>
      </c>
      <c r="AD231" s="1">
        <v>102.11222927477716</v>
      </c>
      <c r="AE231" s="11">
        <v>128.38960321800769</v>
      </c>
      <c r="AF231" s="1">
        <v>1.1948650291724754E-2</v>
      </c>
      <c r="AG231" s="1">
        <v>1.5132021911664047E-2</v>
      </c>
      <c r="AH231" s="1">
        <v>1.9866749582074426E-3</v>
      </c>
      <c r="AI231" s="1">
        <v>6.5560458537224697</v>
      </c>
      <c r="AJ231" s="1">
        <v>98.806751227377774</v>
      </c>
      <c r="AK231" s="1">
        <v>3.6025466472586665E-4</v>
      </c>
      <c r="AL231" s="1">
        <v>0.19274682008605792</v>
      </c>
      <c r="AM231" s="1">
        <v>2.8371016154523275E-2</v>
      </c>
    </row>
    <row r="232" spans="1:39" x14ac:dyDescent="0.25">
      <c r="A232" s="1">
        <v>230</v>
      </c>
      <c r="B232" t="s">
        <v>362</v>
      </c>
      <c r="C232" s="1">
        <v>-3.4983894895096325E-2</v>
      </c>
      <c r="D232" s="1">
        <v>3.4921017277007554E-2</v>
      </c>
      <c r="E232" s="1">
        <v>2.6615997203743653E-2</v>
      </c>
      <c r="F232" s="1">
        <v>7.6663490237194525</v>
      </c>
      <c r="G232" s="1">
        <v>6.7373632603120823</v>
      </c>
      <c r="H232" s="1">
        <v>92.258298956288272</v>
      </c>
      <c r="I232" s="1">
        <v>47.141053212346158</v>
      </c>
      <c r="J232" s="1">
        <v>27.727336051491459</v>
      </c>
      <c r="K232" s="1">
        <v>20.212170114485357</v>
      </c>
      <c r="L232" s="1">
        <v>0.277311452828297</v>
      </c>
      <c r="M232" s="11">
        <v>122.74822980099533</v>
      </c>
      <c r="N232" s="1">
        <v>5.5262624330685141E-4</v>
      </c>
      <c r="O232" s="1">
        <v>9.2893594478439031E-3</v>
      </c>
      <c r="P232" s="1">
        <v>1.7872889989524801</v>
      </c>
      <c r="Q232" s="1">
        <v>20.137683338580391</v>
      </c>
      <c r="R232" s="1">
        <v>5198.9710200079226</v>
      </c>
      <c r="S232" s="1">
        <v>0.82820745900782977</v>
      </c>
      <c r="T232" s="1">
        <v>109.07955110078706</v>
      </c>
      <c r="U232" s="1">
        <v>43.216332079736702</v>
      </c>
      <c r="V232" s="1">
        <v>97.162422358744578</v>
      </c>
      <c r="W232" s="1">
        <v>105.58317026210904</v>
      </c>
      <c r="X232" s="1">
        <v>106.40505925089623</v>
      </c>
      <c r="Y232" s="1">
        <v>8.0823065069842506E-3</v>
      </c>
      <c r="Z232" s="1">
        <v>2.3914456548401095E-3</v>
      </c>
      <c r="AA232" s="1">
        <v>0.33254294853295824</v>
      </c>
      <c r="AB232" s="1">
        <v>0.39684361230584553</v>
      </c>
      <c r="AC232" s="1">
        <v>7.0362708946004764</v>
      </c>
      <c r="AD232" s="1">
        <v>100.21322567844284</v>
      </c>
      <c r="AE232" s="11">
        <v>125.3993312106425</v>
      </c>
      <c r="AF232" s="1">
        <v>6.7565966233165218E-3</v>
      </c>
      <c r="AG232" s="1">
        <v>2.2145115140936981E-2</v>
      </c>
      <c r="AH232" s="1">
        <v>2.7281248723269634E-3</v>
      </c>
      <c r="AI232" s="1">
        <v>5.1208534698233494</v>
      </c>
      <c r="AJ232" s="1">
        <v>97.360768424174196</v>
      </c>
      <c r="AK232" s="1">
        <v>3.826271030552718E-4</v>
      </c>
      <c r="AL232" s="1">
        <v>0.69286746798194865</v>
      </c>
      <c r="AM232" s="1">
        <v>5.1984245338776531E-3</v>
      </c>
    </row>
    <row r="233" spans="1:39" x14ac:dyDescent="0.25">
      <c r="A233" s="1">
        <v>231</v>
      </c>
      <c r="B233" t="s">
        <v>364</v>
      </c>
      <c r="C233" s="1">
        <v>-3.4983894895096325E-2</v>
      </c>
      <c r="D233" s="1">
        <v>-3.3365191855696225E-2</v>
      </c>
      <c r="E233" s="1">
        <v>2.1552049681392637E-2</v>
      </c>
      <c r="F233" s="1">
        <v>6.8971581193886697</v>
      </c>
      <c r="G233" s="1">
        <v>6.4798709793299585</v>
      </c>
      <c r="H233" s="1">
        <v>103.63361687693816</v>
      </c>
      <c r="I233" s="1">
        <v>39.374829936645796</v>
      </c>
      <c r="J233" s="1">
        <v>16.368219490372425</v>
      </c>
      <c r="K233" s="1">
        <v>20.127330065629948</v>
      </c>
      <c r="L233" s="1">
        <v>0.38352081793340959</v>
      </c>
      <c r="M233" s="11">
        <v>123.47572007326328</v>
      </c>
      <c r="N233" s="1">
        <v>8.1840327068147202E-4</v>
      </c>
      <c r="O233" s="1">
        <v>3.9073992534680163E-2</v>
      </c>
      <c r="P233" s="1">
        <v>11.029250174767899</v>
      </c>
      <c r="Q233" s="1">
        <v>37.836758927218348</v>
      </c>
      <c r="R233" s="1">
        <v>6741.844090009813</v>
      </c>
      <c r="S233" s="1">
        <v>1.5651031906247546</v>
      </c>
      <c r="T233" s="1">
        <v>120.40828344593089</v>
      </c>
      <c r="U233" s="1">
        <v>29.983575551493406</v>
      </c>
      <c r="V233" s="1">
        <v>93.17093446181741</v>
      </c>
      <c r="W233" s="1">
        <v>107.01552778977076</v>
      </c>
      <c r="X233" s="1">
        <v>106.24492092615407</v>
      </c>
      <c r="Y233" s="1">
        <v>4.0616601208802805E-3</v>
      </c>
      <c r="Z233" s="1">
        <v>2.6989863645061483E-2</v>
      </c>
      <c r="AA233" s="1">
        <v>0.33461904320643421</v>
      </c>
      <c r="AB233" s="1">
        <v>0.57718150647804167</v>
      </c>
      <c r="AC233" s="1">
        <v>7.110769059653375</v>
      </c>
      <c r="AD233" s="1">
        <v>99.619950565165766</v>
      </c>
      <c r="AE233" s="11">
        <v>125.42658237334365</v>
      </c>
      <c r="AF233" s="1">
        <v>6.3169959074343557E-3</v>
      </c>
      <c r="AG233" s="1">
        <v>9.8982885517704469E-2</v>
      </c>
      <c r="AH233" s="1">
        <v>1.0317513472902437E-3</v>
      </c>
      <c r="AI233" s="1">
        <v>6.3854999563014898</v>
      </c>
      <c r="AJ233" s="1">
        <v>97.428571178877803</v>
      </c>
      <c r="AK233" s="1">
        <v>4.5540260583654791E-4</v>
      </c>
      <c r="AL233" s="1">
        <v>0.54319195068801873</v>
      </c>
      <c r="AM233" s="1">
        <v>4.0704661567922913E-2</v>
      </c>
    </row>
    <row r="234" spans="1:39" x14ac:dyDescent="0.25">
      <c r="A234" s="1">
        <v>232</v>
      </c>
      <c r="B234" t="s">
        <v>366</v>
      </c>
      <c r="C234" s="1">
        <v>-3.4983894895096325E-2</v>
      </c>
      <c r="D234" s="1">
        <v>-3.3365191855696225E-2</v>
      </c>
      <c r="E234" s="1">
        <v>1.4167327511632263E-2</v>
      </c>
      <c r="F234" s="1">
        <v>8.874450299273752</v>
      </c>
      <c r="G234" s="1">
        <v>5.5741504284314933</v>
      </c>
      <c r="H234" s="1">
        <v>25.168278740955898</v>
      </c>
      <c r="I234" s="1">
        <v>26.278877846881802</v>
      </c>
      <c r="J234" s="1">
        <v>8.1526473879027126</v>
      </c>
      <c r="K234" s="1">
        <v>15.508097234727577</v>
      </c>
      <c r="L234" s="1">
        <v>0.20776076145460878</v>
      </c>
      <c r="M234" s="11">
        <v>126.69462476424503</v>
      </c>
      <c r="N234" s="1">
        <v>2.7212370450019211E-4</v>
      </c>
      <c r="O234" s="1">
        <v>4.4896809204979984E-3</v>
      </c>
      <c r="P234" s="1">
        <v>1.0834010731002004</v>
      </c>
      <c r="Q234" s="1">
        <v>37.561373966614326</v>
      </c>
      <c r="R234" s="1">
        <v>3790.8250294174218</v>
      </c>
      <c r="S234" s="1">
        <v>1.0713235091585223</v>
      </c>
      <c r="T234" s="1">
        <v>147.80747057592839</v>
      </c>
      <c r="U234" s="1">
        <v>26.996839757001482</v>
      </c>
      <c r="V234" s="1">
        <v>58.720792158638346</v>
      </c>
      <c r="W234" s="1">
        <v>104.30718554673017</v>
      </c>
      <c r="X234" s="1">
        <v>105.49386456044421</v>
      </c>
      <c r="Y234" s="1">
        <v>2.3632555826216841E-2</v>
      </c>
      <c r="Z234" s="1">
        <v>2.358070968514551E-3</v>
      </c>
      <c r="AA234" s="1">
        <v>0.30206301491018556</v>
      </c>
      <c r="AB234" s="1">
        <v>0.24325324427768386</v>
      </c>
      <c r="AC234" s="1">
        <v>5.8793895890656698</v>
      </c>
      <c r="AD234" s="1">
        <v>99.401990222998279</v>
      </c>
      <c r="AE234" s="11">
        <v>125.37188798495571</v>
      </c>
      <c r="AF234" s="1">
        <v>5.4229035533476062E-3</v>
      </c>
      <c r="AG234" s="1">
        <v>1.6092838895616728E-2</v>
      </c>
      <c r="AH234" s="1">
        <v>2.0233129481004282E-3</v>
      </c>
      <c r="AI234" s="1">
        <v>3.5777574559684457</v>
      </c>
      <c r="AJ234" s="1">
        <v>96.459882467225228</v>
      </c>
      <c r="AK234" s="1">
        <v>2.4020154762071489E-4</v>
      </c>
      <c r="AL234" s="1">
        <v>0.25742565990503524</v>
      </c>
      <c r="AM234" s="1">
        <v>2.1381879068970398E-3</v>
      </c>
    </row>
    <row r="235" spans="1:39" x14ac:dyDescent="0.25">
      <c r="A235" s="1">
        <v>233</v>
      </c>
      <c r="B235" t="s">
        <v>368</v>
      </c>
      <c r="C235" s="1">
        <v>2.0476160659423312E-4</v>
      </c>
      <c r="D235" s="1">
        <v>5.7617925603355722E-3</v>
      </c>
      <c r="E235" s="1">
        <v>1.5836697818197812E-2</v>
      </c>
      <c r="F235" s="1">
        <v>8.752399381205807</v>
      </c>
      <c r="G235" s="1">
        <v>9.0511315961999568</v>
      </c>
      <c r="H235" s="1">
        <v>131.91327105972269</v>
      </c>
      <c r="I235" s="1">
        <v>58.817473956155631</v>
      </c>
      <c r="J235" s="1">
        <v>35.363322337450661</v>
      </c>
      <c r="K235" s="1">
        <v>16.944233541448117</v>
      </c>
      <c r="L235" s="1">
        <v>0.42907683709921535</v>
      </c>
      <c r="M235" s="11">
        <v>128.06408427298734</v>
      </c>
      <c r="N235" s="1">
        <v>1.1021170379283607E-3</v>
      </c>
      <c r="O235" s="1">
        <v>7.2646121196143124E-2</v>
      </c>
      <c r="P235" s="1">
        <v>7.3014646014468845</v>
      </c>
      <c r="Q235" s="1">
        <v>78.611388338010414</v>
      </c>
      <c r="R235" s="1">
        <v>18013.595389456706</v>
      </c>
      <c r="S235" s="1">
        <v>2.4829337916089385</v>
      </c>
      <c r="T235" s="1">
        <v>238.65450736768801</v>
      </c>
      <c r="U235" s="1">
        <v>90.899063572361385</v>
      </c>
      <c r="V235" s="1">
        <v>176.6796350435439</v>
      </c>
      <c r="W235" s="1">
        <v>102.2984599220696</v>
      </c>
      <c r="X235" s="1">
        <v>105.02713271700289</v>
      </c>
      <c r="Y235" s="1">
        <v>2.1443238833799474E-2</v>
      </c>
      <c r="Z235" s="1">
        <v>8.6615525005222984E-3</v>
      </c>
      <c r="AA235" s="1">
        <v>0.30104989318926417</v>
      </c>
      <c r="AB235" s="1">
        <v>1.4273006970643771</v>
      </c>
      <c r="AC235" s="1">
        <v>11.6347237086711</v>
      </c>
      <c r="AD235" s="1">
        <v>96.424047559126038</v>
      </c>
      <c r="AE235" s="10">
        <v>123.01673982544986</v>
      </c>
      <c r="AF235" s="1">
        <v>1.0718752181892889E-2</v>
      </c>
      <c r="AG235" s="1">
        <v>3.4740039188204577E-2</v>
      </c>
      <c r="AH235" s="1">
        <v>1.5179864278040268E-3</v>
      </c>
      <c r="AI235" s="1">
        <v>13.836100951406934</v>
      </c>
      <c r="AJ235" s="1">
        <v>95.607552635324836</v>
      </c>
      <c r="AK235" s="1">
        <v>2.4518549788205007E-4</v>
      </c>
      <c r="AL235" s="1">
        <v>0.41075332822174587</v>
      </c>
      <c r="AM235" s="1">
        <v>2.6597096588608142E-2</v>
      </c>
    </row>
    <row r="236" spans="1:39" x14ac:dyDescent="0.25">
      <c r="A236" s="1">
        <v>234</v>
      </c>
      <c r="B236" t="s">
        <v>370</v>
      </c>
      <c r="C236" s="1">
        <v>-1.8225749894705729E-2</v>
      </c>
      <c r="D236" s="1">
        <v>-5.2988973747833392E-3</v>
      </c>
      <c r="E236" s="1">
        <v>2.5174602435084781E-2</v>
      </c>
      <c r="F236" s="1">
        <v>16.18009589212026</v>
      </c>
      <c r="G236" s="1">
        <v>8.010385035935343</v>
      </c>
      <c r="H236" s="1">
        <v>46.060291483176385</v>
      </c>
      <c r="I236" s="1">
        <v>50.391514888030542</v>
      </c>
      <c r="J236" s="1">
        <v>31.801071379133997</v>
      </c>
      <c r="K236" s="1">
        <v>15.509238356315086</v>
      </c>
      <c r="L236" s="1">
        <v>0.28780546020503178</v>
      </c>
      <c r="M236" s="11">
        <v>120.11423254391121</v>
      </c>
      <c r="N236" s="1">
        <v>3.9853399217792664E-4</v>
      </c>
      <c r="O236" s="1">
        <v>1.1792130716954346E-2</v>
      </c>
      <c r="P236" s="1">
        <v>2.2646697844216215</v>
      </c>
      <c r="Q236" s="1">
        <v>28.766891622698918</v>
      </c>
      <c r="R236" s="1">
        <v>3990.8630345281431</v>
      </c>
      <c r="S236" s="1">
        <v>1.4110655157085448</v>
      </c>
      <c r="T236" s="1">
        <v>129.47845283849188</v>
      </c>
      <c r="U236" s="1">
        <v>36.838291065753154</v>
      </c>
      <c r="V236" s="1">
        <v>83.48271079783342</v>
      </c>
      <c r="W236" s="1">
        <v>100.63595355773397</v>
      </c>
      <c r="X236" s="1">
        <v>101.86980265008259</v>
      </c>
      <c r="Y236" s="1">
        <v>7.9657494972109107E-3</v>
      </c>
      <c r="Z236" s="1">
        <v>2.5319552872772974E-2</v>
      </c>
      <c r="AA236" s="1">
        <v>0.1059757401169488</v>
      </c>
      <c r="AB236" s="1">
        <v>0.41065869503644065</v>
      </c>
      <c r="AC236" s="1">
        <v>6.3277589623237569</v>
      </c>
      <c r="AD236" s="1">
        <v>96.232303849003287</v>
      </c>
      <c r="AE236" s="10">
        <v>119.20482734541281</v>
      </c>
      <c r="AF236" s="1">
        <v>5.6499198727309654E-3</v>
      </c>
      <c r="AG236" s="1">
        <v>1.8332504600272147E-2</v>
      </c>
      <c r="AH236" s="1">
        <v>2.950180702464686E-3</v>
      </c>
      <c r="AI236" s="1">
        <v>6.1078828840644723</v>
      </c>
      <c r="AJ236" s="1">
        <v>94.942724501360644</v>
      </c>
      <c r="AK236" s="1">
        <v>2.7730140437666332E-4</v>
      </c>
      <c r="AL236" s="1">
        <v>0.65198544653341639</v>
      </c>
      <c r="AM236" s="1">
        <v>3.6541414066390814E-3</v>
      </c>
    </row>
    <row r="237" spans="1:39" x14ac:dyDescent="0.25">
      <c r="A237" s="1">
        <v>235</v>
      </c>
      <c r="B237" t="s">
        <v>372</v>
      </c>
      <c r="C237" s="1">
        <v>-1.8680611141278908E-2</v>
      </c>
      <c r="D237" s="1">
        <v>-3.3365191855696225E-2</v>
      </c>
      <c r="E237" s="1">
        <v>2.0242857870076372E-2</v>
      </c>
      <c r="F237" s="1">
        <v>3.976949706489167</v>
      </c>
      <c r="G237" s="1">
        <v>5.7273974527520544</v>
      </c>
      <c r="H237" s="1">
        <v>162.48889077812942</v>
      </c>
      <c r="I237" s="1">
        <v>33.590874658917024</v>
      </c>
      <c r="J237" s="1">
        <v>11.803098619933168</v>
      </c>
      <c r="K237" s="1">
        <v>13.752342914809175</v>
      </c>
      <c r="L237" s="1">
        <v>0.22308759172367157</v>
      </c>
      <c r="M237" s="11">
        <v>122.46493093671927</v>
      </c>
      <c r="N237" s="1">
        <v>4.4570802430082124E-4</v>
      </c>
      <c r="O237" s="1">
        <v>2.8025719030373882E-2</v>
      </c>
      <c r="P237" s="1">
        <v>5.8222493583884756</v>
      </c>
      <c r="Q237" s="1">
        <v>33.549613106310417</v>
      </c>
      <c r="R237" s="1">
        <v>8667.9329077417478</v>
      </c>
      <c r="S237" s="1">
        <v>0.75594080115846252</v>
      </c>
      <c r="T237" s="1">
        <v>82.555281227257069</v>
      </c>
      <c r="U237" s="1">
        <v>31.329626159984198</v>
      </c>
      <c r="V237" s="1">
        <v>71.353975500934681</v>
      </c>
      <c r="W237" s="1">
        <v>105.48085749293305</v>
      </c>
      <c r="X237" s="1">
        <v>105.5297607878925</v>
      </c>
      <c r="Y237" s="1">
        <v>7.8901736213751669E-3</v>
      </c>
      <c r="Z237" s="1">
        <v>2.2941578305135008E-2</v>
      </c>
      <c r="AA237" s="1">
        <v>0.23628180740613616</v>
      </c>
      <c r="AB237" s="1">
        <v>0.47766220679345328</v>
      </c>
      <c r="AC237" s="1">
        <v>4.8220299059324727</v>
      </c>
      <c r="AD237" s="1">
        <v>98.839290995217098</v>
      </c>
      <c r="AE237" s="11">
        <v>125.1789564118108</v>
      </c>
      <c r="AF237" s="1">
        <v>4.4498524904205312E-3</v>
      </c>
      <c r="AG237" s="1">
        <v>1.8100191673970548E-2</v>
      </c>
      <c r="AH237" s="1">
        <v>1.8164745080253835E-3</v>
      </c>
      <c r="AI237" s="1">
        <v>7.2680979581777079</v>
      </c>
      <c r="AJ237" s="1">
        <v>97.124444507495738</v>
      </c>
      <c r="AK237" s="1">
        <v>1.6516823780590836E-4</v>
      </c>
      <c r="AL237" s="1">
        <v>0.27580995195936686</v>
      </c>
      <c r="AM237" s="1">
        <v>1.880181144589509E-2</v>
      </c>
    </row>
    <row r="238" spans="1:39" x14ac:dyDescent="0.25">
      <c r="A238" s="1">
        <v>236</v>
      </c>
      <c r="B238" t="s">
        <v>374</v>
      </c>
      <c r="C238" s="1">
        <v>-2.3409782240206414E-2</v>
      </c>
      <c r="D238" s="1">
        <v>-3.3365191855696225E-2</v>
      </c>
      <c r="E238" s="1">
        <v>1.586266230516482E-2</v>
      </c>
      <c r="F238" s="1">
        <v>7.8367124254483125</v>
      </c>
      <c r="G238" s="1">
        <v>8.7699972280064848</v>
      </c>
      <c r="H238" s="1">
        <v>53.757491192234752</v>
      </c>
      <c r="I238" s="1">
        <v>50.303500344959751</v>
      </c>
      <c r="J238" s="1">
        <v>15.921876521545357</v>
      </c>
      <c r="K238" s="1">
        <v>20.657395134688304</v>
      </c>
      <c r="L238" s="1">
        <v>0.33886179062231991</v>
      </c>
      <c r="M238" s="11">
        <v>128.13831537865585</v>
      </c>
      <c r="N238" s="1">
        <v>3.9470849196563486E-4</v>
      </c>
      <c r="O238" s="1">
        <v>7.4672576303959201E-3</v>
      </c>
      <c r="P238" s="1">
        <v>0.8626529392006701</v>
      </c>
      <c r="Q238" s="1">
        <v>45.554321704850345</v>
      </c>
      <c r="R238" s="1">
        <v>4910.341992611965</v>
      </c>
      <c r="S238" s="1">
        <v>1.7413638619262588</v>
      </c>
      <c r="T238" s="1">
        <v>204.01318391095313</v>
      </c>
      <c r="U238" s="1">
        <v>38.47683600628006</v>
      </c>
      <c r="V238" s="1">
        <v>94.356057162705383</v>
      </c>
      <c r="W238" s="1">
        <v>104.32533996107242</v>
      </c>
      <c r="X238" s="1">
        <v>104.5179989403594</v>
      </c>
      <c r="Y238" s="1">
        <v>2.5777046558948758E-3</v>
      </c>
      <c r="Z238" s="1">
        <v>3.4540142751253555E-2</v>
      </c>
      <c r="AA238" s="1">
        <v>0.46834817876935647</v>
      </c>
      <c r="AB238" s="1">
        <v>0.56678305261412276</v>
      </c>
      <c r="AC238" s="1">
        <v>11.583836446292009</v>
      </c>
      <c r="AD238" s="1">
        <v>98.405468507520496</v>
      </c>
      <c r="AE238" s="10">
        <v>122.67938982741545</v>
      </c>
      <c r="AF238" s="1">
        <v>9.7066319540603865E-3</v>
      </c>
      <c r="AG238" s="1">
        <v>1.5016090747049522E-2</v>
      </c>
      <c r="AH238" s="1">
        <v>2.7478537502629544E-3</v>
      </c>
      <c r="AI238" s="1">
        <v>2.8052680200338962</v>
      </c>
      <c r="AJ238" s="1">
        <v>96.82624655979383</v>
      </c>
      <c r="AK238" s="1">
        <v>3.8407653928022092E-4</v>
      </c>
      <c r="AL238" s="1">
        <v>0.30276488210646479</v>
      </c>
      <c r="AM238" s="1">
        <v>5.9620662970362075E-3</v>
      </c>
    </row>
    <row r="239" spans="1:39" x14ac:dyDescent="0.25">
      <c r="A239" s="1">
        <v>237</v>
      </c>
      <c r="B239" t="s">
        <v>376</v>
      </c>
      <c r="C239" s="1">
        <v>-2.3363816341315981E-2</v>
      </c>
      <c r="D239" s="1">
        <v>-3.3365191855696225E-2</v>
      </c>
      <c r="E239" s="1">
        <v>1.7612045263452111E-2</v>
      </c>
      <c r="F239" s="1">
        <v>5.4854258237284332</v>
      </c>
      <c r="G239" s="1">
        <v>5.8807413225015948</v>
      </c>
      <c r="H239" s="1">
        <v>35.476426494334738</v>
      </c>
      <c r="I239" s="1">
        <v>35.843219937097551</v>
      </c>
      <c r="J239" s="1">
        <v>19.362215646033125</v>
      </c>
      <c r="K239" s="1">
        <v>7.8715831524887889</v>
      </c>
      <c r="L239" s="1">
        <v>0.2382498221670758</v>
      </c>
      <c r="M239" s="11">
        <v>126.60951263307085</v>
      </c>
      <c r="N239" s="1">
        <v>3.0156710726399042E-4</v>
      </c>
      <c r="O239" s="1">
        <v>1.3978856762489745E-2</v>
      </c>
      <c r="P239" s="1">
        <v>1.4714130483885395</v>
      </c>
      <c r="Q239" s="1">
        <v>31.19414779120542</v>
      </c>
      <c r="R239" s="1">
        <v>4487.7218713512339</v>
      </c>
      <c r="S239" s="1">
        <v>1.3226470270644826</v>
      </c>
      <c r="T239" s="1">
        <v>132.99143949500206</v>
      </c>
      <c r="U239" s="1">
        <v>52.294130391741717</v>
      </c>
      <c r="V239" s="1">
        <v>86.157731515958844</v>
      </c>
      <c r="W239" s="1">
        <v>106.98399630848375</v>
      </c>
      <c r="X239" s="1">
        <v>107.62240522750982</v>
      </c>
      <c r="Y239" s="1">
        <v>4.8804177755043931E-3</v>
      </c>
      <c r="Z239" s="1">
        <v>7.7467619773289222E-3</v>
      </c>
      <c r="AA239" s="1">
        <v>0.15536276558602741</v>
      </c>
      <c r="AB239" s="1">
        <v>0.21916882003982741</v>
      </c>
      <c r="AC239" s="1">
        <v>6.5891562500986005</v>
      </c>
      <c r="AD239" s="1">
        <v>102.53897021680491</v>
      </c>
      <c r="AE239" s="11">
        <v>128.25834763859575</v>
      </c>
      <c r="AF239" s="1">
        <v>1.3828114222656854E-2</v>
      </c>
      <c r="AG239" s="1">
        <v>1.8534476756800432E-2</v>
      </c>
      <c r="AH239" s="1">
        <v>6.4054346378533992E-4</v>
      </c>
      <c r="AI239" s="1">
        <v>1.3275256684668884</v>
      </c>
      <c r="AJ239" s="1">
        <v>98.854784251204862</v>
      </c>
      <c r="AK239" s="1">
        <v>2.1963974590447793E-4</v>
      </c>
      <c r="AL239" s="1">
        <v>0.41699865797647195</v>
      </c>
      <c r="AM239" s="1">
        <v>9.249828014201365E-4</v>
      </c>
    </row>
    <row r="240" spans="1:39" x14ac:dyDescent="0.25">
      <c r="A240" s="1">
        <v>238</v>
      </c>
      <c r="B240" t="s">
        <v>4</v>
      </c>
      <c r="C240" s="1">
        <v>-7.0106075111106541E-3</v>
      </c>
      <c r="D240" s="1">
        <v>8.8363564156763545E-3</v>
      </c>
      <c r="E240" s="1">
        <v>4.2423965412984781E-3</v>
      </c>
      <c r="F240" s="1">
        <v>5.5112821415785954E-3</v>
      </c>
      <c r="G240" s="1">
        <v>2.3715541334650668E-3</v>
      </c>
      <c r="H240" s="1">
        <v>0.315394410531326</v>
      </c>
      <c r="I240" s="1">
        <v>2.1632881163495415E-2</v>
      </c>
      <c r="J240" s="1">
        <v>0.66104265841421517</v>
      </c>
      <c r="K240" s="1">
        <v>1.0348069215479511E-2</v>
      </c>
      <c r="L240" s="1">
        <v>4.5140483192034429E-3</v>
      </c>
      <c r="M240" s="10">
        <v>97.450908748265093</v>
      </c>
      <c r="N240" s="1">
        <v>4.6785226349906753E-6</v>
      </c>
      <c r="O240" s="1">
        <v>1.3642389214093817E-5</v>
      </c>
      <c r="P240" s="1">
        <v>1.3105385375069823E-2</v>
      </c>
      <c r="Q240" s="1">
        <v>-2.4738717781387354E-2</v>
      </c>
      <c r="R240" s="1">
        <v>9.6886867207431102</v>
      </c>
      <c r="S240" s="1">
        <v>8.9433124800563041E-4</v>
      </c>
      <c r="T240" s="1">
        <v>3.0448927946304858E-2</v>
      </c>
      <c r="U240" s="1">
        <v>3.3281334627054465E-3</v>
      </c>
      <c r="V240" s="1">
        <v>-9.005161716844191E-3</v>
      </c>
      <c r="W240" s="11">
        <v>120.90429501787264</v>
      </c>
      <c r="X240" s="1">
        <v>118.10545672154699</v>
      </c>
      <c r="Y240" s="1">
        <v>-1.0332127114917958E-3</v>
      </c>
      <c r="Z240" s="1">
        <v>-1.1921180765753698E-3</v>
      </c>
      <c r="AA240" s="1">
        <v>9.0192927994124625E-5</v>
      </c>
      <c r="AB240" s="1">
        <v>9.7961379881875295E-4</v>
      </c>
      <c r="AC240" s="1">
        <v>1.8511524980610032E-2</v>
      </c>
      <c r="AD240" s="1">
        <v>109.6505627450948</v>
      </c>
      <c r="AE240" s="11">
        <v>138.63288260248456</v>
      </c>
      <c r="AF240" s="1">
        <v>6.9414347703539235E-4</v>
      </c>
      <c r="AG240" s="1">
        <v>1.8908954665824023E-3</v>
      </c>
      <c r="AH240" s="1">
        <v>-1.8075476648039457E-4</v>
      </c>
      <c r="AI240" s="1">
        <v>-6.78918996075124E-3</v>
      </c>
      <c r="AJ240" s="1">
        <v>101.6149380020405</v>
      </c>
      <c r="AK240" s="1">
        <v>4.0639015477601902E-5</v>
      </c>
      <c r="AL240" s="1">
        <v>6.3967697753843588E-4</v>
      </c>
      <c r="AM240" s="1">
        <v>-6.2130432178293497E-4</v>
      </c>
    </row>
    <row r="241" spans="1:39" x14ac:dyDescent="0.25">
      <c r="A241" s="1">
        <v>239</v>
      </c>
      <c r="B241" t="s">
        <v>4</v>
      </c>
      <c r="C241" s="1">
        <v>-8.1572831801365944E-3</v>
      </c>
      <c r="D241" s="1">
        <v>-1.0490376668638823E-3</v>
      </c>
      <c r="E241" s="1">
        <v>3.5825061966675291E-3</v>
      </c>
      <c r="F241" s="1">
        <v>4.5216774830347381E-3</v>
      </c>
      <c r="G241" s="1">
        <v>1.2521686616559519E-3</v>
      </c>
      <c r="H241" s="1">
        <v>-8.3441073677157016E-2</v>
      </c>
      <c r="I241" s="1">
        <v>8.7730323201706348E-3</v>
      </c>
      <c r="J241" s="1">
        <v>0.88951652617994403</v>
      </c>
      <c r="K241" s="1">
        <v>8.7349360706178384E-3</v>
      </c>
      <c r="L241" s="1">
        <v>4.8890468677751028E-3</v>
      </c>
      <c r="M241" s="1">
        <v>105.83736277150274</v>
      </c>
      <c r="N241" s="1">
        <v>3.912788380464771E-6</v>
      </c>
      <c r="O241" s="1">
        <v>5.7874462893092932E-4</v>
      </c>
      <c r="P241" s="1">
        <v>2.7398597490468084E-3</v>
      </c>
      <c r="Q241" s="1">
        <v>-2.9096827684263988E-2</v>
      </c>
      <c r="R241" s="1">
        <v>6.9597050323875749</v>
      </c>
      <c r="S241" s="1">
        <v>3.967331755148182E-4</v>
      </c>
      <c r="T241" s="1">
        <v>2.6408109659839703E-3</v>
      </c>
      <c r="U241" s="1">
        <v>-1.3612380527170721E-3</v>
      </c>
      <c r="V241" s="1">
        <v>-1.8098772210360711E-2</v>
      </c>
      <c r="W241" s="11">
        <v>123.69542953363293</v>
      </c>
      <c r="X241" s="10">
        <v>122.40648889147212</v>
      </c>
      <c r="Y241" s="1">
        <v>8.0622604215602905E-4</v>
      </c>
      <c r="Z241" s="1">
        <v>-1.2457764970897046E-3</v>
      </c>
      <c r="AA241" s="1">
        <v>-7.2698261060590008E-4</v>
      </c>
      <c r="AB241" s="1">
        <v>4.8743369007964122E-3</v>
      </c>
      <c r="AC241" s="1">
        <v>6.7402844764998301E-3</v>
      </c>
      <c r="AD241" s="1">
        <v>111.64603404772696</v>
      </c>
      <c r="AE241" s="11">
        <v>144.2332417370761</v>
      </c>
      <c r="AF241" s="1">
        <v>2.6540578636888699E-5</v>
      </c>
      <c r="AG241" s="1">
        <v>1.0918189889898159E-3</v>
      </c>
      <c r="AH241" s="1">
        <v>-8.0207386048866431E-5</v>
      </c>
      <c r="AI241" s="1">
        <v>-6.7043051063360283E-3</v>
      </c>
      <c r="AJ241" s="1">
        <v>102.5503299369803</v>
      </c>
      <c r="AK241" s="1">
        <v>6.6682268499410906E-5</v>
      </c>
      <c r="AL241" s="1">
        <v>2.3781121760662436E-4</v>
      </c>
      <c r="AM241" s="1">
        <v>-5.9306681461841846E-4</v>
      </c>
    </row>
    <row r="242" spans="1:39" x14ac:dyDescent="0.25">
      <c r="A242" s="1">
        <v>240</v>
      </c>
      <c r="B242" t="s">
        <v>89</v>
      </c>
      <c r="C242" s="1">
        <v>-0.17491947447548162</v>
      </c>
      <c r="D242" s="1">
        <v>-4.8897995237279397E-2</v>
      </c>
      <c r="E242" s="1">
        <v>4.0694649792655829E-2</v>
      </c>
      <c r="F242" s="1">
        <v>8.7913496481678802E-2</v>
      </c>
      <c r="G242" s="1">
        <v>2.2941756656370865E-2</v>
      </c>
      <c r="H242" s="1">
        <v>9.2468269835389272</v>
      </c>
      <c r="I242" s="1">
        <v>9.9541886382810627E-2</v>
      </c>
      <c r="J242" s="1">
        <v>10.455277266366538</v>
      </c>
      <c r="K242" s="1">
        <v>0.10141368139508662</v>
      </c>
      <c r="L242" s="1">
        <v>0.2231338581833632</v>
      </c>
      <c r="M242" s="1">
        <v>105.77687615286082</v>
      </c>
      <c r="N242" s="1">
        <v>1.3584369918065835E-4</v>
      </c>
      <c r="O242" s="1">
        <v>4.6109453940673352E-3</v>
      </c>
      <c r="P242" s="1">
        <v>0.39477668006083971</v>
      </c>
      <c r="Q242" s="1">
        <v>-0.26001244241112104</v>
      </c>
      <c r="R242" s="1">
        <v>60.208442739449417</v>
      </c>
      <c r="S242" s="1">
        <v>2.3934688125005505E-3</v>
      </c>
      <c r="T242" s="1">
        <v>4.0908838295427519E-2</v>
      </c>
      <c r="U242" s="1">
        <v>0.19653107121742344</v>
      </c>
      <c r="V242" s="1">
        <v>3.7534078341651966</v>
      </c>
      <c r="W242" s="11">
        <v>126.05821460690252</v>
      </c>
      <c r="X242" s="11">
        <v>124.13442711683699</v>
      </c>
      <c r="Y242" s="1">
        <v>-6.3599506591831443E-3</v>
      </c>
      <c r="Z242" s="1">
        <v>7.846489271636857E-2</v>
      </c>
      <c r="AA242" s="1">
        <v>5.8013448359657003E-3</v>
      </c>
      <c r="AB242" s="1">
        <v>0.37998703332544115</v>
      </c>
      <c r="AC242" s="1">
        <v>9.891020177006761E-2</v>
      </c>
      <c r="AD242" s="1">
        <v>112.75102436781009</v>
      </c>
      <c r="AE242" s="11">
        <v>144.49555384888606</v>
      </c>
      <c r="AF242" s="1">
        <v>1.462637099890337E-3</v>
      </c>
      <c r="AG242" s="1">
        <v>1.0907037574182557E-2</v>
      </c>
      <c r="AH242" s="1">
        <v>1.7599956753220744E-3</v>
      </c>
      <c r="AI242" s="1">
        <v>0.25718043083129016</v>
      </c>
      <c r="AJ242" s="1">
        <v>101.94112872704814</v>
      </c>
      <c r="AK242" s="1">
        <v>2.6285194953033037E-4</v>
      </c>
      <c r="AL242" s="1">
        <v>2.790534231158423E-2</v>
      </c>
      <c r="AM242" s="1">
        <v>-1.1101073392155397E-3</v>
      </c>
    </row>
    <row r="243" spans="1:39" x14ac:dyDescent="0.25">
      <c r="A243" s="1">
        <v>241</v>
      </c>
      <c r="B243" t="s">
        <v>90</v>
      </c>
      <c r="C243" s="1">
        <v>-8.7054845600255615E-2</v>
      </c>
      <c r="D243" s="1">
        <v>5.7884234245016979E-2</v>
      </c>
      <c r="E243" s="1">
        <v>3.0324003120502874E-2</v>
      </c>
      <c r="F243" s="1">
        <v>6.1883067999897928E-2</v>
      </c>
      <c r="G243" s="1">
        <v>1.8888975135484178E-2</v>
      </c>
      <c r="H243" s="1">
        <v>4.5714185796951856</v>
      </c>
      <c r="I243" s="1">
        <v>0.10407546948453901</v>
      </c>
      <c r="J243" s="1">
        <v>9.6021692108904926</v>
      </c>
      <c r="K243" s="1">
        <v>9.6726275180348584E-2</v>
      </c>
      <c r="L243" s="1">
        <v>0.13924669817301813</v>
      </c>
      <c r="M243" s="10">
        <v>112.04476258239056</v>
      </c>
      <c r="N243" s="1">
        <v>5.9307082115826629E-4</v>
      </c>
      <c r="O243" s="1">
        <v>1.891106425523013E-2</v>
      </c>
      <c r="P243" s="1">
        <v>0.3378332771130802</v>
      </c>
      <c r="Q243" s="1">
        <v>-0.2135749565554162</v>
      </c>
      <c r="R243" s="1">
        <v>57.101346674862306</v>
      </c>
      <c r="S243" s="1">
        <v>7.7318563141992556E-3</v>
      </c>
      <c r="T243" s="1">
        <v>0.36861776955340486</v>
      </c>
      <c r="U243" s="1">
        <v>0.120250780291787</v>
      </c>
      <c r="V243" s="1">
        <v>2.4593845473118772</v>
      </c>
      <c r="W243" s="11">
        <v>129.11672619595433</v>
      </c>
      <c r="X243" s="11">
        <v>127.63704832687516</v>
      </c>
      <c r="Y243" s="1">
        <v>1.1082252267335715E-2</v>
      </c>
      <c r="Z243" s="1">
        <v>1.0477064966996661E-2</v>
      </c>
      <c r="AA243" s="1">
        <v>2.0295109518660537E-2</v>
      </c>
      <c r="AB243" s="1">
        <v>0.29515506447372281</v>
      </c>
      <c r="AC243" s="1">
        <v>3.2413322778834928E-2</v>
      </c>
      <c r="AD243" s="1">
        <v>115.35272691791334</v>
      </c>
      <c r="AE243" s="11">
        <v>149.10195652357564</v>
      </c>
      <c r="AF243" s="1">
        <v>-1.836689631128224E-2</v>
      </c>
      <c r="AG243" s="1">
        <v>1.4304960613893834E-2</v>
      </c>
      <c r="AH243" s="1">
        <v>-3.5791871686784767E-4</v>
      </c>
      <c r="AI243" s="1">
        <v>0.17893883938103081</v>
      </c>
      <c r="AJ243" s="1">
        <v>104.42942536233475</v>
      </c>
      <c r="AK243" s="1">
        <v>1.7171197155937593E-4</v>
      </c>
      <c r="AL243" s="1">
        <v>1.0923077196198203E-2</v>
      </c>
      <c r="AM243" s="1">
        <v>-3.9043312350358016E-3</v>
      </c>
    </row>
    <row r="244" spans="1:39" x14ac:dyDescent="0.25">
      <c r="A244" s="1">
        <v>242</v>
      </c>
      <c r="B244" t="s">
        <v>91</v>
      </c>
      <c r="C244" s="1">
        <v>-0.17491947447548162</v>
      </c>
      <c r="D244" s="1">
        <v>-0.16682595927848112</v>
      </c>
      <c r="E244" s="1">
        <v>2.3418180594011028E-2</v>
      </c>
      <c r="F244" s="1">
        <v>0.12463109442230424</v>
      </c>
      <c r="G244" s="1">
        <v>1.2882345812454031E-2</v>
      </c>
      <c r="H244" s="1">
        <v>4.5147994466685111</v>
      </c>
      <c r="I244" s="1">
        <v>4.7439643232449813E-2</v>
      </c>
      <c r="J244" s="1">
        <v>6.3856510070377732</v>
      </c>
      <c r="K244" s="1">
        <v>8.37759912898315E-2</v>
      </c>
      <c r="L244" s="1">
        <v>8.8469453344469137E-2</v>
      </c>
      <c r="M244" s="10">
        <v>113.63957307471684</v>
      </c>
      <c r="N244" s="1">
        <v>1.0379588925242754E-4</v>
      </c>
      <c r="O244" s="1">
        <v>8.8195575424319175E-3</v>
      </c>
      <c r="P244" s="1">
        <v>0.25428916907616717</v>
      </c>
      <c r="Q244" s="1">
        <v>-0.25454423575845753</v>
      </c>
      <c r="R244" s="1">
        <v>51.677377582324844</v>
      </c>
      <c r="S244" s="1">
        <v>1.9838982716380675E-3</v>
      </c>
      <c r="T244" s="1">
        <v>0.17745929623419879</v>
      </c>
      <c r="U244" s="1">
        <v>0.11230295979267577</v>
      </c>
      <c r="V244" s="1">
        <v>2.9097185766807709</v>
      </c>
      <c r="W244" s="11">
        <v>125.57392789262489</v>
      </c>
      <c r="X244" s="11">
        <v>124.21712006858657</v>
      </c>
      <c r="Y244" s="1">
        <v>4.1349600723179069E-3</v>
      </c>
      <c r="Z244" s="1">
        <v>2.8714818864907401E-3</v>
      </c>
      <c r="AA244" s="1">
        <v>1.5607444060034923E-2</v>
      </c>
      <c r="AB244" s="1">
        <v>7.9278842644320016E-2</v>
      </c>
      <c r="AC244" s="1">
        <v>4.2979688713164578E-2</v>
      </c>
      <c r="AD244" s="1">
        <v>112.66964963787159</v>
      </c>
      <c r="AE244" s="11">
        <v>145.27132644407547</v>
      </c>
      <c r="AF244" s="1">
        <v>-4.2393019083808707E-4</v>
      </c>
      <c r="AG244" s="1">
        <v>1.2479763192900039E-2</v>
      </c>
      <c r="AH244" s="1">
        <v>1.742408151461147E-3</v>
      </c>
      <c r="AI244" s="1">
        <v>2.2456108403426021E-2</v>
      </c>
      <c r="AJ244" s="1">
        <v>100.05810336825907</v>
      </c>
      <c r="AK244" s="1">
        <v>5.7225371322594477E-4</v>
      </c>
      <c r="AL244" s="1">
        <v>2.7658474367237035E-2</v>
      </c>
      <c r="AM244" s="1">
        <v>-5.4868064543178979E-3</v>
      </c>
    </row>
    <row r="245" spans="1:39" x14ac:dyDescent="0.25">
      <c r="A245" s="1">
        <v>243</v>
      </c>
      <c r="B245" t="s">
        <v>377</v>
      </c>
      <c r="C245" s="1">
        <v>4.1047816688634935</v>
      </c>
      <c r="D245" s="1">
        <v>0.45908213950148496</v>
      </c>
      <c r="E245" s="1">
        <v>0.32955378972891164</v>
      </c>
      <c r="F245" s="1">
        <v>1.246123276872056</v>
      </c>
      <c r="G245" s="1">
        <v>107.50933865828908</v>
      </c>
      <c r="H245" s="1">
        <v>3851.3804770120219</v>
      </c>
      <c r="I245" s="1">
        <v>23.968884899984957</v>
      </c>
      <c r="J245" s="1">
        <v>105.78250655622294</v>
      </c>
      <c r="K245" s="1">
        <v>264.51684816340997</v>
      </c>
      <c r="L245" s="1">
        <v>526.00063174717536</v>
      </c>
      <c r="M245" s="11">
        <v>120.71950624189712</v>
      </c>
      <c r="N245" s="1">
        <v>0.16065409125636504</v>
      </c>
      <c r="O245" s="1">
        <v>6.3503673431297463</v>
      </c>
      <c r="P245" s="1">
        <v>12.182458972715628</v>
      </c>
      <c r="Q245" s="1">
        <v>2366.6919105320831</v>
      </c>
      <c r="R245" s="1">
        <v>3127.6054188456469</v>
      </c>
      <c r="S245" s="1">
        <v>4.9271173142053533</v>
      </c>
      <c r="T245" s="1">
        <v>12.311385876535965</v>
      </c>
      <c r="U245" s="1">
        <v>40.584692215138404</v>
      </c>
      <c r="V245" s="1">
        <v>291.78963979012855</v>
      </c>
      <c r="W245" s="11">
        <v>118.92549417484979</v>
      </c>
      <c r="X245" s="1">
        <v>117.80077033648085</v>
      </c>
      <c r="Y245" s="1">
        <v>1.2899221042104927</v>
      </c>
      <c r="Z245" s="1">
        <v>0.70831798495230902</v>
      </c>
      <c r="AA245" s="1">
        <v>140.78786373103847</v>
      </c>
      <c r="AB245" s="1">
        <v>871.0505050590217</v>
      </c>
      <c r="AC245" s="1">
        <v>3.7007418427406749</v>
      </c>
      <c r="AD245" s="1">
        <v>102.52143847358424</v>
      </c>
      <c r="AE245" s="11">
        <v>131.4338951259692</v>
      </c>
      <c r="AF245" s="1">
        <v>8.2234982218176822E-2</v>
      </c>
      <c r="AG245" s="1">
        <v>15.06288391251355</v>
      </c>
      <c r="AH245" s="1">
        <v>0.49463900435914959</v>
      </c>
      <c r="AI245" s="1">
        <v>644.29989290750632</v>
      </c>
      <c r="AJ245" s="1">
        <v>96.846109251432253</v>
      </c>
      <c r="AK245" s="1">
        <v>0.36501082004725083</v>
      </c>
      <c r="AL245" s="1">
        <v>5.376843018627004</v>
      </c>
      <c r="AM245" s="1">
        <v>0.15700255222290765</v>
      </c>
    </row>
    <row r="246" spans="1:39" x14ac:dyDescent="0.25">
      <c r="A246" s="1">
        <v>244</v>
      </c>
      <c r="B246" t="s">
        <v>378</v>
      </c>
      <c r="C246" s="1">
        <v>3.8347083254617385</v>
      </c>
      <c r="D246" s="1">
        <v>0.36964480019271545</v>
      </c>
      <c r="E246" s="1">
        <v>0.34129400351185929</v>
      </c>
      <c r="F246" s="1">
        <v>1.2536629592614605</v>
      </c>
      <c r="G246" s="1">
        <v>106.48002116533286</v>
      </c>
      <c r="H246" s="1">
        <v>3510.1003285712413</v>
      </c>
      <c r="I246" s="1">
        <v>23.580104425443835</v>
      </c>
      <c r="J246" s="1">
        <v>104.09020904594418</v>
      </c>
      <c r="K246" s="1">
        <v>263.23092007507648</v>
      </c>
      <c r="L246" s="1">
        <v>520.85316180994323</v>
      </c>
      <c r="M246" s="11">
        <v>124.63687815227695</v>
      </c>
      <c r="N246" s="1">
        <v>0.15379144607568776</v>
      </c>
      <c r="O246" s="1">
        <v>5.700751468745155</v>
      </c>
      <c r="P246" s="1">
        <v>10.416644630393673</v>
      </c>
      <c r="Q246" s="1">
        <v>2353.968816177156</v>
      </c>
      <c r="R246" s="1">
        <v>3060.3099176624619</v>
      </c>
      <c r="S246" s="1">
        <v>4.9137867358195209</v>
      </c>
      <c r="T246" s="1">
        <v>11.351353644755326</v>
      </c>
      <c r="U246" s="1">
        <v>40.315167827749455</v>
      </c>
      <c r="V246" s="1">
        <v>286.88678465376165</v>
      </c>
      <c r="W246" s="11">
        <v>120.62329659319794</v>
      </c>
      <c r="X246" s="10">
        <v>119.80480565177743</v>
      </c>
      <c r="Y246" s="1">
        <v>1.5024487071470269</v>
      </c>
      <c r="Z246" s="1">
        <v>0.7252057981031248</v>
      </c>
      <c r="AA246" s="1">
        <v>139.92311328225438</v>
      </c>
      <c r="AB246" s="1">
        <v>874.32282952046626</v>
      </c>
      <c r="AC246" s="1">
        <v>3.8142226591388981</v>
      </c>
      <c r="AD246" s="1">
        <v>105.38116065530119</v>
      </c>
      <c r="AE246" s="11">
        <v>134.05393644245228</v>
      </c>
      <c r="AF246" s="1">
        <v>9.4988514334637661E-2</v>
      </c>
      <c r="AG246" s="1">
        <v>14.796341015876248</v>
      </c>
      <c r="AH246" s="1">
        <v>0.44887143511624855</v>
      </c>
      <c r="AI246" s="1">
        <v>638.45077542241188</v>
      </c>
      <c r="AJ246" s="1">
        <v>97.935458074807357</v>
      </c>
      <c r="AK246" s="1">
        <v>0.35574823218271595</v>
      </c>
      <c r="AL246" s="1">
        <v>5.3370653215262474</v>
      </c>
      <c r="AM246" s="1">
        <v>0.15259322174856416</v>
      </c>
    </row>
    <row r="247" spans="1:39" x14ac:dyDescent="0.25">
      <c r="A247" s="1">
        <v>245</v>
      </c>
      <c r="B247" t="s">
        <v>379</v>
      </c>
      <c r="C247" s="1">
        <v>3.0320047606634795</v>
      </c>
      <c r="D247" s="1">
        <v>0.40300333077813832</v>
      </c>
      <c r="E247" s="1">
        <v>0.33238633563157494</v>
      </c>
      <c r="F247" s="1">
        <v>1.2634280192220131</v>
      </c>
      <c r="G247" s="1">
        <v>112.19681384568401</v>
      </c>
      <c r="H247" s="1">
        <v>3791.4703619021548</v>
      </c>
      <c r="I247" s="1">
        <v>25.288769395583355</v>
      </c>
      <c r="J247" s="1">
        <v>108.56614550577645</v>
      </c>
      <c r="K247" s="1">
        <v>277.57163842396517</v>
      </c>
      <c r="L247" s="1">
        <v>552.42297175575641</v>
      </c>
      <c r="M247" s="11">
        <v>124.47074850257496</v>
      </c>
      <c r="N247" s="1">
        <v>0.16189708881666728</v>
      </c>
      <c r="O247" s="1">
        <v>5.8218500843149821</v>
      </c>
      <c r="P247" s="1">
        <v>9.5007917840830949</v>
      </c>
      <c r="Q247" s="1">
        <v>2436.30993719669</v>
      </c>
      <c r="R247" s="1">
        <v>3131.4822296796619</v>
      </c>
      <c r="S247" s="1">
        <v>5.114894933923396</v>
      </c>
      <c r="T247" s="1">
        <v>11.552528360876849</v>
      </c>
      <c r="U247" s="1">
        <v>41.95588774517983</v>
      </c>
      <c r="V247" s="1">
        <v>294.61612616805093</v>
      </c>
      <c r="W247" s="11">
        <v>123.6425280490655</v>
      </c>
      <c r="X247" s="10">
        <v>121.2087043819849</v>
      </c>
      <c r="Y247" s="1">
        <v>1.3747150969106572</v>
      </c>
      <c r="Z247" s="1">
        <v>0.64750852998042596</v>
      </c>
      <c r="AA247" s="1">
        <v>144.29254098401981</v>
      </c>
      <c r="AB247" s="1">
        <v>887.59851714367005</v>
      </c>
      <c r="AC247" s="1">
        <v>3.8686304485844403</v>
      </c>
      <c r="AD247" s="1">
        <v>107.09829677809721</v>
      </c>
      <c r="AE247" s="11">
        <v>135.83330813533897</v>
      </c>
      <c r="AF247" s="1">
        <v>9.3845413355516993E-2</v>
      </c>
      <c r="AG247" s="1">
        <v>15.02070352762879</v>
      </c>
      <c r="AH247" s="1">
        <v>0.49816855631873969</v>
      </c>
      <c r="AI247" s="1">
        <v>652.30623140565206</v>
      </c>
      <c r="AJ247" s="1">
        <v>99.833477782418342</v>
      </c>
      <c r="AK247" s="1">
        <v>0.35797208588464319</v>
      </c>
      <c r="AL247" s="1">
        <v>5.4215599921242434</v>
      </c>
      <c r="AM247" s="1">
        <v>0.15564608337106842</v>
      </c>
    </row>
    <row r="248" spans="1:39" x14ac:dyDescent="0.25">
      <c r="A248" s="1">
        <v>246</v>
      </c>
      <c r="B248" t="s">
        <v>380</v>
      </c>
      <c r="C248" s="1">
        <v>-0.17491947447548162</v>
      </c>
      <c r="D248" s="1">
        <v>7.7086920020535951E-2</v>
      </c>
      <c r="E248" s="1">
        <v>0.11535900275267651</v>
      </c>
      <c r="F248" s="1">
        <v>0.45445128993459744</v>
      </c>
      <c r="G248" s="1">
        <v>27.745918379068048</v>
      </c>
      <c r="H248" s="1">
        <v>281.62134222187535</v>
      </c>
      <c r="I248" s="1">
        <v>38.843069624302899</v>
      </c>
      <c r="J248" s="1">
        <v>21.202283855394157</v>
      </c>
      <c r="K248" s="1">
        <v>91.921837563941139</v>
      </c>
      <c r="L248" s="1">
        <v>8.3790335501982813</v>
      </c>
      <c r="M248" s="11">
        <v>119.98836382807069</v>
      </c>
      <c r="N248" s="1">
        <v>4.5789851501136852E-3</v>
      </c>
      <c r="O248" s="1">
        <v>0.8739263922807905</v>
      </c>
      <c r="P248" s="1">
        <v>9.4790752404397569</v>
      </c>
      <c r="Q248" s="1">
        <v>200.98757098270929</v>
      </c>
      <c r="R248" s="1">
        <v>987.9991330624481</v>
      </c>
      <c r="S248" s="1">
        <v>4.8284578892368337</v>
      </c>
      <c r="T248" s="1">
        <v>34.799539376270502</v>
      </c>
      <c r="U248" s="1">
        <v>174.1093843647237</v>
      </c>
      <c r="V248" s="1">
        <v>333.70545152614301</v>
      </c>
      <c r="W248" s="11">
        <v>127.21987641627904</v>
      </c>
      <c r="X248" s="11">
        <v>127.98333089847995</v>
      </c>
      <c r="Y248" s="1">
        <v>0.18939341628198375</v>
      </c>
      <c r="Z248" s="1">
        <v>0.52997993757327055</v>
      </c>
      <c r="AA248" s="1">
        <v>173.47171866319999</v>
      </c>
      <c r="AB248" s="1">
        <v>56.459421710545548</v>
      </c>
      <c r="AC248" s="1">
        <v>3.2086825949306563</v>
      </c>
      <c r="AD248" s="1">
        <v>114.98528445482536</v>
      </c>
      <c r="AE248" s="11">
        <v>147.69260077680565</v>
      </c>
      <c r="AF248" s="1">
        <v>1.2699424280541306E-2</v>
      </c>
      <c r="AG248" s="1">
        <v>3.8910407190316936</v>
      </c>
      <c r="AH248" s="1">
        <v>0.2412211791929163</v>
      </c>
      <c r="AI248" s="1">
        <v>70.162576553576883</v>
      </c>
      <c r="AJ248" s="1">
        <v>104.0736670476778</v>
      </c>
      <c r="AK248" s="1">
        <v>6.9145087092612148E-2</v>
      </c>
      <c r="AL248" s="1">
        <v>0.281882480498579</v>
      </c>
      <c r="AM248" s="1">
        <v>8.5322681899447517E-3</v>
      </c>
    </row>
    <row r="249" spans="1:39" x14ac:dyDescent="0.25">
      <c r="A249" s="1">
        <v>247</v>
      </c>
      <c r="B249" t="s">
        <v>381</v>
      </c>
      <c r="C249" s="1">
        <v>-0.17491947447548162</v>
      </c>
      <c r="D249" s="1">
        <v>-6.2894260279967543E-2</v>
      </c>
      <c r="E249" s="1">
        <v>0.11635729965564894</v>
      </c>
      <c r="F249" s="1">
        <v>0.27009255890400435</v>
      </c>
      <c r="G249" s="1">
        <v>25.139974567669054</v>
      </c>
      <c r="H249" s="1">
        <v>293.12151303120123</v>
      </c>
      <c r="I249" s="1">
        <v>35.22335285201455</v>
      </c>
      <c r="J249" s="1">
        <v>20.109012483728566</v>
      </c>
      <c r="K249" s="1">
        <v>83.894166146422165</v>
      </c>
      <c r="L249" s="1">
        <v>7.6080891487230078</v>
      </c>
      <c r="M249" s="11">
        <v>121.68504301226294</v>
      </c>
      <c r="N249" s="1">
        <v>5.036268014477741E-3</v>
      </c>
      <c r="O249" s="1">
        <v>0.75017470595662927</v>
      </c>
      <c r="P249" s="1">
        <v>10.055542576738222</v>
      </c>
      <c r="Q249" s="1">
        <v>183.63592692082972</v>
      </c>
      <c r="R249" s="1">
        <v>909.57992575122842</v>
      </c>
      <c r="S249" s="1">
        <v>4.5128065528100674</v>
      </c>
      <c r="T249" s="1">
        <v>32.39947264359779</v>
      </c>
      <c r="U249" s="1">
        <v>159.76576195027121</v>
      </c>
      <c r="V249" s="1">
        <v>307.88861033129581</v>
      </c>
      <c r="W249" s="11">
        <v>127.05354489120248</v>
      </c>
      <c r="X249" s="11">
        <v>127.87007547998923</v>
      </c>
      <c r="Y249" s="1">
        <v>0.17774859283382163</v>
      </c>
      <c r="Z249" s="1">
        <v>0.5091781264341626</v>
      </c>
      <c r="AA249" s="1">
        <v>160.70895320691025</v>
      </c>
      <c r="AB249" s="1">
        <v>52.101653578591751</v>
      </c>
      <c r="AC249" s="1">
        <v>2.8730976317080055</v>
      </c>
      <c r="AD249" s="1">
        <v>114.61091852428939</v>
      </c>
      <c r="AE249" s="11">
        <v>147.09513834797261</v>
      </c>
      <c r="AF249" s="1">
        <v>6.6905427011199501E-3</v>
      </c>
      <c r="AG249" s="1">
        <v>3.4622019144716973</v>
      </c>
      <c r="AH249" s="1">
        <v>0.22063908515949135</v>
      </c>
      <c r="AI249" s="1">
        <v>64.659385424885912</v>
      </c>
      <c r="AJ249" s="1">
        <v>104.30317297444724</v>
      </c>
      <c r="AK249" s="1">
        <v>6.1150278478284276E-2</v>
      </c>
      <c r="AL249" s="1">
        <v>0.29040780227358987</v>
      </c>
      <c r="AM249" s="1">
        <v>5.3641629428437974E-3</v>
      </c>
    </row>
    <row r="250" spans="1:39" x14ac:dyDescent="0.25">
      <c r="A250" s="1">
        <v>248</v>
      </c>
      <c r="B250" t="s">
        <v>382</v>
      </c>
      <c r="C250" s="1">
        <v>-1.070210694004005E-2</v>
      </c>
      <c r="D250" s="1">
        <v>-6.5393742040078667E-2</v>
      </c>
      <c r="E250" s="1">
        <v>0.15858919612919234</v>
      </c>
      <c r="F250" s="1">
        <v>0.15486375299587943</v>
      </c>
      <c r="G250" s="1">
        <v>32.901053699567065</v>
      </c>
      <c r="H250" s="1">
        <v>222.92672579600838</v>
      </c>
      <c r="I250" s="1">
        <v>45.420513370318872</v>
      </c>
      <c r="J250" s="1">
        <v>22.774842042781984</v>
      </c>
      <c r="K250" s="1">
        <v>101.40001220039146</v>
      </c>
      <c r="L250" s="1">
        <v>9.9389353117921484</v>
      </c>
      <c r="M250" s="11">
        <v>122.61629491384427</v>
      </c>
      <c r="N250" s="1">
        <v>5.2380474318827414E-3</v>
      </c>
      <c r="O250" s="1">
        <v>0.34922014001286855</v>
      </c>
      <c r="P250" s="1">
        <v>2.8464528067572523</v>
      </c>
      <c r="Q250" s="1">
        <v>255.29025527295263</v>
      </c>
      <c r="R250" s="1">
        <v>395.25740879814236</v>
      </c>
      <c r="S250" s="1">
        <v>7.5518483006358323</v>
      </c>
      <c r="T250" s="1">
        <v>53.401995588119114</v>
      </c>
      <c r="U250" s="1">
        <v>195.58682276230365</v>
      </c>
      <c r="V250" s="1">
        <v>436.25255306562383</v>
      </c>
      <c r="W250" s="11">
        <v>127.43682999348862</v>
      </c>
      <c r="X250" s="11">
        <v>127.07844025053441</v>
      </c>
      <c r="Y250" s="1">
        <v>0.17947116147400266</v>
      </c>
      <c r="Z250" s="1">
        <v>2.1300928877973351</v>
      </c>
      <c r="AA250" s="1">
        <v>224.28326048735215</v>
      </c>
      <c r="AB250" s="1">
        <v>94.388884689089053</v>
      </c>
      <c r="AC250" s="1">
        <v>2.4064462395851547</v>
      </c>
      <c r="AD250" s="1">
        <v>114.65303429429689</v>
      </c>
      <c r="AE250" s="11">
        <v>145.88524397303149</v>
      </c>
      <c r="AF250" s="1">
        <v>-2.3411508326009575E-3</v>
      </c>
      <c r="AG250" s="1">
        <v>8.7855219106506013</v>
      </c>
      <c r="AH250" s="1">
        <v>0.77448959312974852</v>
      </c>
      <c r="AI250" s="1">
        <v>101.00525488062416</v>
      </c>
      <c r="AJ250" s="1">
        <v>104.1036796926572</v>
      </c>
      <c r="AK250" s="1">
        <v>0.15691060637885537</v>
      </c>
      <c r="AL250" s="1">
        <v>8.7425122393012922E-2</v>
      </c>
      <c r="AM250" s="1">
        <v>2.4502290675100448E-3</v>
      </c>
    </row>
    <row r="251" spans="1:39" x14ac:dyDescent="0.25">
      <c r="A251" s="1">
        <v>249</v>
      </c>
      <c r="B251" t="s">
        <v>383</v>
      </c>
      <c r="C251" s="1">
        <v>-0.11285694934203981</v>
      </c>
      <c r="D251" s="1">
        <v>-6.2884556063290187E-2</v>
      </c>
      <c r="E251" s="1">
        <v>0.1531593646064888</v>
      </c>
      <c r="F251" s="1">
        <v>0.1482073683074083</v>
      </c>
      <c r="G251" s="1">
        <v>32.872627294940557</v>
      </c>
      <c r="H251" s="1">
        <v>33.498072253603176</v>
      </c>
      <c r="I251" s="1">
        <v>45.265703889297292</v>
      </c>
      <c r="J251" s="1">
        <v>23.332358150107538</v>
      </c>
      <c r="K251" s="1">
        <v>97.477766635495257</v>
      </c>
      <c r="L251" s="1">
        <v>10.144868932221653</v>
      </c>
      <c r="M251" s="11">
        <v>121.85394376109407</v>
      </c>
      <c r="N251" s="1">
        <v>2.8505967460454901E-3</v>
      </c>
      <c r="O251" s="1">
        <v>9.6980569407496359E-2</v>
      </c>
      <c r="P251" s="1">
        <v>0.64362040137275345</v>
      </c>
      <c r="Q251" s="1">
        <v>251.7442018494842</v>
      </c>
      <c r="R251" s="1">
        <v>369.95922290159359</v>
      </c>
      <c r="S251" s="1">
        <v>7.5860000027252186</v>
      </c>
      <c r="T251" s="1">
        <v>52.644111909160848</v>
      </c>
      <c r="U251" s="1">
        <v>193.0000173817854</v>
      </c>
      <c r="V251" s="1">
        <v>432.60391090610818</v>
      </c>
      <c r="W251" s="11">
        <v>127.90385001088912</v>
      </c>
      <c r="X251" s="11">
        <v>128.2050844648829</v>
      </c>
      <c r="Y251" s="1">
        <v>0.1513309128309536</v>
      </c>
      <c r="Z251" s="1">
        <v>2.1833044691410635</v>
      </c>
      <c r="AA251" s="1">
        <v>221.52808347903436</v>
      </c>
      <c r="AB251" s="1">
        <v>93.690527280690674</v>
      </c>
      <c r="AC251" s="1">
        <v>2.506113570085355</v>
      </c>
      <c r="AD251" s="1">
        <v>115.32015766220047</v>
      </c>
      <c r="AE251" s="11">
        <v>148.16192839504336</v>
      </c>
      <c r="AF251" s="1">
        <v>-1.7333332968812144E-3</v>
      </c>
      <c r="AG251" s="1">
        <v>8.8371111592505631</v>
      </c>
      <c r="AH251" s="1">
        <v>0.74059587274879013</v>
      </c>
      <c r="AI251" s="1">
        <v>97.55334591419188</v>
      </c>
      <c r="AJ251" s="1">
        <v>103.35378862892298</v>
      </c>
      <c r="AK251" s="1">
        <v>0.15064824071701716</v>
      </c>
      <c r="AL251" s="1">
        <v>5.8394942473222175E-2</v>
      </c>
      <c r="AM251" s="1">
        <v>-4.3730425141832773E-3</v>
      </c>
    </row>
    <row r="252" spans="1:39" x14ac:dyDescent="0.25">
      <c r="A252" s="1">
        <v>250</v>
      </c>
      <c r="B252" t="s">
        <v>384</v>
      </c>
      <c r="C252" s="1">
        <v>1.1084377374293472E-2</v>
      </c>
      <c r="D252" s="1">
        <v>-6.2987121895660178E-2</v>
      </c>
      <c r="E252" s="1">
        <v>0.40380659377555467</v>
      </c>
      <c r="F252" s="1">
        <v>1.5093716440509173</v>
      </c>
      <c r="G252" s="1">
        <v>19.986752293329427</v>
      </c>
      <c r="H252" s="1">
        <v>510.1180449819521</v>
      </c>
      <c r="I252" s="1">
        <v>18.071183286849521</v>
      </c>
      <c r="J252" s="1">
        <v>27.418219793286809</v>
      </c>
      <c r="K252" s="1">
        <v>159.71753813834508</v>
      </c>
      <c r="L252" s="1">
        <v>272.41787709945169</v>
      </c>
      <c r="M252" s="11">
        <v>120.67856992186394</v>
      </c>
      <c r="N252" s="1">
        <v>6.8125455300837245E-2</v>
      </c>
      <c r="O252" s="1">
        <v>1.4056973820917651</v>
      </c>
      <c r="P252" s="1">
        <v>5.2274757480650216</v>
      </c>
      <c r="Q252" s="1">
        <v>1566.0569507501366</v>
      </c>
      <c r="R252" s="1">
        <v>735.50282338239538</v>
      </c>
      <c r="S252" s="1">
        <v>10.339660731223766</v>
      </c>
      <c r="T252" s="1">
        <v>17.75739255000282</v>
      </c>
      <c r="U252" s="1">
        <v>103.14992930543988</v>
      </c>
      <c r="V252" s="1">
        <v>1740.1375469789689</v>
      </c>
      <c r="W252" s="11">
        <v>119.76840110283736</v>
      </c>
      <c r="X252" s="1">
        <v>118.55321777937202</v>
      </c>
      <c r="Y252" s="1">
        <v>0.46151697964695831</v>
      </c>
      <c r="Z252" s="1">
        <v>3.7824836208783044</v>
      </c>
      <c r="AA252" s="1">
        <v>59.647976134909385</v>
      </c>
      <c r="AB252" s="1">
        <v>3338.4672117944392</v>
      </c>
      <c r="AC252" s="1">
        <v>4.9171191395711045</v>
      </c>
      <c r="AD252" s="1">
        <v>105.41229485423607</v>
      </c>
      <c r="AE252" s="11">
        <v>134.52655065436917</v>
      </c>
      <c r="AF252" s="1">
        <v>-6.6677974636402976E-3</v>
      </c>
      <c r="AG252" s="1">
        <v>18.361475665734702</v>
      </c>
      <c r="AH252" s="1">
        <v>9.4208065051515424E-2</v>
      </c>
      <c r="AI252" s="1">
        <v>1769.3762470565855</v>
      </c>
      <c r="AJ252" s="1">
        <v>97.962721811242986</v>
      </c>
      <c r="AK252" s="1">
        <v>0.21865214632462185</v>
      </c>
      <c r="AL252" s="1">
        <v>1.0244518753000633</v>
      </c>
      <c r="AM252" s="1">
        <v>4.0266772952546263E-2</v>
      </c>
    </row>
    <row r="253" spans="1:39" x14ac:dyDescent="0.25">
      <c r="A253" s="1">
        <v>251</v>
      </c>
      <c r="B253" t="s">
        <v>385</v>
      </c>
      <c r="C253" s="1">
        <v>3.5918852673457291E-2</v>
      </c>
      <c r="D253" s="1">
        <v>0.32706349451400812</v>
      </c>
      <c r="E253" s="1">
        <v>0.18156094543499238</v>
      </c>
      <c r="F253" s="1">
        <v>0.99086083127276614</v>
      </c>
      <c r="G253" s="1">
        <v>88.93758441271514</v>
      </c>
      <c r="H253" s="1">
        <v>237.47878509195459</v>
      </c>
      <c r="I253" s="1">
        <v>15.545273881064771</v>
      </c>
      <c r="J253" s="1">
        <v>21.492780989351189</v>
      </c>
      <c r="K253" s="1">
        <v>81.920178117881079</v>
      </c>
      <c r="L253" s="1">
        <v>265.75755048372076</v>
      </c>
      <c r="M253" s="11">
        <v>118.50341038125521</v>
      </c>
      <c r="N253" s="1">
        <v>5.5067112553999216E-2</v>
      </c>
      <c r="O253" s="1">
        <v>0.56355083102597547</v>
      </c>
      <c r="P253" s="1">
        <v>4.3050051209160802</v>
      </c>
      <c r="Q253" s="1">
        <v>10106.13299621328</v>
      </c>
      <c r="R253" s="1">
        <v>435.36240711349649</v>
      </c>
      <c r="S253" s="1">
        <v>104.47686781269098</v>
      </c>
      <c r="T253" s="1">
        <v>210.27038136889129</v>
      </c>
      <c r="U253" s="1">
        <v>63.093692355572273</v>
      </c>
      <c r="V253" s="1">
        <v>2206.935075870429</v>
      </c>
      <c r="W253" s="11">
        <v>124.10587081833064</v>
      </c>
      <c r="X253" s="10">
        <v>123.26002601035778</v>
      </c>
      <c r="Y253" s="1">
        <v>0.13982969781749707</v>
      </c>
      <c r="Z253" s="1">
        <v>0.313207809527764</v>
      </c>
      <c r="AA253" s="1">
        <v>243.19388392471222</v>
      </c>
      <c r="AB253" s="1">
        <v>4679.1052826694622</v>
      </c>
      <c r="AC253" s="1">
        <v>1.1977207561392178</v>
      </c>
      <c r="AD253" s="1">
        <v>108.9590764008509</v>
      </c>
      <c r="AE253" s="11">
        <v>141.4312978460587</v>
      </c>
      <c r="AF253" s="1">
        <v>-1.4014760568292569E-2</v>
      </c>
      <c r="AG253" s="1">
        <v>23.363458671334101</v>
      </c>
      <c r="AH253" s="1">
        <v>2.6629961407359963</v>
      </c>
      <c r="AI253" s="1">
        <v>5885.2922570178616</v>
      </c>
      <c r="AJ253" s="1">
        <v>101.20224466732257</v>
      </c>
      <c r="AK253" s="1">
        <v>1.8442109588059206</v>
      </c>
      <c r="AL253" s="1">
        <v>0.4478711801181654</v>
      </c>
      <c r="AM253" s="1">
        <v>6.5771262162780111E-3</v>
      </c>
    </row>
    <row r="254" spans="1:39" x14ac:dyDescent="0.25">
      <c r="A254" s="1">
        <v>252</v>
      </c>
      <c r="B254" t="s">
        <v>386</v>
      </c>
      <c r="C254" s="1">
        <v>0.12133717074185162</v>
      </c>
      <c r="D254" s="1">
        <v>6.2094877962363661E-2</v>
      </c>
      <c r="E254" s="1">
        <v>0.14922493619572533</v>
      </c>
      <c r="F254" s="1">
        <v>0.53503153428893369</v>
      </c>
      <c r="G254" s="1">
        <v>60.500718164062135</v>
      </c>
      <c r="H254" s="1">
        <v>756.04920156645676</v>
      </c>
      <c r="I254" s="1">
        <v>11.888052891045248</v>
      </c>
      <c r="J254" s="1">
        <v>20.514312271884421</v>
      </c>
      <c r="K254" s="1">
        <v>111.40738107775898</v>
      </c>
      <c r="L254" s="1">
        <v>131.0004016458528</v>
      </c>
      <c r="M254" s="11">
        <v>127.43707583450417</v>
      </c>
      <c r="N254" s="1">
        <v>3.9767053114033342E-2</v>
      </c>
      <c r="O254" s="1">
        <v>2.0431907759985299</v>
      </c>
      <c r="P254" s="1">
        <v>4.4802532675415403</v>
      </c>
      <c r="Q254" s="1">
        <v>7763.6121390993212</v>
      </c>
      <c r="R254" s="1">
        <v>956.02476999582143</v>
      </c>
      <c r="S254" s="1">
        <v>86.37749574876733</v>
      </c>
      <c r="T254" s="1">
        <v>62.353990133285457</v>
      </c>
      <c r="U254" s="1">
        <v>56.880899522945633</v>
      </c>
      <c r="V254" s="1">
        <v>1129.5479422585468</v>
      </c>
      <c r="W254" s="11">
        <v>119.08606707561718</v>
      </c>
      <c r="X254" s="10">
        <v>119.21092038682291</v>
      </c>
      <c r="Y254" s="1">
        <v>0.13307759630956881</v>
      </c>
      <c r="Z254" s="1">
        <v>0.38113604764759668</v>
      </c>
      <c r="AA254" s="1">
        <v>126.99182838670062</v>
      </c>
      <c r="AB254" s="1">
        <v>1766.8900969805941</v>
      </c>
      <c r="AC254" s="1">
        <v>0.76149243332478778</v>
      </c>
      <c r="AD254" s="1">
        <v>106.34347518373774</v>
      </c>
      <c r="AE254" s="11">
        <v>135.36005116644864</v>
      </c>
      <c r="AF254" s="1">
        <v>-1.0054615643944876E-2</v>
      </c>
      <c r="AG254" s="1">
        <v>11.243032211201625</v>
      </c>
      <c r="AH254" s="1">
        <v>0.30063054718439397</v>
      </c>
      <c r="AI254" s="1">
        <v>1186.7212901660789</v>
      </c>
      <c r="AJ254" s="1">
        <v>99.519408658910933</v>
      </c>
      <c r="AK254" s="1">
        <v>0.53744159933533697</v>
      </c>
      <c r="AL254" s="1">
        <v>0.73279963929237169</v>
      </c>
      <c r="AM254" s="1">
        <v>2.1122253242845512E-2</v>
      </c>
    </row>
    <row r="255" spans="1:39" x14ac:dyDescent="0.25">
      <c r="A255" s="1">
        <v>253</v>
      </c>
      <c r="B255" t="s">
        <v>387</v>
      </c>
      <c r="C255" s="1">
        <v>-4.2139126487322896E-2</v>
      </c>
      <c r="D255" s="1">
        <v>-0.16682595927848112</v>
      </c>
      <c r="E255" s="1">
        <v>0.24979195094460235</v>
      </c>
      <c r="F255" s="1">
        <v>1.1523320833975375</v>
      </c>
      <c r="G255" s="1">
        <v>33.351845390331306</v>
      </c>
      <c r="H255" s="1">
        <v>312.49298437338626</v>
      </c>
      <c r="I255" s="1">
        <v>9.2385552499126984</v>
      </c>
      <c r="J255" s="1">
        <v>16.010756846760643</v>
      </c>
      <c r="K255" s="1">
        <v>94.225189315593923</v>
      </c>
      <c r="L255" s="1">
        <v>311.47883471879157</v>
      </c>
      <c r="M255" s="11">
        <v>131.81502799694638</v>
      </c>
      <c r="N255" s="1">
        <v>6.7433926556830351E-2</v>
      </c>
      <c r="O255" s="1">
        <v>0.79354063721962265</v>
      </c>
      <c r="P255" s="1">
        <v>5.1367912083960663</v>
      </c>
      <c r="Q255" s="1">
        <v>2762.065822113304</v>
      </c>
      <c r="R255" s="1">
        <v>570.06430495477355</v>
      </c>
      <c r="S255" s="1">
        <v>32.258517585977792</v>
      </c>
      <c r="T255" s="1">
        <v>36.281238073997258</v>
      </c>
      <c r="U255" s="1">
        <v>55.638204112054119</v>
      </c>
      <c r="V255" s="1">
        <v>1618.0719807382395</v>
      </c>
      <c r="W255" s="11">
        <v>122.75786327454954</v>
      </c>
      <c r="X255" s="10">
        <v>122.89199202654758</v>
      </c>
      <c r="Y255" s="1">
        <v>0.13397724339769868</v>
      </c>
      <c r="Z255" s="1">
        <v>0.18627401205904867</v>
      </c>
      <c r="AA255" s="1">
        <v>149.39357361873863</v>
      </c>
      <c r="AB255" s="1">
        <v>5367.7460808650821</v>
      </c>
      <c r="AC255" s="1">
        <v>2.9719438266774829</v>
      </c>
      <c r="AD255" s="1">
        <v>109.02662705294722</v>
      </c>
      <c r="AE255" s="11">
        <v>141.38690296845775</v>
      </c>
      <c r="AF255" s="1">
        <v>-9.1382475774025723E-3</v>
      </c>
      <c r="AG255" s="1">
        <v>12.248228390784238</v>
      </c>
      <c r="AH255" s="1">
        <v>0.22262397860372679</v>
      </c>
      <c r="AI255" s="1">
        <v>3937.1460407556083</v>
      </c>
      <c r="AJ255" s="1">
        <v>100.2181023496065</v>
      </c>
      <c r="AK255" s="1">
        <v>0.6116811012782245</v>
      </c>
      <c r="AL255" s="1">
        <v>0.52511628277697697</v>
      </c>
      <c r="AM255" s="1">
        <v>1.0170078594434076E-2</v>
      </c>
    </row>
    <row r="256" spans="1:39" x14ac:dyDescent="0.25">
      <c r="A256" s="1">
        <v>254</v>
      </c>
      <c r="B256" t="s">
        <v>388</v>
      </c>
      <c r="C256" s="1">
        <v>0.22402969995158198</v>
      </c>
      <c r="D256" s="1">
        <v>0.11816308726182809</v>
      </c>
      <c r="E256" s="1">
        <v>0.25423309929016086</v>
      </c>
      <c r="F256" s="1">
        <v>0.83770247289336031</v>
      </c>
      <c r="G256" s="1">
        <v>33.903688679038325</v>
      </c>
      <c r="H256" s="1">
        <v>2091.3936610410219</v>
      </c>
      <c r="I256" s="1">
        <v>9.7546150603357518</v>
      </c>
      <c r="J256" s="1">
        <v>21.005010306552027</v>
      </c>
      <c r="K256" s="1">
        <v>100.7052823293713</v>
      </c>
      <c r="L256" s="1">
        <v>377.97492960052278</v>
      </c>
      <c r="M256" s="11">
        <v>131.40429563602925</v>
      </c>
      <c r="N256" s="1">
        <v>0.10430155283019338</v>
      </c>
      <c r="O256" s="1">
        <v>6.5648439275389947</v>
      </c>
      <c r="P256" s="1">
        <v>9.924836193012645</v>
      </c>
      <c r="Q256" s="1">
        <v>2357.8419013741923</v>
      </c>
      <c r="R256" s="1">
        <v>2307.0220653091674</v>
      </c>
      <c r="S256" s="1">
        <v>21.881570654503395</v>
      </c>
      <c r="T256" s="1">
        <v>13.936215969000376</v>
      </c>
      <c r="U256" s="1">
        <v>52.572633032609204</v>
      </c>
      <c r="V256" s="1">
        <v>399.81789429087297</v>
      </c>
      <c r="W256" s="11">
        <v>122.680621050748</v>
      </c>
      <c r="X256" s="10">
        <v>123.27770558202508</v>
      </c>
      <c r="Y256" s="1">
        <v>0.23712676785750339</v>
      </c>
      <c r="Z256" s="1">
        <v>0.27055241202158059</v>
      </c>
      <c r="AA256" s="1">
        <v>192.53543440117033</v>
      </c>
      <c r="AB256" s="1">
        <v>9953.0667535690627</v>
      </c>
      <c r="AC256" s="1">
        <v>4.9770387636210938</v>
      </c>
      <c r="AD256" s="1">
        <v>108.94534191656987</v>
      </c>
      <c r="AE256" s="11">
        <v>142.27261198929469</v>
      </c>
      <c r="AF256" s="1">
        <v>-5.969214214461796E-3</v>
      </c>
      <c r="AG256" s="1">
        <v>6.0117816997362672</v>
      </c>
      <c r="AH256" s="1">
        <v>0.33512238648060927</v>
      </c>
      <c r="AI256" s="1">
        <v>4209.8876414433562</v>
      </c>
      <c r="AJ256" s="1">
        <v>99.940997129786595</v>
      </c>
      <c r="AK256" s="1">
        <v>0.2965683772305609</v>
      </c>
      <c r="AL256" s="1">
        <v>1.1535130731012988</v>
      </c>
      <c r="AM256" s="1">
        <v>4.5906142422698623E-2</v>
      </c>
    </row>
    <row r="257" spans="1:39" x14ac:dyDescent="0.25">
      <c r="A257" s="1">
        <v>255</v>
      </c>
      <c r="B257" t="s">
        <v>389</v>
      </c>
      <c r="C257" s="1">
        <v>0.10232300403894233</v>
      </c>
      <c r="D257" s="1">
        <v>-6.7559552356324937E-2</v>
      </c>
      <c r="E257" s="1">
        <v>0.24175136321847504</v>
      </c>
      <c r="F257" s="1">
        <v>0.4851660260963741</v>
      </c>
      <c r="G257" s="1">
        <v>56.636043116145458</v>
      </c>
      <c r="H257" s="1">
        <v>811.94181777415361</v>
      </c>
      <c r="I257" s="1">
        <v>14.315900696739016</v>
      </c>
      <c r="J257" s="1">
        <v>28.227951292227658</v>
      </c>
      <c r="K257" s="1">
        <v>137.01355778230888</v>
      </c>
      <c r="L257" s="1">
        <v>214.82691781385788</v>
      </c>
      <c r="M257" s="11">
        <v>126.25918465570116</v>
      </c>
      <c r="N257" s="1">
        <v>5.8998753372260911E-2</v>
      </c>
      <c r="O257" s="1">
        <v>2.3642900352472576</v>
      </c>
      <c r="P257" s="1">
        <v>4.3809061533963556</v>
      </c>
      <c r="Q257" s="1">
        <v>2819.4596088196877</v>
      </c>
      <c r="R257" s="1">
        <v>1072.5313723815598</v>
      </c>
      <c r="S257" s="1">
        <v>30.149970381620221</v>
      </c>
      <c r="T257" s="1">
        <v>12.654352270728905</v>
      </c>
      <c r="U257" s="1">
        <v>76.271266024021855</v>
      </c>
      <c r="V257" s="1">
        <v>1035.5240656954804</v>
      </c>
      <c r="W257" s="11">
        <v>120.53435372219882</v>
      </c>
      <c r="X257" s="10">
        <v>123.0277380917771</v>
      </c>
      <c r="Y257" s="1">
        <v>0.1784382628424393</v>
      </c>
      <c r="Z257" s="1">
        <v>0.1779565199226063</v>
      </c>
      <c r="AA257" s="1">
        <v>306.3582121989254</v>
      </c>
      <c r="AB257" s="1">
        <v>4012.7371977054418</v>
      </c>
      <c r="AC257" s="1">
        <v>2.5928475302725107</v>
      </c>
      <c r="AD257" s="1">
        <v>108.09638625864137</v>
      </c>
      <c r="AE257" s="11">
        <v>139.60642428834299</v>
      </c>
      <c r="AF257" s="1">
        <v>-6.6352340096655924E-3</v>
      </c>
      <c r="AG257" s="1">
        <v>7.0355331525956899</v>
      </c>
      <c r="AH257" s="1">
        <v>1.1891072178898079</v>
      </c>
      <c r="AI257" s="1">
        <v>1973.5850267151643</v>
      </c>
      <c r="AJ257" s="1">
        <v>100.03848523791692</v>
      </c>
      <c r="AK257" s="1">
        <v>0.3357962834832019</v>
      </c>
      <c r="AL257" s="1">
        <v>0.56979157174430639</v>
      </c>
      <c r="AM257" s="1">
        <v>2.3683263739846239E-2</v>
      </c>
    </row>
    <row r="258" spans="1:39" x14ac:dyDescent="0.25">
      <c r="A258" s="1">
        <v>256</v>
      </c>
      <c r="B258" t="s">
        <v>390</v>
      </c>
      <c r="C258" s="1">
        <v>2.0639147194349266E-2</v>
      </c>
      <c r="D258" s="1">
        <v>0.29072603582975809</v>
      </c>
      <c r="E258" s="1">
        <v>0.29837429908001134</v>
      </c>
      <c r="F258" s="1">
        <v>1.2100807019619795</v>
      </c>
      <c r="G258" s="1">
        <v>60.391105522970371</v>
      </c>
      <c r="H258" s="1">
        <v>365.56879914426133</v>
      </c>
      <c r="I258" s="1">
        <v>15.446270771335955</v>
      </c>
      <c r="J258" s="1">
        <v>21.175620761472903</v>
      </c>
      <c r="K258" s="1">
        <v>104.53661267654594</v>
      </c>
      <c r="L258" s="1">
        <v>222.50188319336522</v>
      </c>
      <c r="M258" s="11">
        <v>127.42654984242388</v>
      </c>
      <c r="N258" s="1">
        <v>5.6237057318206753E-2</v>
      </c>
      <c r="O258" s="1">
        <v>1.0573200954163864</v>
      </c>
      <c r="P258" s="1">
        <v>5.1067108633632516</v>
      </c>
      <c r="Q258" s="1">
        <v>2117.162530706993</v>
      </c>
      <c r="R258" s="1">
        <v>701.25209641964352</v>
      </c>
      <c r="S258" s="1">
        <v>26.411765613848235</v>
      </c>
      <c r="T258" s="1">
        <v>101.0840307359304</v>
      </c>
      <c r="U258" s="1">
        <v>50.090786566163089</v>
      </c>
      <c r="V258" s="1">
        <v>856.45287968146454</v>
      </c>
      <c r="W258" s="11">
        <v>122.46819423479752</v>
      </c>
      <c r="X258" s="10">
        <v>123.45774284729589</v>
      </c>
      <c r="Y258" s="1">
        <v>0.23985046553002273</v>
      </c>
      <c r="Z258" s="1">
        <v>0.20586101308740684</v>
      </c>
      <c r="AA258" s="1">
        <v>287.68902728480288</v>
      </c>
      <c r="AB258" s="1">
        <v>3043.8341974650739</v>
      </c>
      <c r="AC258" s="1">
        <v>8.9692641771914001</v>
      </c>
      <c r="AD258" s="1">
        <v>108.87513267103208</v>
      </c>
      <c r="AE258" s="11">
        <v>140.51400323155846</v>
      </c>
      <c r="AF258" s="1">
        <v>-6.6934382425524238E-3</v>
      </c>
      <c r="AG258" s="1">
        <v>8.0302403366671058</v>
      </c>
      <c r="AH258" s="1">
        <v>0.58102686853461938</v>
      </c>
      <c r="AI258" s="1">
        <v>941.90624265548774</v>
      </c>
      <c r="AJ258" s="1">
        <v>101.77519748258608</v>
      </c>
      <c r="AK258" s="1">
        <v>0.35265211676702224</v>
      </c>
      <c r="AL258" s="1">
        <v>0.26713509883201775</v>
      </c>
      <c r="AM258" s="1">
        <v>6.7442464518250561E-2</v>
      </c>
    </row>
    <row r="259" spans="1:39" x14ac:dyDescent="0.25">
      <c r="A259" s="1">
        <v>257</v>
      </c>
      <c r="B259" t="s">
        <v>391</v>
      </c>
      <c r="C259" s="1">
        <v>0.16002031860401592</v>
      </c>
      <c r="D259" s="1">
        <v>0.11432057085245981</v>
      </c>
      <c r="E259" s="1">
        <v>0.27494033124923817</v>
      </c>
      <c r="F259" s="1">
        <v>0.5736196584736647</v>
      </c>
      <c r="G259" s="1">
        <v>75.244148577174741</v>
      </c>
      <c r="H259" s="1">
        <v>852.41541120856198</v>
      </c>
      <c r="I259" s="1">
        <v>16.649685912837434</v>
      </c>
      <c r="J259" s="1">
        <v>46.313104810694121</v>
      </c>
      <c r="K259" s="1">
        <v>89.674342651749853</v>
      </c>
      <c r="L259" s="1">
        <v>151.48148729553205</v>
      </c>
      <c r="M259" s="11">
        <v>119.72735147534839</v>
      </c>
      <c r="N259" s="1">
        <v>4.787568908233103E-2</v>
      </c>
      <c r="O259" s="1">
        <v>2.5830480474045747</v>
      </c>
      <c r="P259" s="1">
        <v>5.4698389208724691</v>
      </c>
      <c r="Q259" s="1">
        <v>14179.828946624664</v>
      </c>
      <c r="R259" s="1">
        <v>1036.1246859495636</v>
      </c>
      <c r="S259" s="1">
        <v>224.0714033960339</v>
      </c>
      <c r="T259" s="1">
        <v>144.17225904384676</v>
      </c>
      <c r="U259" s="1">
        <v>61.671100938870815</v>
      </c>
      <c r="V259" s="1">
        <v>1290.8337344164563</v>
      </c>
      <c r="W259" s="11">
        <v>118.99758820440384</v>
      </c>
      <c r="X259" s="10">
        <v>120.89343253081778</v>
      </c>
      <c r="Y259" s="1">
        <v>0.47545316798904452</v>
      </c>
      <c r="Z259" s="1">
        <v>0.42819774468663674</v>
      </c>
      <c r="AA259" s="1">
        <v>133.12182076231784</v>
      </c>
      <c r="AB259" s="1">
        <v>730.145199783983</v>
      </c>
      <c r="AC259" s="1">
        <v>1.8004736213060544</v>
      </c>
      <c r="AD259" s="1">
        <v>106.69444940931329</v>
      </c>
      <c r="AE259" s="11">
        <v>135.51319200859822</v>
      </c>
      <c r="AF259" s="1">
        <v>-9.3514860037027907E-3</v>
      </c>
      <c r="AG259" s="1">
        <v>5.4317704644024563</v>
      </c>
      <c r="AH259" s="1">
        <v>3.1842206250452114</v>
      </c>
      <c r="AI259" s="1">
        <v>949.17355004877959</v>
      </c>
      <c r="AJ259" s="1">
        <v>100.26103270660899</v>
      </c>
      <c r="AK259" s="1">
        <v>0.23436878377830356</v>
      </c>
      <c r="AL259" s="1">
        <v>0.86990531454873365</v>
      </c>
      <c r="AM259" s="1">
        <v>2.6133150134201311E-2</v>
      </c>
    </row>
    <row r="260" spans="1:39" x14ac:dyDescent="0.25">
      <c r="A260" s="1">
        <v>258</v>
      </c>
      <c r="B260" t="s">
        <v>392</v>
      </c>
      <c r="C260" s="1">
        <v>-0.17491947447548162</v>
      </c>
      <c r="D260" s="1">
        <v>0.27856198154591649</v>
      </c>
      <c r="E260" s="1">
        <v>0.17604757182434194</v>
      </c>
      <c r="F260" s="1">
        <v>0.56221660133031826</v>
      </c>
      <c r="G260" s="1">
        <v>38.019931423168771</v>
      </c>
      <c r="H260" s="1">
        <v>662.5478973518625</v>
      </c>
      <c r="I260" s="1">
        <v>12.983242844653789</v>
      </c>
      <c r="J260" s="1">
        <v>29.093831244301807</v>
      </c>
      <c r="K260" s="1">
        <v>133.45053953689623</v>
      </c>
      <c r="L260" s="1">
        <v>276.1579289021991</v>
      </c>
      <c r="M260" s="11">
        <v>122.07379782558046</v>
      </c>
      <c r="N260" s="1">
        <v>7.0821388493937584E-2</v>
      </c>
      <c r="O260" s="1">
        <v>1.7733496679680534</v>
      </c>
      <c r="P260" s="1">
        <v>6.8286429264429849</v>
      </c>
      <c r="Q260" s="1">
        <v>7920.8604351390431</v>
      </c>
      <c r="R260" s="1">
        <v>1219.8362060490185</v>
      </c>
      <c r="S260" s="1">
        <v>64.490357514603801</v>
      </c>
      <c r="T260" s="1">
        <v>112.55744536873824</v>
      </c>
      <c r="U260" s="1">
        <v>64.886068352039672</v>
      </c>
      <c r="V260" s="1">
        <v>1538.6220420128413</v>
      </c>
      <c r="W260" s="11">
        <v>118.40430424934573</v>
      </c>
      <c r="X260" s="10">
        <v>120.49536297170391</v>
      </c>
      <c r="Y260" s="1">
        <v>0.27045104185329238</v>
      </c>
      <c r="Z260" s="1">
        <v>0.55188021652855468</v>
      </c>
      <c r="AA260" s="1">
        <v>431.2174879125306</v>
      </c>
      <c r="AB260" s="1">
        <v>3645.0465516947738</v>
      </c>
      <c r="AC260" s="1">
        <v>2.3731562562853021</v>
      </c>
      <c r="AD260" s="1">
        <v>106.30882830036491</v>
      </c>
      <c r="AE260" s="11">
        <v>136.98404089823609</v>
      </c>
      <c r="AF260" s="1">
        <v>-1.2928759764435515E-2</v>
      </c>
      <c r="AG260" s="1">
        <v>15.020847210550803</v>
      </c>
      <c r="AH260" s="1">
        <v>1.0612038398616115</v>
      </c>
      <c r="AI260" s="1">
        <v>3392.8710085571088</v>
      </c>
      <c r="AJ260" s="1">
        <v>100.52108557590526</v>
      </c>
      <c r="AK260" s="1">
        <v>0.69408829054397836</v>
      </c>
      <c r="AL260" s="1">
        <v>1.5241784264359126</v>
      </c>
      <c r="AM260" s="1">
        <v>2.151389881095174E-2</v>
      </c>
    </row>
    <row r="261" spans="1:39" x14ac:dyDescent="0.25">
      <c r="A261" s="1">
        <v>259</v>
      </c>
      <c r="B261" t="s">
        <v>393</v>
      </c>
      <c r="C261" s="1">
        <v>0.45461002687045116</v>
      </c>
      <c r="D261" s="1">
        <v>0.12298033725370672</v>
      </c>
      <c r="E261" s="1">
        <v>0.26157284412329757</v>
      </c>
      <c r="F261" s="1">
        <v>0.93941511656490473</v>
      </c>
      <c r="G261" s="1">
        <v>35.943082281078716</v>
      </c>
      <c r="H261" s="1">
        <v>525.35030637983959</v>
      </c>
      <c r="I261" s="1">
        <v>15.018924892090823</v>
      </c>
      <c r="J261" s="1">
        <v>19.29957621898911</v>
      </c>
      <c r="K261" s="1">
        <v>122.27384903626198</v>
      </c>
      <c r="L261" s="1">
        <v>271.5045536453178</v>
      </c>
      <c r="M261" s="11">
        <v>130.45559432842529</v>
      </c>
      <c r="N261" s="1">
        <v>7.6624689343935112E-2</v>
      </c>
      <c r="O261" s="1">
        <v>1.2822654785102841</v>
      </c>
      <c r="P261" s="1">
        <v>4.4588886900464022</v>
      </c>
      <c r="Q261" s="1">
        <v>826.58888992627271</v>
      </c>
      <c r="R261" s="1">
        <v>875.97915859343357</v>
      </c>
      <c r="S261" s="1">
        <v>21.639597335702152</v>
      </c>
      <c r="T261" s="1">
        <v>85.418392869461087</v>
      </c>
      <c r="U261" s="1">
        <v>41.329099964382777</v>
      </c>
      <c r="V261" s="1">
        <v>716.8510978332979</v>
      </c>
      <c r="W261" s="11">
        <v>120.50799413860913</v>
      </c>
      <c r="X261" s="10">
        <v>122.43979082286761</v>
      </c>
      <c r="Y261" s="1">
        <v>0.36391376404648301</v>
      </c>
      <c r="Z261" s="1">
        <v>2.005986969844241</v>
      </c>
      <c r="AA261" s="1">
        <v>19.033280554327472</v>
      </c>
      <c r="AB261" s="1">
        <v>1183.6928875925355</v>
      </c>
      <c r="AC261" s="1">
        <v>4.8768481384264213</v>
      </c>
      <c r="AD261" s="1">
        <v>107.97009281259153</v>
      </c>
      <c r="AE261" s="11">
        <v>137.32457019528201</v>
      </c>
      <c r="AF261" s="1">
        <v>-1.0499443682331517E-2</v>
      </c>
      <c r="AG261" s="1">
        <v>60.808201536224487</v>
      </c>
      <c r="AH261" s="1">
        <v>5.0921716758675566E-2</v>
      </c>
      <c r="AI261" s="1">
        <v>572.04496420013754</v>
      </c>
      <c r="AJ261" s="1">
        <v>101.6433624655956</v>
      </c>
      <c r="AK261" s="1">
        <v>0.20697262321640758</v>
      </c>
      <c r="AL261" s="1">
        <v>0.56988301770730965</v>
      </c>
      <c r="AM261" s="1">
        <v>2.3639417013585125E-2</v>
      </c>
    </row>
    <row r="262" spans="1:39" x14ac:dyDescent="0.25">
      <c r="A262" s="1">
        <v>260</v>
      </c>
      <c r="B262" t="s">
        <v>394</v>
      </c>
      <c r="C262" s="1">
        <v>0.34400584050615951</v>
      </c>
      <c r="D262" s="1">
        <v>5.8554016759635855E-2</v>
      </c>
      <c r="E262" s="1">
        <v>0.26209912188791912</v>
      </c>
      <c r="F262" s="1">
        <v>0.92742976445416048</v>
      </c>
      <c r="G262" s="1">
        <v>36.86203613729441</v>
      </c>
      <c r="H262" s="1">
        <v>558.04340406069116</v>
      </c>
      <c r="I262" s="1">
        <v>15.667559954431221</v>
      </c>
      <c r="J262" s="1">
        <v>20.066299643465754</v>
      </c>
      <c r="K262" s="1">
        <v>124.72116915832736</v>
      </c>
      <c r="L262" s="1">
        <v>276.33498743334326</v>
      </c>
      <c r="M262" s="11">
        <v>129.73418683994629</v>
      </c>
      <c r="N262" s="1">
        <v>7.7595031550371479E-2</v>
      </c>
      <c r="O262" s="1">
        <v>1.4322279270417726</v>
      </c>
      <c r="P262" s="1">
        <v>4.9148918712641905</v>
      </c>
      <c r="Q262" s="1">
        <v>821.10406520197012</v>
      </c>
      <c r="R262" s="1">
        <v>880.8817977173851</v>
      </c>
      <c r="S262" s="1">
        <v>21.433942336637273</v>
      </c>
      <c r="T262" s="1">
        <v>85.912047794229935</v>
      </c>
      <c r="U262" s="1">
        <v>41.324609418576522</v>
      </c>
      <c r="V262" s="1">
        <v>721.50117289211562</v>
      </c>
      <c r="W262" s="11">
        <v>121.0400074051981</v>
      </c>
      <c r="X262" s="11">
        <v>124.09206039930302</v>
      </c>
      <c r="Y262" s="1">
        <v>0.40734064247923357</v>
      </c>
      <c r="Z262" s="1">
        <v>1.9845758981726851</v>
      </c>
      <c r="AA262" s="1">
        <v>18.707110360590736</v>
      </c>
      <c r="AB262" s="1">
        <v>1192.2282683233466</v>
      </c>
      <c r="AC262" s="1">
        <v>4.9788569322991956</v>
      </c>
      <c r="AD262" s="1">
        <v>108.38806400528135</v>
      </c>
      <c r="AE262" s="11">
        <v>139.27250171908122</v>
      </c>
      <c r="AF262" s="1">
        <v>-8.1823670909618416E-3</v>
      </c>
      <c r="AG262" s="1">
        <v>59.403291527030184</v>
      </c>
      <c r="AH262" s="1">
        <v>5.4711184910839421E-2</v>
      </c>
      <c r="AI262" s="1">
        <v>566.76774112826513</v>
      </c>
      <c r="AJ262" s="1">
        <v>100.67112739430216</v>
      </c>
      <c r="AK262" s="1">
        <v>0.21245315777935805</v>
      </c>
      <c r="AL262" s="1">
        <v>0.57489194449959979</v>
      </c>
      <c r="AM262" s="1">
        <v>1.97106636701198E-2</v>
      </c>
    </row>
    <row r="263" spans="1:39" x14ac:dyDescent="0.25">
      <c r="A263" s="1">
        <v>261</v>
      </c>
      <c r="B263" t="s">
        <v>395</v>
      </c>
      <c r="C263" s="1">
        <v>-9.6700931088965644E-2</v>
      </c>
      <c r="D263" s="1">
        <v>0.45965984080491062</v>
      </c>
      <c r="E263" s="1">
        <v>0.13511043980511536</v>
      </c>
      <c r="F263" s="1">
        <v>0.48179796970162836</v>
      </c>
      <c r="G263" s="1">
        <v>69.203635573882266</v>
      </c>
      <c r="H263" s="1">
        <v>321.0217914437273</v>
      </c>
      <c r="I263" s="1">
        <v>9.6960229531876436</v>
      </c>
      <c r="J263" s="1">
        <v>19.155218529183799</v>
      </c>
      <c r="K263" s="1">
        <v>90.837984299627081</v>
      </c>
      <c r="L263" s="1">
        <v>276.25155004024595</v>
      </c>
      <c r="M263" s="11">
        <v>126.76962008989403</v>
      </c>
      <c r="N263" s="1">
        <v>6.1017817235318676E-2</v>
      </c>
      <c r="O263" s="1">
        <v>0.89175692694056352</v>
      </c>
      <c r="P263" s="1">
        <v>4.3180671300921114</v>
      </c>
      <c r="Q263" s="1">
        <v>5337.8982391246791</v>
      </c>
      <c r="R263" s="1">
        <v>555.70492454070256</v>
      </c>
      <c r="S263" s="1">
        <v>33.484066463087942</v>
      </c>
      <c r="T263" s="1">
        <v>77.188221868923151</v>
      </c>
      <c r="U263" s="1">
        <v>57.290658184908118</v>
      </c>
      <c r="V263" s="1">
        <v>1319.9941369410762</v>
      </c>
      <c r="W263" s="11">
        <v>122.20238395001191</v>
      </c>
      <c r="X263" s="11">
        <v>124.04067896952142</v>
      </c>
      <c r="Y263" s="1">
        <v>9.1476797526375137E-2</v>
      </c>
      <c r="Z263" s="1">
        <v>0.22138176721120742</v>
      </c>
      <c r="AA263" s="1">
        <v>237.14951437078042</v>
      </c>
      <c r="AB263" s="1">
        <v>4815.1619945098792</v>
      </c>
      <c r="AC263" s="1">
        <v>0.49618464294540882</v>
      </c>
      <c r="AD263" s="1">
        <v>108.71496715619685</v>
      </c>
      <c r="AE263" s="11">
        <v>140.1589838882054</v>
      </c>
      <c r="AF263" s="1">
        <v>-1.0875997368288336E-2</v>
      </c>
      <c r="AG263" s="1">
        <v>14.165711305144823</v>
      </c>
      <c r="AH263" s="1">
        <v>0.87097165141707156</v>
      </c>
      <c r="AI263" s="1">
        <v>3471.0599608951643</v>
      </c>
      <c r="AJ263" s="1">
        <v>100.21981642858783</v>
      </c>
      <c r="AK263" s="1">
        <v>2.2287227049633294</v>
      </c>
      <c r="AL263" s="1">
        <v>0.51500621484350417</v>
      </c>
      <c r="AM263" s="1">
        <v>8.2983770159490676E-3</v>
      </c>
    </row>
    <row r="264" spans="1:39" x14ac:dyDescent="0.25">
      <c r="A264" s="1">
        <v>262</v>
      </c>
      <c r="B264" t="s">
        <v>396</v>
      </c>
      <c r="C264" s="1">
        <v>0.10781750777158194</v>
      </c>
      <c r="D264" s="1">
        <v>0.40879054262293124</v>
      </c>
      <c r="E264" s="1">
        <v>0.17958775022414061</v>
      </c>
      <c r="F264" s="1">
        <v>0.83100111347940098</v>
      </c>
      <c r="G264" s="1">
        <v>50.499816137578904</v>
      </c>
      <c r="H264" s="1">
        <v>447.84270809717623</v>
      </c>
      <c r="I264" s="1">
        <v>9.468572436761896</v>
      </c>
      <c r="J264" s="1">
        <v>17.035142095639742</v>
      </c>
      <c r="K264" s="1">
        <v>90.275876269421005</v>
      </c>
      <c r="L264" s="1">
        <v>249.01191576377059</v>
      </c>
      <c r="M264" s="11">
        <v>122.48356774857375</v>
      </c>
      <c r="N264" s="1">
        <v>6.0826841652174037E-2</v>
      </c>
      <c r="O264" s="1">
        <v>1.3104854380234006</v>
      </c>
      <c r="P264" s="1">
        <v>6.2703710372730423</v>
      </c>
      <c r="Q264" s="1">
        <v>18592.813946611084</v>
      </c>
      <c r="R264" s="1">
        <v>588.02627473933717</v>
      </c>
      <c r="S264" s="1">
        <v>143.52406378370145</v>
      </c>
      <c r="T264" s="1">
        <v>133.60545105142288</v>
      </c>
      <c r="U264" s="1">
        <v>55.182480413330374</v>
      </c>
      <c r="V264" s="1">
        <v>2622.4629185796889</v>
      </c>
      <c r="W264" s="11">
        <v>119.18256035262878</v>
      </c>
      <c r="X264" s="10">
        <v>121.20477206394338</v>
      </c>
      <c r="Y264" s="1">
        <v>0.12602165712838875</v>
      </c>
      <c r="Z264" s="1">
        <v>0.22517815966720536</v>
      </c>
      <c r="AA264" s="1">
        <v>230.31378091586163</v>
      </c>
      <c r="AB264" s="1">
        <v>3719.4447791932816</v>
      </c>
      <c r="AC264" s="1">
        <v>0.35397540731496085</v>
      </c>
      <c r="AD264" s="1">
        <v>106.16983869197684</v>
      </c>
      <c r="AE264" s="11">
        <v>136.73363340638144</v>
      </c>
      <c r="AF264" s="1">
        <v>-1.353985136113495E-2</v>
      </c>
      <c r="AG264" s="1">
        <v>13.219060191153467</v>
      </c>
      <c r="AH264" s="1">
        <v>1.4668182469447839</v>
      </c>
      <c r="AI264" s="1">
        <v>3253.9770468860952</v>
      </c>
      <c r="AJ264" s="1">
        <v>98.401622013923983</v>
      </c>
      <c r="AK264" s="1">
        <v>0.72318484965904062</v>
      </c>
      <c r="AL264" s="1">
        <v>1.3562070616158244</v>
      </c>
      <c r="AM264" s="1">
        <v>1.0141021198532796E-2</v>
      </c>
    </row>
    <row r="265" spans="1:39" x14ac:dyDescent="0.25">
      <c r="A265" s="1">
        <v>263</v>
      </c>
      <c r="B265" t="s">
        <v>397</v>
      </c>
      <c r="C265" s="1">
        <v>0.15776246474023012</v>
      </c>
      <c r="D265" s="1">
        <v>0.31593279685506104</v>
      </c>
      <c r="E265" s="1">
        <v>0.28161388370601947</v>
      </c>
      <c r="F265" s="1">
        <v>0.72621183717651283</v>
      </c>
      <c r="G265" s="1">
        <v>54.785451862720187</v>
      </c>
      <c r="H265" s="1">
        <v>610.3623978943798</v>
      </c>
      <c r="I265" s="1">
        <v>14.373162162986432</v>
      </c>
      <c r="J265" s="1">
        <v>55.413250421881457</v>
      </c>
      <c r="K265" s="1">
        <v>229.20907028857258</v>
      </c>
      <c r="L265" s="1">
        <v>146.909197369358</v>
      </c>
      <c r="M265" s="10">
        <v>112.67801254057888</v>
      </c>
      <c r="N265" s="1">
        <v>4.3973023223861062E-2</v>
      </c>
      <c r="O265" s="1">
        <v>1.5677284758676462</v>
      </c>
      <c r="P265" s="1">
        <v>13.025287392575308</v>
      </c>
      <c r="Q265" s="1">
        <v>13280.646930858589</v>
      </c>
      <c r="R265" s="1">
        <v>1028.8728666213387</v>
      </c>
      <c r="S265" s="1">
        <v>187.47798033004725</v>
      </c>
      <c r="T265" s="1">
        <v>198.7255024581566</v>
      </c>
      <c r="U265" s="1">
        <v>77.067529901945377</v>
      </c>
      <c r="V265" s="1">
        <v>2101.9007155844106</v>
      </c>
      <c r="W265" s="10">
        <v>114.92760207087265</v>
      </c>
      <c r="X265" s="1">
        <v>115.83631298521182</v>
      </c>
      <c r="Y265" s="1">
        <v>0.12396857657548764</v>
      </c>
      <c r="Z265" s="1">
        <v>0.40859033092413416</v>
      </c>
      <c r="AA265" s="1">
        <v>353.2226591058058</v>
      </c>
      <c r="AB265" s="1">
        <v>1205.8366174999014</v>
      </c>
      <c r="AC265" s="1">
        <v>0.64061756690878602</v>
      </c>
      <c r="AD265" s="1">
        <v>102.78269833867269</v>
      </c>
      <c r="AE265" s="11">
        <v>128.35868940147242</v>
      </c>
      <c r="AF265" s="1">
        <v>-1.1470227717445427E-2</v>
      </c>
      <c r="AG265" s="1">
        <v>7.0168301064159788</v>
      </c>
      <c r="AH265" s="1">
        <v>0.19840648994446874</v>
      </c>
      <c r="AI265" s="1">
        <v>1252.0867579189596</v>
      </c>
      <c r="AJ265" s="1">
        <v>97.738693984469776</v>
      </c>
      <c r="AK265" s="1">
        <v>0.13383810503418866</v>
      </c>
      <c r="AL265" s="1">
        <v>0.7178893623656738</v>
      </c>
      <c r="AM265" s="1">
        <v>1.6621864537043382E-2</v>
      </c>
    </row>
    <row r="266" spans="1:39" x14ac:dyDescent="0.25">
      <c r="A266" s="1">
        <v>264</v>
      </c>
      <c r="B266" t="s">
        <v>398</v>
      </c>
      <c r="C266" s="1">
        <v>0.15123658139219659</v>
      </c>
      <c r="D266" s="1">
        <v>0.20773706375211226</v>
      </c>
      <c r="E266" s="1">
        <v>0.20982274715964241</v>
      </c>
      <c r="F266" s="1">
        <v>0.47703199712437327</v>
      </c>
      <c r="G266" s="1">
        <v>76.619097651609096</v>
      </c>
      <c r="H266" s="1">
        <v>491.63267554184915</v>
      </c>
      <c r="I266" s="1">
        <v>11.2620173975791</v>
      </c>
      <c r="J266" s="1">
        <v>20.514531987217378</v>
      </c>
      <c r="K266" s="1">
        <v>70.374870303266334</v>
      </c>
      <c r="L266" s="1">
        <v>271.92833563056882</v>
      </c>
      <c r="M266" s="11">
        <v>122.45359029194361</v>
      </c>
      <c r="N266" s="1">
        <v>6.4215128849904365E-2</v>
      </c>
      <c r="O266" s="1">
        <v>1.2696288669737457</v>
      </c>
      <c r="P266" s="1">
        <v>3.7138955568747116</v>
      </c>
      <c r="Q266" s="1">
        <v>10763.886184204033</v>
      </c>
      <c r="R266" s="1">
        <v>672.25451896256641</v>
      </c>
      <c r="S266" s="1">
        <v>30.532500113440062</v>
      </c>
      <c r="T266" s="1">
        <v>31.974705757445243</v>
      </c>
      <c r="U266" s="1">
        <v>56.685669308519955</v>
      </c>
      <c r="V266" s="1">
        <v>1354.8578063439161</v>
      </c>
      <c r="W266" s="11">
        <v>119.09921697969774</v>
      </c>
      <c r="X266" s="10">
        <v>122.59065278296619</v>
      </c>
      <c r="Y266" s="1">
        <v>6.237935992024974E-2</v>
      </c>
      <c r="Z266" s="1">
        <v>0.28643331336178401</v>
      </c>
      <c r="AA266" s="1">
        <v>153.39840833969583</v>
      </c>
      <c r="AB266" s="1">
        <v>3819.6037476511387</v>
      </c>
      <c r="AC266" s="1">
        <v>0.60393842603272352</v>
      </c>
      <c r="AD266" s="1">
        <v>106.61532159329875</v>
      </c>
      <c r="AE266" s="11">
        <v>138.34640389697759</v>
      </c>
      <c r="AF266" s="1">
        <v>-2.0817171946600762E-2</v>
      </c>
      <c r="AG266" s="1">
        <v>7.0955038713058611</v>
      </c>
      <c r="AH266" s="1">
        <v>0.44212285831888537</v>
      </c>
      <c r="AI266" s="1">
        <v>3297.2056484676978</v>
      </c>
      <c r="AJ266" s="1">
        <v>98.785934422661626</v>
      </c>
      <c r="AK266" s="1">
        <v>1.704305787127675</v>
      </c>
      <c r="AL266" s="1">
        <v>2.8249103834654852</v>
      </c>
      <c r="AM266" s="1">
        <v>1.236232000694751E-2</v>
      </c>
    </row>
    <row r="267" spans="1:39" x14ac:dyDescent="0.25">
      <c r="A267" s="1">
        <v>265</v>
      </c>
      <c r="B267" t="s">
        <v>399</v>
      </c>
      <c r="C267" s="1">
        <v>-9.2996597561474409E-2</v>
      </c>
      <c r="D267" s="1">
        <v>7.4369123078971061E-2</v>
      </c>
      <c r="E267" s="1">
        <v>0.19077869563609551</v>
      </c>
      <c r="F267" s="1">
        <v>0.54348271177097085</v>
      </c>
      <c r="G267" s="1">
        <v>81.36002299847128</v>
      </c>
      <c r="H267" s="1">
        <v>241.36187482513125</v>
      </c>
      <c r="I267" s="1">
        <v>12.893177187658429</v>
      </c>
      <c r="J267" s="1">
        <v>31.395986170603365</v>
      </c>
      <c r="K267" s="1">
        <v>108.84809255144928</v>
      </c>
      <c r="L267" s="1">
        <v>190.03977319246152</v>
      </c>
      <c r="M267" s="11">
        <v>121.02625509367067</v>
      </c>
      <c r="N267" s="1">
        <v>4.3532002528799851E-2</v>
      </c>
      <c r="O267" s="1">
        <v>0.64750209219712107</v>
      </c>
      <c r="P267" s="1">
        <v>3.2881161547410973</v>
      </c>
      <c r="Q267" s="1">
        <v>10612.649327350558</v>
      </c>
      <c r="R267" s="1">
        <v>427.75631699554179</v>
      </c>
      <c r="S267" s="1">
        <v>69.289586590910432</v>
      </c>
      <c r="T267" s="1">
        <v>70.226844966990214</v>
      </c>
      <c r="U267" s="1">
        <v>80.566680676614638</v>
      </c>
      <c r="V267" s="1">
        <v>1624.2579856321158</v>
      </c>
      <c r="W267" s="11">
        <v>117.78260021386374</v>
      </c>
      <c r="X267" s="10">
        <v>119.38104873037953</v>
      </c>
      <c r="Y267" s="1">
        <v>0.11689126206318125</v>
      </c>
      <c r="Z267" s="1">
        <v>0.58109885481174639</v>
      </c>
      <c r="AA267" s="1">
        <v>173.78335228548599</v>
      </c>
      <c r="AB267" s="1">
        <v>2486.8846545977094</v>
      </c>
      <c r="AC267" s="1">
        <v>0.28709752506983288</v>
      </c>
      <c r="AD267" s="1">
        <v>105.08770741691355</v>
      </c>
      <c r="AE267" s="11">
        <v>134.95693695180452</v>
      </c>
      <c r="AF267" s="1">
        <v>-9.610675606423761E-3</v>
      </c>
      <c r="AG267" s="1">
        <v>8.1252471256454974</v>
      </c>
      <c r="AH267" s="1">
        <v>0.25087662523099447</v>
      </c>
      <c r="AI267" s="1">
        <v>1186.5277173645086</v>
      </c>
      <c r="AJ267" s="1">
        <v>97.570368088564223</v>
      </c>
      <c r="AK267" s="1">
        <v>0.62221977359993641</v>
      </c>
      <c r="AL267" s="1">
        <v>1.6673366681229842</v>
      </c>
      <c r="AM267" s="1">
        <v>1.0265503782640255E-2</v>
      </c>
    </row>
    <row r="268" spans="1:39" x14ac:dyDescent="0.25">
      <c r="A268" s="1">
        <v>266</v>
      </c>
      <c r="B268" t="s">
        <v>400</v>
      </c>
      <c r="C268" s="1">
        <v>2.307275690281289E-2</v>
      </c>
      <c r="D268" s="1">
        <v>0.26781737074888307</v>
      </c>
      <c r="E268" s="1">
        <v>0.13861330337862751</v>
      </c>
      <c r="F268" s="1">
        <v>0.41733469640257725</v>
      </c>
      <c r="G268" s="1">
        <v>99.182563612611602</v>
      </c>
      <c r="H268" s="1">
        <v>507.53822536029946</v>
      </c>
      <c r="I268" s="1">
        <v>10.898917574922629</v>
      </c>
      <c r="J268" s="1">
        <v>32.239226721709144</v>
      </c>
      <c r="K268" s="1">
        <v>91.385372253954301</v>
      </c>
      <c r="L268" s="1">
        <v>193.78372867722283</v>
      </c>
      <c r="M268" s="11">
        <v>125.21127664081193</v>
      </c>
      <c r="N268" s="1">
        <v>4.3093084446015395E-2</v>
      </c>
      <c r="O268" s="1">
        <v>1.0781470245763309</v>
      </c>
      <c r="P268" s="1">
        <v>3.4366394365205126</v>
      </c>
      <c r="Q268" s="1">
        <v>8521.5601174539479</v>
      </c>
      <c r="R268" s="1">
        <v>512.63475151689124</v>
      </c>
      <c r="S268" s="1">
        <v>159.43727421935006</v>
      </c>
      <c r="T268" s="1">
        <v>72.749809587115479</v>
      </c>
      <c r="U268" s="1">
        <v>47.291755344688511</v>
      </c>
      <c r="V268" s="1">
        <v>1728.1902137194784</v>
      </c>
      <c r="W268" s="11">
        <v>120.13090596969239</v>
      </c>
      <c r="X268" s="10">
        <v>122.77414447065594</v>
      </c>
      <c r="Y268" s="1">
        <v>0.24844137595168295</v>
      </c>
      <c r="Z268" s="1">
        <v>1.110348677008927</v>
      </c>
      <c r="AA268" s="1">
        <v>128.55083015944822</v>
      </c>
      <c r="AB268" s="1">
        <v>4100.4774943253969</v>
      </c>
      <c r="AC268" s="1">
        <v>0.25772130954919659</v>
      </c>
      <c r="AD268" s="1">
        <v>107.9604895627113</v>
      </c>
      <c r="AE268" s="11">
        <v>139.75993108460389</v>
      </c>
      <c r="AF268" s="1">
        <v>-1.0152111165286682E-2</v>
      </c>
      <c r="AG268" s="1">
        <v>22.351042360945215</v>
      </c>
      <c r="AH268" s="1">
        <v>0.82513642322152803</v>
      </c>
      <c r="AI268" s="1">
        <v>1953.1690586216871</v>
      </c>
      <c r="AJ268" s="1">
        <v>100.30304592053596</v>
      </c>
      <c r="AK268" s="1">
        <v>1.6407328538881079</v>
      </c>
      <c r="AL268" s="1">
        <v>0.77246040305563524</v>
      </c>
      <c r="AM268" s="1">
        <v>1.3618783170241521E-2</v>
      </c>
    </row>
    <row r="269" spans="1:39" x14ac:dyDescent="0.25">
      <c r="A269" s="1">
        <v>267</v>
      </c>
      <c r="B269" t="s">
        <v>401</v>
      </c>
      <c r="C269" s="1">
        <v>-3.2088328350006516E-2</v>
      </c>
      <c r="D269" s="1">
        <v>7.3868143258725635E-2</v>
      </c>
      <c r="E269" s="1">
        <v>0.17508207397176298</v>
      </c>
      <c r="F269" s="1">
        <v>0.38678997288069428</v>
      </c>
      <c r="G269" s="1">
        <v>66.887618527032544</v>
      </c>
      <c r="H269" s="1">
        <v>317.7191112680373</v>
      </c>
      <c r="I269" s="1">
        <v>11.624063093627422</v>
      </c>
      <c r="J269" s="1">
        <v>21.418642178179841</v>
      </c>
      <c r="K269" s="1">
        <v>136.42539236220458</v>
      </c>
      <c r="L269" s="1">
        <v>194.95770315915738</v>
      </c>
      <c r="M269" s="11">
        <v>121.85304035610757</v>
      </c>
      <c r="N269" s="1">
        <v>4.015883558796518E-2</v>
      </c>
      <c r="O269" s="1">
        <v>0.58266944716720004</v>
      </c>
      <c r="P269" s="1">
        <v>1.6100260604858381</v>
      </c>
      <c r="Q269" s="1">
        <v>7528.6160273705136</v>
      </c>
      <c r="R269" s="1">
        <v>480.52332111469462</v>
      </c>
      <c r="S269" s="1">
        <v>131.02184115147872</v>
      </c>
      <c r="T269" s="1">
        <v>45.106121133252238</v>
      </c>
      <c r="U269" s="1">
        <v>69.123135504560764</v>
      </c>
      <c r="V269" s="1">
        <v>655.66634937796846</v>
      </c>
      <c r="W269" s="11">
        <v>119.96286530994166</v>
      </c>
      <c r="X269" s="10">
        <v>120.69833046560113</v>
      </c>
      <c r="Y269" s="1">
        <v>0.30179849246019735</v>
      </c>
      <c r="Z269" s="1">
        <v>0.49930873673859605</v>
      </c>
      <c r="AA269" s="1">
        <v>169.14621540559889</v>
      </c>
      <c r="AB269" s="1">
        <v>3937.6837643308968</v>
      </c>
      <c r="AC269" s="1">
        <v>0.28717541021301679</v>
      </c>
      <c r="AD269" s="1">
        <v>107.16588862469041</v>
      </c>
      <c r="AE269" s="11">
        <v>135.72407982906444</v>
      </c>
      <c r="AF269" s="1">
        <v>-1.1853970162736193E-2</v>
      </c>
      <c r="AG269" s="1">
        <v>4.7161310416456059</v>
      </c>
      <c r="AH269" s="1">
        <v>0.77392730812565202</v>
      </c>
      <c r="AI269" s="1">
        <v>2583.9404232209636</v>
      </c>
      <c r="AJ269" s="1">
        <v>99.99934379101559</v>
      </c>
      <c r="AK269" s="1">
        <v>0.73591499796936899</v>
      </c>
      <c r="AL269" s="1">
        <v>1.2389332851134991</v>
      </c>
      <c r="AM269" s="1">
        <v>6.9325735016451942E-3</v>
      </c>
    </row>
    <row r="270" spans="1:39" x14ac:dyDescent="0.25">
      <c r="A270" s="1">
        <v>268</v>
      </c>
      <c r="B270" t="s">
        <v>402</v>
      </c>
      <c r="C270" s="1">
        <v>-5.7664715565514044E-2</v>
      </c>
      <c r="D270" s="1">
        <v>6.198562385776922E-2</v>
      </c>
      <c r="E270" s="1">
        <v>0.23662125693761318</v>
      </c>
      <c r="F270" s="1">
        <v>0.68338701215725095</v>
      </c>
      <c r="G270" s="1">
        <v>69.841449128617413</v>
      </c>
      <c r="H270" s="1">
        <v>263.39807280291296</v>
      </c>
      <c r="I270" s="1">
        <v>13.628736393942523</v>
      </c>
      <c r="J270" s="1">
        <v>20.234734464718262</v>
      </c>
      <c r="K270" s="1">
        <v>96.755529077779784</v>
      </c>
      <c r="L270" s="1">
        <v>254.64971036566945</v>
      </c>
      <c r="M270" s="11">
        <v>127.91655032188639</v>
      </c>
      <c r="N270" s="1">
        <v>6.7838325862684554E-2</v>
      </c>
      <c r="O270" s="1">
        <v>0.69704808877937074</v>
      </c>
      <c r="P270" s="1">
        <v>2.4166267850028427</v>
      </c>
      <c r="Q270" s="1">
        <v>6362.3555288737834</v>
      </c>
      <c r="R270" s="1">
        <v>518.91212927710137</v>
      </c>
      <c r="S270" s="1">
        <v>8.0763663228704168</v>
      </c>
      <c r="T270" s="1">
        <v>36.748892489872503</v>
      </c>
      <c r="U270" s="1">
        <v>57.837449233525732</v>
      </c>
      <c r="V270" s="1">
        <v>743.72521738360899</v>
      </c>
      <c r="W270" s="11">
        <v>121.15159462752327</v>
      </c>
      <c r="X270" s="10">
        <v>122.90488485829938</v>
      </c>
      <c r="Y270" s="1">
        <v>0.12517878733763224</v>
      </c>
      <c r="Z270" s="1">
        <v>0.27584245034134502</v>
      </c>
      <c r="AA270" s="1">
        <v>81.526281736471589</v>
      </c>
      <c r="AB270" s="1">
        <v>594.43000635427529</v>
      </c>
      <c r="AC270" s="1">
        <v>7.9923690979040813</v>
      </c>
      <c r="AD270" s="1">
        <v>107.53158196990171</v>
      </c>
      <c r="AE270" s="11">
        <v>136.76271632268109</v>
      </c>
      <c r="AF270" s="1">
        <v>-1.1859223291316418E-2</v>
      </c>
      <c r="AG270" s="1">
        <v>59.163947478052755</v>
      </c>
      <c r="AH270" s="1">
        <v>0.10237065612246866</v>
      </c>
      <c r="AI270" s="1">
        <v>1509.8060988888526</v>
      </c>
      <c r="AJ270" s="1">
        <v>98.338866782116824</v>
      </c>
      <c r="AK270" s="1">
        <v>0.13865073969465302</v>
      </c>
      <c r="AL270" s="1">
        <v>0.72944429091151719</v>
      </c>
      <c r="AM270" s="1">
        <v>1.0513305862938907E-2</v>
      </c>
    </row>
    <row r="271" spans="1:39" x14ac:dyDescent="0.25">
      <c r="A271" s="1">
        <v>269</v>
      </c>
      <c r="B271" t="s">
        <v>403</v>
      </c>
      <c r="C271" s="1">
        <v>0.52731186370952665</v>
      </c>
      <c r="D271" s="1">
        <v>0.10316376294574962</v>
      </c>
      <c r="E271" s="1">
        <v>0.26486938902046786</v>
      </c>
      <c r="F271" s="1">
        <v>0.26749632229249903</v>
      </c>
      <c r="G271" s="1">
        <v>53.586616804034158</v>
      </c>
      <c r="H271" s="1">
        <v>704.08873790851226</v>
      </c>
      <c r="I271" s="1">
        <v>9.4961755757201924</v>
      </c>
      <c r="J271" s="1">
        <v>20.149209102128108</v>
      </c>
      <c r="K271" s="1">
        <v>100.75796097630445</v>
      </c>
      <c r="L271" s="1">
        <v>300.97526107190021</v>
      </c>
      <c r="M271" s="11">
        <v>125.0271865897447</v>
      </c>
      <c r="N271" s="1">
        <v>8.1417825533441998E-2</v>
      </c>
      <c r="O271" s="1">
        <v>1.7704756313160017</v>
      </c>
      <c r="P271" s="1">
        <v>4.7115539832180051</v>
      </c>
      <c r="Q271" s="1">
        <v>6868.4251534770237</v>
      </c>
      <c r="R271" s="1">
        <v>1089.244190565086</v>
      </c>
      <c r="S271" s="1">
        <v>4.4541809223607691</v>
      </c>
      <c r="T271" s="1">
        <v>18.467729288709393</v>
      </c>
      <c r="U271" s="1">
        <v>51.133293639356872</v>
      </c>
      <c r="V271" s="1">
        <v>1357.8992287158981</v>
      </c>
      <c r="W271" s="11">
        <v>122.84080069162769</v>
      </c>
      <c r="X271" s="10">
        <v>121.73763431856507</v>
      </c>
      <c r="Y271" s="1">
        <v>0.65795332199709744</v>
      </c>
      <c r="Z271" s="1">
        <v>0.21260183702754953</v>
      </c>
      <c r="AA271" s="1">
        <v>23.918687531232763</v>
      </c>
      <c r="AB271" s="1">
        <v>2442.642878270477</v>
      </c>
      <c r="AC271" s="1">
        <v>0.87027157371203212</v>
      </c>
      <c r="AD271" s="1">
        <v>107.73194439073734</v>
      </c>
      <c r="AE271" s="11">
        <v>137.34624708580478</v>
      </c>
      <c r="AF271" s="1">
        <v>-1.9907780725000161E-2</v>
      </c>
      <c r="AG271" s="1">
        <v>27.575128943318418</v>
      </c>
      <c r="AH271" s="1">
        <v>0.13853121263426743</v>
      </c>
      <c r="AI271" s="1">
        <v>3551.4214572346177</v>
      </c>
      <c r="AJ271" s="1">
        <v>100.01534578973856</v>
      </c>
      <c r="AK271" s="1">
        <v>4.6937393589926137E-2</v>
      </c>
      <c r="AL271" s="1">
        <v>0.97247912481438625</v>
      </c>
      <c r="AM271" s="1">
        <v>1.6005316457584635E-2</v>
      </c>
    </row>
    <row r="272" spans="1:39" x14ac:dyDescent="0.25">
      <c r="A272" s="1">
        <v>270</v>
      </c>
      <c r="B272" t="s">
        <v>404</v>
      </c>
      <c r="C272" s="1">
        <v>8.9483549070925511E-2</v>
      </c>
      <c r="D272" s="1">
        <v>0.21073599774396862</v>
      </c>
      <c r="E272" s="1">
        <v>0.23215206788046852</v>
      </c>
      <c r="F272" s="1">
        <v>0.33681728655780185</v>
      </c>
      <c r="G272" s="1">
        <v>80.373092116451957</v>
      </c>
      <c r="H272" s="1">
        <v>266.41165940522666</v>
      </c>
      <c r="I272" s="1">
        <v>13.742536089084211</v>
      </c>
      <c r="J272" s="1">
        <v>22.303267800779846</v>
      </c>
      <c r="K272" s="1">
        <v>85.599362480930154</v>
      </c>
      <c r="L272" s="1">
        <v>259.36868315814149</v>
      </c>
      <c r="M272" s="11">
        <v>132.68235208039437</v>
      </c>
      <c r="N272" s="1">
        <v>5.468974203350007E-2</v>
      </c>
      <c r="O272" s="1">
        <v>0.62886747409480692</v>
      </c>
      <c r="P272" s="1">
        <v>5.6723258306177806</v>
      </c>
      <c r="Q272" s="1">
        <v>9003.251222120618</v>
      </c>
      <c r="R272" s="1">
        <v>545.47458721489022</v>
      </c>
      <c r="S272" s="1">
        <v>163.01725500514453</v>
      </c>
      <c r="T272" s="1">
        <v>243.12622203149567</v>
      </c>
      <c r="U272" s="1">
        <v>65.100938944579894</v>
      </c>
      <c r="V272" s="1">
        <v>3893.868135480815</v>
      </c>
      <c r="W272" s="11">
        <v>122.77085014115414</v>
      </c>
      <c r="X272" s="10">
        <v>123.07542640945273</v>
      </c>
      <c r="Y272" s="1">
        <v>0.31271792830019907</v>
      </c>
      <c r="Z272" s="1">
        <v>0.28944830268730454</v>
      </c>
      <c r="AA272" s="1">
        <v>73.815165142980632</v>
      </c>
      <c r="AB272" s="1">
        <v>4796.5161731216585</v>
      </c>
      <c r="AC272" s="1">
        <v>0.80091767186047647</v>
      </c>
      <c r="AD272" s="1">
        <v>109.793246844509</v>
      </c>
      <c r="AE272" s="11">
        <v>139.79991559016705</v>
      </c>
      <c r="AF272" s="1">
        <v>2.7734398484805462E-3</v>
      </c>
      <c r="AG272" s="1">
        <v>435.57834180819998</v>
      </c>
      <c r="AH272" s="1">
        <v>0.2613832034491993</v>
      </c>
      <c r="AI272" s="1">
        <v>3368.8800086701654</v>
      </c>
      <c r="AJ272" s="1">
        <v>100.78997365795573</v>
      </c>
      <c r="AK272" s="1">
        <v>0.22626924770210227</v>
      </c>
      <c r="AL272" s="1">
        <v>1.3788810717030175</v>
      </c>
      <c r="AM272" s="1">
        <v>1.0179308877365626E-2</v>
      </c>
    </row>
    <row r="273" spans="1:39" x14ac:dyDescent="0.25">
      <c r="A273" s="1">
        <v>271</v>
      </c>
      <c r="B273" t="s">
        <v>405</v>
      </c>
      <c r="C273" s="1">
        <v>0.13705562765034121</v>
      </c>
      <c r="D273" s="1">
        <v>0.32441735608966299</v>
      </c>
      <c r="E273" s="1">
        <v>0.25590071451568441</v>
      </c>
      <c r="F273" s="1">
        <v>0.30325713693859424</v>
      </c>
      <c r="G273" s="1">
        <v>84.821596575604502</v>
      </c>
      <c r="H273" s="1">
        <v>295.25426569160987</v>
      </c>
      <c r="I273" s="1">
        <v>14.672024682431266</v>
      </c>
      <c r="J273" s="1">
        <v>24.518455027718186</v>
      </c>
      <c r="K273" s="1">
        <v>92.636611932911364</v>
      </c>
      <c r="L273" s="1">
        <v>274.89644699676865</v>
      </c>
      <c r="M273" s="11">
        <v>127.98450946897852</v>
      </c>
      <c r="N273" s="1">
        <v>5.5609452151299525E-2</v>
      </c>
      <c r="O273" s="1">
        <v>0.64602228984791099</v>
      </c>
      <c r="P273" s="1">
        <v>5.4819400084344707</v>
      </c>
      <c r="Q273" s="1">
        <v>9308.0901639800868</v>
      </c>
      <c r="R273" s="1">
        <v>545.36803527502082</v>
      </c>
      <c r="S273" s="1">
        <v>167.01113073409104</v>
      </c>
      <c r="T273" s="1">
        <v>249.14702672886992</v>
      </c>
      <c r="U273" s="1">
        <v>67.508810941459231</v>
      </c>
      <c r="V273" s="1">
        <v>4033.509396446223</v>
      </c>
      <c r="W273" s="11">
        <v>122.77807744566799</v>
      </c>
      <c r="X273" s="10">
        <v>123.10903874731768</v>
      </c>
      <c r="Y273" s="1">
        <v>0.38189274132643902</v>
      </c>
      <c r="Z273" s="1">
        <v>0.22234929096195896</v>
      </c>
      <c r="AA273" s="1">
        <v>74.358033612630067</v>
      </c>
      <c r="AB273" s="1">
        <v>4890.7259246763379</v>
      </c>
      <c r="AC273" s="1">
        <v>0.63086197142954681</v>
      </c>
      <c r="AD273" s="1">
        <v>107.836672264618</v>
      </c>
      <c r="AE273" s="11">
        <v>138.3047476388908</v>
      </c>
      <c r="AF273" s="1">
        <v>1.1315078806448586E-3</v>
      </c>
      <c r="AG273" s="1">
        <v>449.98902415076128</v>
      </c>
      <c r="AH273" s="1">
        <v>0.25166908180218306</v>
      </c>
      <c r="AI273" s="1">
        <v>3475.6582876260218</v>
      </c>
      <c r="AJ273" s="1">
        <v>99.848637612338734</v>
      </c>
      <c r="AK273" s="1">
        <v>0.22866710480404914</v>
      </c>
      <c r="AL273" s="1">
        <v>1.4184032741924</v>
      </c>
      <c r="AM273" s="1">
        <v>6.482139625608588E-3</v>
      </c>
    </row>
    <row r="274" spans="1:39" x14ac:dyDescent="0.25">
      <c r="A274" s="1">
        <v>272</v>
      </c>
      <c r="B274" t="s">
        <v>406</v>
      </c>
      <c r="C274" s="1">
        <v>0.107547971251825</v>
      </c>
      <c r="D274" s="1">
        <v>0.30624542145006434</v>
      </c>
      <c r="E274" s="1">
        <v>0.24477917890684334</v>
      </c>
      <c r="F274" s="1">
        <v>0.23619915074605294</v>
      </c>
      <c r="G274" s="1">
        <v>53.717481678042084</v>
      </c>
      <c r="H274" s="1">
        <v>526.51678207076407</v>
      </c>
      <c r="I274" s="1">
        <v>17.321064721343863</v>
      </c>
      <c r="J274" s="1">
        <v>25.479793162406953</v>
      </c>
      <c r="K274" s="1">
        <v>165.64047650557259</v>
      </c>
      <c r="L274" s="1">
        <v>250.7713526413655</v>
      </c>
      <c r="M274" s="11">
        <v>123.69750459680863</v>
      </c>
      <c r="N274" s="1">
        <v>7.0198708277832061E-2</v>
      </c>
      <c r="O274" s="1">
        <v>1.1453858593683004</v>
      </c>
      <c r="P274" s="1">
        <v>7.0996764475223761</v>
      </c>
      <c r="Q274" s="1">
        <v>6044.174633135648</v>
      </c>
      <c r="R274" s="1">
        <v>973.65248443511121</v>
      </c>
      <c r="S274" s="1">
        <v>60.154092468073941</v>
      </c>
      <c r="T274" s="1">
        <v>182.47722793526347</v>
      </c>
      <c r="U274" s="1">
        <v>53.562339334945783</v>
      </c>
      <c r="V274" s="1">
        <v>1242.1243746917733</v>
      </c>
      <c r="W274" s="11">
        <v>121.3459167780527</v>
      </c>
      <c r="X274" s="10">
        <v>122.40431032673989</v>
      </c>
      <c r="Y274" s="1">
        <v>0.51232658028309952</v>
      </c>
      <c r="Z274" s="1">
        <v>0.79089115657795905</v>
      </c>
      <c r="AA274" s="1">
        <v>66.114534290251527</v>
      </c>
      <c r="AB274" s="1">
        <v>1465.5321766581771</v>
      </c>
      <c r="AC274" s="1">
        <v>12.420910949608421</v>
      </c>
      <c r="AD274" s="1">
        <v>108.10529369157899</v>
      </c>
      <c r="AE274" s="11">
        <v>136.70349927808533</v>
      </c>
      <c r="AF274" s="1">
        <v>-2.0060470370770506E-3</v>
      </c>
      <c r="AG274" s="1">
        <v>189.21871781338632</v>
      </c>
      <c r="AH274" s="1">
        <v>0.11767330173078162</v>
      </c>
      <c r="AI274" s="1">
        <v>2166.2597051790699</v>
      </c>
      <c r="AJ274" s="1">
        <v>100.55245093643084</v>
      </c>
      <c r="AK274" s="1">
        <v>6.8051897489127419E-2</v>
      </c>
      <c r="AL274" s="1">
        <v>2.339497239861887</v>
      </c>
      <c r="AM274" s="1">
        <v>1.6610420191833022E-2</v>
      </c>
    </row>
    <row r="275" spans="1:39" x14ac:dyDescent="0.25">
      <c r="A275" s="1">
        <v>273</v>
      </c>
      <c r="B275" t="s">
        <v>407</v>
      </c>
      <c r="C275" s="1">
        <v>0.16362369217836284</v>
      </c>
      <c r="D275" s="1">
        <v>0.16679506569240099</v>
      </c>
      <c r="E275" s="1">
        <v>0.16681769299173241</v>
      </c>
      <c r="F275" s="1">
        <v>0.25302732106784104</v>
      </c>
      <c r="G275" s="1">
        <v>77.060908349148534</v>
      </c>
      <c r="H275" s="1">
        <v>283.54793173594419</v>
      </c>
      <c r="I275" s="1">
        <v>12.061584070482425</v>
      </c>
      <c r="J275" s="1">
        <v>22.575625354102737</v>
      </c>
      <c r="K275" s="1">
        <v>79.075121653709218</v>
      </c>
      <c r="L275" s="1">
        <v>225.34636805627247</v>
      </c>
      <c r="M275" s="11">
        <v>125.16362534664017</v>
      </c>
      <c r="N275" s="1">
        <v>5.2370116429842156E-2</v>
      </c>
      <c r="O275" s="1">
        <v>0.60568088862941161</v>
      </c>
      <c r="P275" s="1">
        <v>4.0427166792594456</v>
      </c>
      <c r="Q275" s="1">
        <v>3685.3743611160908</v>
      </c>
      <c r="R275" s="1">
        <v>530.94428753887598</v>
      </c>
      <c r="S275" s="1">
        <v>30.011655187351497</v>
      </c>
      <c r="T275" s="1">
        <v>43.647231812047323</v>
      </c>
      <c r="U275" s="1">
        <v>68.562019150616308</v>
      </c>
      <c r="V275" s="1">
        <v>1004.2356489388127</v>
      </c>
      <c r="W275" s="11">
        <v>124.33774946786725</v>
      </c>
      <c r="X275" s="11">
        <v>126.70319837720659</v>
      </c>
      <c r="Y275" s="1">
        <v>0.42289467474042197</v>
      </c>
      <c r="Z275" s="1">
        <v>0.16293271591808722</v>
      </c>
      <c r="AA275" s="1">
        <v>115.52030476676498</v>
      </c>
      <c r="AB275" s="1">
        <v>3087.7171886655142</v>
      </c>
      <c r="AC275" s="1">
        <v>5.5241814935717199</v>
      </c>
      <c r="AD275" s="1">
        <v>109.71549950431181</v>
      </c>
      <c r="AE275" s="11">
        <v>142.14410907557388</v>
      </c>
      <c r="AF275" s="1">
        <v>4.4828331736231092E-3</v>
      </c>
      <c r="AG275" s="1">
        <v>16.045026496503727</v>
      </c>
      <c r="AH275" s="1">
        <v>0.31115120287017034</v>
      </c>
      <c r="AI275" s="1">
        <v>2301.4780324774315</v>
      </c>
      <c r="AJ275" s="1">
        <v>100.86504189156598</v>
      </c>
      <c r="AK275" s="1">
        <v>0.14284797561267068</v>
      </c>
      <c r="AL275" s="1">
        <v>1.6791594823310467</v>
      </c>
      <c r="AM275" s="1">
        <v>9.1081312132158185E-3</v>
      </c>
    </row>
    <row r="276" spans="1:39" x14ac:dyDescent="0.25">
      <c r="A276" s="1">
        <v>274</v>
      </c>
      <c r="B276" t="s">
        <v>408</v>
      </c>
      <c r="C276" s="1">
        <v>-9.4575190256395492E-2</v>
      </c>
      <c r="D276" s="1">
        <v>0.73585422506188392</v>
      </c>
      <c r="E276" s="1">
        <v>0.17740201556325175</v>
      </c>
      <c r="F276" s="1">
        <v>0.27800728085825965</v>
      </c>
      <c r="G276" s="1">
        <v>47.0501649251351</v>
      </c>
      <c r="H276" s="1">
        <v>271.98257012535555</v>
      </c>
      <c r="I276" s="1">
        <v>13.167297594870524</v>
      </c>
      <c r="J276" s="1">
        <v>18.530551953682963</v>
      </c>
      <c r="K276" s="1">
        <v>114.34055886898879</v>
      </c>
      <c r="L276" s="1">
        <v>190.01385434437609</v>
      </c>
      <c r="M276" s="11">
        <v>125.46244972381449</v>
      </c>
      <c r="N276" s="1">
        <v>4.1123219802606185E-2</v>
      </c>
      <c r="O276" s="1">
        <v>0.57977237117264802</v>
      </c>
      <c r="P276" s="1">
        <v>4.6036376443318776</v>
      </c>
      <c r="Q276" s="1">
        <v>4864.4722761315497</v>
      </c>
      <c r="R276" s="1">
        <v>450.64492718906291</v>
      </c>
      <c r="S276" s="1">
        <v>116.13253134334693</v>
      </c>
      <c r="T276" s="1">
        <v>16.69434996763415</v>
      </c>
      <c r="U276" s="1">
        <v>56.568906398333404</v>
      </c>
      <c r="V276" s="1">
        <v>714.54021870197641</v>
      </c>
      <c r="W276" s="11">
        <v>123.65902383264641</v>
      </c>
      <c r="X276" s="11">
        <v>124.46774263015629</v>
      </c>
      <c r="Y276" s="1">
        <v>0.33595399383477664</v>
      </c>
      <c r="Z276" s="1">
        <v>0.1603480185786503</v>
      </c>
      <c r="AA276" s="1">
        <v>99.648494361082953</v>
      </c>
      <c r="AB276" s="1">
        <v>2803.7595668471481</v>
      </c>
      <c r="AC276" s="1">
        <v>6.9913554392545079</v>
      </c>
      <c r="AD276" s="1">
        <v>108.95015889755643</v>
      </c>
      <c r="AE276" s="11">
        <v>141.34853568891836</v>
      </c>
      <c r="AF276" s="1">
        <v>-1.1434811763963767E-2</v>
      </c>
      <c r="AG276" s="1">
        <v>4.3143973286257955</v>
      </c>
      <c r="AH276" s="1">
        <v>0.26987099775189183</v>
      </c>
      <c r="AI276" s="1">
        <v>5626.1148866953026</v>
      </c>
      <c r="AJ276" s="1">
        <v>100.944190161083</v>
      </c>
      <c r="AK276" s="1">
        <v>8.4406800024495882E-2</v>
      </c>
      <c r="AL276" s="1">
        <v>5.1168232504593405</v>
      </c>
      <c r="AM276" s="1">
        <v>8.1187380486595108E-3</v>
      </c>
    </row>
    <row r="277" spans="1:39" x14ac:dyDescent="0.25">
      <c r="A277" s="1">
        <v>275</v>
      </c>
      <c r="B277" t="s">
        <v>409</v>
      </c>
      <c r="C277" s="1">
        <v>0.17942395597784316</v>
      </c>
      <c r="D277" s="1">
        <v>0.13131959080273847</v>
      </c>
      <c r="E277" s="1">
        <v>0.24170961027057336</v>
      </c>
      <c r="F277" s="1">
        <v>0.25292365340521056</v>
      </c>
      <c r="G277" s="1">
        <v>34.091502503365938</v>
      </c>
      <c r="H277" s="1">
        <v>235.34111285369622</v>
      </c>
      <c r="I277" s="1">
        <v>9.7960768927205599</v>
      </c>
      <c r="J277" s="1">
        <v>37.193384510763295</v>
      </c>
      <c r="K277" s="1">
        <v>134.57715698294749</v>
      </c>
      <c r="L277" s="1">
        <v>168.63179949113112</v>
      </c>
      <c r="M277" s="11">
        <v>126.65815453630535</v>
      </c>
      <c r="N277" s="1">
        <v>3.9485007774009796E-2</v>
      </c>
      <c r="O277" s="1">
        <v>0.55837582306979783</v>
      </c>
      <c r="P277" s="1">
        <v>3.2285324334464041</v>
      </c>
      <c r="Q277" s="1">
        <v>14854.583825108195</v>
      </c>
      <c r="R277" s="1">
        <v>402.76230913119406</v>
      </c>
      <c r="S277" s="1">
        <v>255.09972568490062</v>
      </c>
      <c r="T277" s="1">
        <v>37.685765012627321</v>
      </c>
      <c r="U277" s="1">
        <v>55.809973359388451</v>
      </c>
      <c r="V277" s="1">
        <v>2187.2701696978079</v>
      </c>
      <c r="W277" s="11">
        <v>120.22779794816127</v>
      </c>
      <c r="X277" s="10">
        <v>123.01418062565018</v>
      </c>
      <c r="Y277" s="1">
        <v>0.20161891851173677</v>
      </c>
      <c r="Z277" s="1">
        <v>0.16046200341953509</v>
      </c>
      <c r="AA277" s="1">
        <v>106.42202919297739</v>
      </c>
      <c r="AB277" s="1">
        <v>1886.5835960199659</v>
      </c>
      <c r="AC277" s="1">
        <v>2.206569900028144</v>
      </c>
      <c r="AD277" s="1">
        <v>107.9617004973378</v>
      </c>
      <c r="AE277" s="11">
        <v>138.14114679965357</v>
      </c>
      <c r="AF277" s="1">
        <v>-9.5253520113885645E-3</v>
      </c>
      <c r="AG277" s="1">
        <v>25.128087012797394</v>
      </c>
      <c r="AH277" s="1">
        <v>0.23844085239206425</v>
      </c>
      <c r="AI277" s="1">
        <v>2553.9534694590543</v>
      </c>
      <c r="AJ277" s="1">
        <v>99.922218428874018</v>
      </c>
      <c r="AK277" s="1">
        <v>0.5227003582308174</v>
      </c>
      <c r="AL277" s="1">
        <v>3.6469270390069184</v>
      </c>
      <c r="AM277" s="1">
        <v>5.2359260139530368E-3</v>
      </c>
    </row>
    <row r="278" spans="1:39" x14ac:dyDescent="0.25">
      <c r="A278" s="1">
        <v>276</v>
      </c>
      <c r="B278" t="s">
        <v>410</v>
      </c>
      <c r="C278" s="1">
        <v>-0.11183656652915984</v>
      </c>
      <c r="D278" s="1">
        <v>-5.9443782877288832E-2</v>
      </c>
      <c r="E278" s="1">
        <v>0.17376246586474065</v>
      </c>
      <c r="F278" s="1">
        <v>9.3356491500485861E-2</v>
      </c>
      <c r="G278" s="1">
        <v>42.396458616244637</v>
      </c>
      <c r="H278" s="1">
        <v>332.70264175053273</v>
      </c>
      <c r="I278" s="1">
        <v>61.823574551400974</v>
      </c>
      <c r="J278" s="1">
        <v>21.750984950658125</v>
      </c>
      <c r="K278" s="1">
        <v>118.24084935934614</v>
      </c>
      <c r="L278" s="1">
        <v>12.24696525136074</v>
      </c>
      <c r="M278" s="11">
        <v>117.57401372523516</v>
      </c>
      <c r="N278" s="1">
        <v>3.100981755359021E-3</v>
      </c>
      <c r="O278" s="1">
        <v>0.16002322659641052</v>
      </c>
      <c r="P278" s="1">
        <v>0.85419811582759309</v>
      </c>
      <c r="Q278" s="1">
        <v>149.75152862325072</v>
      </c>
      <c r="R278" s="1">
        <v>376.4388612647507</v>
      </c>
      <c r="S278" s="1">
        <v>3.067324433399699</v>
      </c>
      <c r="T278" s="1">
        <v>32.089870388000072</v>
      </c>
      <c r="U278" s="1">
        <v>246.3418170886024</v>
      </c>
      <c r="V278" s="1">
        <v>517.84244328888428</v>
      </c>
      <c r="W278" s="11">
        <v>121.88866511423028</v>
      </c>
      <c r="X278" s="10">
        <v>121.96772853456586</v>
      </c>
      <c r="Y278" s="1">
        <v>0.10042909148763099</v>
      </c>
      <c r="Z278" s="1">
        <v>2.961379486208489</v>
      </c>
      <c r="AA278" s="1">
        <v>106.19820812129875</v>
      </c>
      <c r="AB278" s="1">
        <v>193.17194655871404</v>
      </c>
      <c r="AC278" s="1">
        <v>5.3759499938574011</v>
      </c>
      <c r="AD278" s="1">
        <v>110.87168235622431</v>
      </c>
      <c r="AE278" s="11">
        <v>137.49838754693118</v>
      </c>
      <c r="AF278" s="1">
        <v>-1.5863193504453308E-3</v>
      </c>
      <c r="AG278" s="1">
        <v>3.4891456531025375</v>
      </c>
      <c r="AH278" s="1">
        <v>7.0674820536775512E-2</v>
      </c>
      <c r="AI278" s="1">
        <v>124.01995409117494</v>
      </c>
      <c r="AJ278" s="1">
        <v>101.56403596859211</v>
      </c>
      <c r="AK278" s="1">
        <v>1.5707681796133039E-2</v>
      </c>
      <c r="AL278" s="1">
        <v>7.6394293466046051E-2</v>
      </c>
      <c r="AM278" s="1">
        <v>-1.7759692959286941E-5</v>
      </c>
    </row>
    <row r="279" spans="1:39" x14ac:dyDescent="0.25">
      <c r="A279" s="1">
        <v>277</v>
      </c>
      <c r="B279" t="s">
        <v>411</v>
      </c>
      <c r="C279" s="1">
        <v>-0.11105818777268257</v>
      </c>
      <c r="D279" s="1">
        <v>-5.9872016673915493E-2</v>
      </c>
      <c r="E279" s="1">
        <v>0.1016759638087308</v>
      </c>
      <c r="F279" s="1">
        <v>0.14972253528420301</v>
      </c>
      <c r="G279" s="1">
        <v>44.524042219018462</v>
      </c>
      <c r="H279" s="1">
        <v>329.89143032775519</v>
      </c>
      <c r="I279" s="1">
        <v>62.828205053933068</v>
      </c>
      <c r="J279" s="1">
        <v>22.461241479433237</v>
      </c>
      <c r="K279" s="1">
        <v>136.8674451752315</v>
      </c>
      <c r="L279" s="1">
        <v>19.182867435544676</v>
      </c>
      <c r="M279" s="11">
        <v>118.69111908707259</v>
      </c>
      <c r="N279" s="1">
        <v>2.7877134411654118E-3</v>
      </c>
      <c r="O279" s="1">
        <v>0.1446627393508467</v>
      </c>
      <c r="P279" s="1">
        <v>0.3628863493347802</v>
      </c>
      <c r="Q279" s="1">
        <v>418.17399496529509</v>
      </c>
      <c r="R279" s="1">
        <v>296.36383460750949</v>
      </c>
      <c r="S279" s="1">
        <v>5.1261497564461385</v>
      </c>
      <c r="T279" s="1">
        <v>95.247187089769596</v>
      </c>
      <c r="U279" s="1">
        <v>184.76394959572409</v>
      </c>
      <c r="V279" s="1">
        <v>435.13781913469558</v>
      </c>
      <c r="W279" s="11">
        <v>126.516649283208</v>
      </c>
      <c r="X279" s="11">
        <v>126.28667414760298</v>
      </c>
      <c r="Y279" s="1">
        <v>1.7767415375103818E-2</v>
      </c>
      <c r="Z279" s="1">
        <v>0.1094065919603327</v>
      </c>
      <c r="AA279" s="1">
        <v>1020.8842809102305</v>
      </c>
      <c r="AB279" s="1">
        <v>469.026050918556</v>
      </c>
      <c r="AC279" s="1">
        <v>2.6012923427981285</v>
      </c>
      <c r="AD279" s="1">
        <v>112.52706041807387</v>
      </c>
      <c r="AE279" s="11">
        <v>143.12750707820229</v>
      </c>
      <c r="AF279" s="1">
        <v>-1.4469842839667259E-2</v>
      </c>
      <c r="AG279" s="1">
        <v>10.817113626493347</v>
      </c>
      <c r="AH279" s="1">
        <v>3.4914047030953204</v>
      </c>
      <c r="AI279" s="1">
        <v>447.61777635532212</v>
      </c>
      <c r="AJ279" s="1">
        <v>102.88896053929875</v>
      </c>
      <c r="AK279" s="1">
        <v>0.26983247282869238</v>
      </c>
      <c r="AL279" s="1">
        <v>9.9084805895408495E-2</v>
      </c>
      <c r="AM279" s="1">
        <v>2.8014180874345933E-4</v>
      </c>
    </row>
    <row r="280" spans="1:39" x14ac:dyDescent="0.25">
      <c r="A280" s="1">
        <v>278</v>
      </c>
      <c r="B280" t="s">
        <v>412</v>
      </c>
      <c r="C280" s="1">
        <v>-2.7537369367543165E-2</v>
      </c>
      <c r="D280" s="1">
        <v>-6.1274492943988276E-2</v>
      </c>
      <c r="E280" s="1">
        <v>9.4963252254976718E-2</v>
      </c>
      <c r="F280" s="1">
        <v>0.1523380038131604</v>
      </c>
      <c r="G280" s="1">
        <v>43.605215973176577</v>
      </c>
      <c r="H280" s="1">
        <v>1667.5317326944053</v>
      </c>
      <c r="I280" s="1">
        <v>47.183578187042997</v>
      </c>
      <c r="J280" s="1">
        <v>22.966762322023403</v>
      </c>
      <c r="K280" s="1">
        <v>232.55469176992483</v>
      </c>
      <c r="L280" s="1">
        <v>12.80451739577529</v>
      </c>
      <c r="M280" s="11">
        <v>118.5641612491582</v>
      </c>
      <c r="N280" s="1">
        <v>3.3868371519780644E-3</v>
      </c>
      <c r="O280" s="1">
        <v>0.29314409049706935</v>
      </c>
      <c r="P280" s="1">
        <v>0.78416206314939163</v>
      </c>
      <c r="Q280" s="1">
        <v>541.42758508839859</v>
      </c>
      <c r="R280" s="1">
        <v>323.02867986741956</v>
      </c>
      <c r="S280" s="1">
        <v>12.304249214249449</v>
      </c>
      <c r="T280" s="1">
        <v>58.623359175471307</v>
      </c>
      <c r="U280" s="1">
        <v>207.11706240436311</v>
      </c>
      <c r="V280" s="1">
        <v>495.98514262641345</v>
      </c>
      <c r="W280" s="11">
        <v>123.64622951765189</v>
      </c>
      <c r="X280" s="11">
        <v>125.5118688389914</v>
      </c>
      <c r="Y280" s="1">
        <v>2.5787987761403119E-2</v>
      </c>
      <c r="Z280" s="1">
        <v>6.3662351953521462E-2</v>
      </c>
      <c r="AA280" s="1">
        <v>509.44495482652331</v>
      </c>
      <c r="AB280" s="1">
        <v>191.84583109119524</v>
      </c>
      <c r="AC280" s="1">
        <v>1.6197585161776964</v>
      </c>
      <c r="AD280" s="1">
        <v>110.17122217613594</v>
      </c>
      <c r="AE280" s="11">
        <v>139.88182183935933</v>
      </c>
      <c r="AF280" s="1">
        <v>-2.5649383183900024E-3</v>
      </c>
      <c r="AG280" s="1">
        <v>5.2000365436954272</v>
      </c>
      <c r="AH280" s="1">
        <v>0.55881974803461754</v>
      </c>
      <c r="AI280" s="1">
        <v>181.94730650439297</v>
      </c>
      <c r="AJ280" s="1">
        <v>100.92508828661165</v>
      </c>
      <c r="AK280" s="1">
        <v>0.13797574752146258</v>
      </c>
      <c r="AL280" s="1">
        <v>0.13198360954767135</v>
      </c>
      <c r="AM280" s="1">
        <v>2.3096053884884751E-4</v>
      </c>
    </row>
    <row r="281" spans="1:39" x14ac:dyDescent="0.25">
      <c r="A281" s="1">
        <v>279</v>
      </c>
      <c r="B281" t="s">
        <v>413</v>
      </c>
      <c r="C281" s="1">
        <v>-9.0845438979468687E-2</v>
      </c>
      <c r="D281" s="1">
        <v>4.2591720624818225E-2</v>
      </c>
      <c r="E281" s="1">
        <v>0.15850296384448456</v>
      </c>
      <c r="F281" s="1">
        <v>9.7980805455113618E-2</v>
      </c>
      <c r="G281" s="1">
        <v>39.601003724207622</v>
      </c>
      <c r="H281" s="1">
        <v>111.56690300813925</v>
      </c>
      <c r="I281" s="1">
        <v>54.950452920421235</v>
      </c>
      <c r="J281" s="1">
        <v>22.282735448557077</v>
      </c>
      <c r="K281" s="1">
        <v>119.78991194066997</v>
      </c>
      <c r="L281" s="1">
        <v>10.473588800761407</v>
      </c>
      <c r="M281" s="11">
        <v>119.01605018046912</v>
      </c>
      <c r="N281" s="1">
        <v>2.8139337448561488E-3</v>
      </c>
      <c r="O281" s="1">
        <v>7.3717394626748756E-2</v>
      </c>
      <c r="P281" s="1">
        <v>0.53304928817787944</v>
      </c>
      <c r="Q281" s="1">
        <v>186.07554571317468</v>
      </c>
      <c r="R281" s="1">
        <v>341.05928219443729</v>
      </c>
      <c r="S281" s="1">
        <v>5.7160231770369956</v>
      </c>
      <c r="T281" s="1">
        <v>41.249516694858535</v>
      </c>
      <c r="U281" s="1">
        <v>293.60885274255537</v>
      </c>
      <c r="V281" s="1">
        <v>426.10128240169388</v>
      </c>
      <c r="W281" s="11">
        <v>127.20631240636112</v>
      </c>
      <c r="X281" s="11">
        <v>128.41163620146753</v>
      </c>
      <c r="Y281" s="1">
        <v>7.3337299471131021E-3</v>
      </c>
      <c r="Z281" s="1">
        <v>3.3749286564983341E-2</v>
      </c>
      <c r="AA281" s="1">
        <v>393.23001660448415</v>
      </c>
      <c r="AB281" s="1">
        <v>255.13601777161719</v>
      </c>
      <c r="AC281" s="1">
        <v>4.796713704597023</v>
      </c>
      <c r="AD281" s="1">
        <v>112.60557160003843</v>
      </c>
      <c r="AE281" s="11">
        <v>144.62433265630446</v>
      </c>
      <c r="AF281" s="1">
        <v>-1.4222896576390713E-2</v>
      </c>
      <c r="AG281" s="1">
        <v>3.8176118984429639</v>
      </c>
      <c r="AH281" s="1">
        <v>0.26815415590226416</v>
      </c>
      <c r="AI281" s="1">
        <v>215.58676107888115</v>
      </c>
      <c r="AJ281" s="1">
        <v>101.72401935354112</v>
      </c>
      <c r="AK281" s="1">
        <v>2.9475974973413969E-2</v>
      </c>
      <c r="AL281" s="1">
        <v>3.4410367320520573E-2</v>
      </c>
      <c r="AM281" s="1">
        <v>-9.2198906693340956E-4</v>
      </c>
    </row>
    <row r="282" spans="1:39" x14ac:dyDescent="0.25">
      <c r="A282" s="1">
        <v>280</v>
      </c>
      <c r="B282" t="s">
        <v>414</v>
      </c>
      <c r="C282" s="1">
        <v>-0.17491947447548162</v>
      </c>
      <c r="D282" s="1">
        <v>4.5218699336222259E-2</v>
      </c>
      <c r="E282" s="1">
        <v>0.13761884196100257</v>
      </c>
      <c r="F282" s="1">
        <v>0.152021454230824</v>
      </c>
      <c r="G282" s="1">
        <v>38.916184388822906</v>
      </c>
      <c r="H282" s="1">
        <v>261.91620738482936</v>
      </c>
      <c r="I282" s="1">
        <v>57.107708500804428</v>
      </c>
      <c r="J282" s="1">
        <v>23.229285832547077</v>
      </c>
      <c r="K282" s="1">
        <v>124.77092654217428</v>
      </c>
      <c r="L282" s="1">
        <v>19.557118136184901</v>
      </c>
      <c r="M282" s="11">
        <v>117.52343411183443</v>
      </c>
      <c r="N282" s="1">
        <v>2.8407744574443553E-3</v>
      </c>
      <c r="O282" s="1">
        <v>0.14228490862200346</v>
      </c>
      <c r="P282" s="1">
        <v>0.80943947371977021</v>
      </c>
      <c r="Q282" s="1">
        <v>166.36420600194944</v>
      </c>
      <c r="R282" s="1">
        <v>337.62033761066351</v>
      </c>
      <c r="S282" s="1">
        <v>5.9171388798841722</v>
      </c>
      <c r="T282" s="1">
        <v>33.872149509329681</v>
      </c>
      <c r="U282" s="1">
        <v>185.50699793946745</v>
      </c>
      <c r="V282" s="1">
        <v>429.2246791361876</v>
      </c>
      <c r="W282" s="11">
        <v>124.72939001964353</v>
      </c>
      <c r="X282" s="11">
        <v>127.55539971711414</v>
      </c>
      <c r="Y282" s="1">
        <v>1.4854207624955231E-2</v>
      </c>
      <c r="Z282" s="1">
        <v>3.3834047949790502E-2</v>
      </c>
      <c r="AA282" s="1">
        <v>420.29083983752452</v>
      </c>
      <c r="AB282" s="1">
        <v>538.85342016181289</v>
      </c>
      <c r="AC282" s="1">
        <v>4.6003022481630103</v>
      </c>
      <c r="AD282" s="1">
        <v>112.49229774167281</v>
      </c>
      <c r="AE282" s="11">
        <v>144.76986079062729</v>
      </c>
      <c r="AF282" s="1">
        <v>-1.1829723871499975E-2</v>
      </c>
      <c r="AG282" s="1">
        <v>2.6047576158851453</v>
      </c>
      <c r="AH282" s="1">
        <v>0.20976916407898838</v>
      </c>
      <c r="AI282" s="1">
        <v>238.69265332715975</v>
      </c>
      <c r="AJ282" s="1">
        <v>101.47205253586826</v>
      </c>
      <c r="AK282" s="1">
        <v>2.036092881307763E-2</v>
      </c>
      <c r="AL282" s="1">
        <v>5.6559964687664811E-2</v>
      </c>
      <c r="AM282" s="1">
        <v>-1.9569042271617744E-3</v>
      </c>
    </row>
    <row r="283" spans="1:39" x14ac:dyDescent="0.25">
      <c r="A283" s="1">
        <v>281</v>
      </c>
      <c r="B283" t="s">
        <v>415</v>
      </c>
      <c r="C283" s="1">
        <v>-0.17491947447548162</v>
      </c>
      <c r="D283" s="1">
        <v>-0.16682595927848112</v>
      </c>
      <c r="E283" s="1">
        <v>0.17200046053147913</v>
      </c>
      <c r="F283" s="1">
        <v>7.5152135024418254E-2</v>
      </c>
      <c r="G283" s="1">
        <v>36.927828586283688</v>
      </c>
      <c r="H283" s="1">
        <v>228.41769640378243</v>
      </c>
      <c r="I283" s="1">
        <v>50.542585034403345</v>
      </c>
      <c r="J283" s="1">
        <v>26.08103200763323</v>
      </c>
      <c r="K283" s="1">
        <v>107.54848848311526</v>
      </c>
      <c r="L283" s="1">
        <v>12.843388268830244</v>
      </c>
      <c r="M283" s="11">
        <v>115.22481643682333</v>
      </c>
      <c r="N283" s="1">
        <v>3.1748451379230089E-3</v>
      </c>
      <c r="O283" s="1">
        <v>8.4643564966153134E-2</v>
      </c>
      <c r="P283" s="1">
        <v>0.62992274957961003</v>
      </c>
      <c r="Q283" s="1">
        <v>190.76173995818243</v>
      </c>
      <c r="R283" s="1">
        <v>330.43165977222679</v>
      </c>
      <c r="S283" s="1">
        <v>11.993090075466261</v>
      </c>
      <c r="T283" s="1">
        <v>21.850559657768425</v>
      </c>
      <c r="U283" s="1">
        <v>318.86372733037757</v>
      </c>
      <c r="V283" s="1">
        <v>455.52518201177361</v>
      </c>
      <c r="W283" s="11">
        <v>125.56674992425361</v>
      </c>
      <c r="X283" s="11">
        <v>128.31461093289977</v>
      </c>
      <c r="Y283" s="1">
        <v>6.5881050614615571E-4</v>
      </c>
      <c r="Z283" s="1">
        <v>5.6464615870419455E-2</v>
      </c>
      <c r="AA283" s="1">
        <v>422.26627070804517</v>
      </c>
      <c r="AB283" s="1">
        <v>298.99494355929653</v>
      </c>
      <c r="AC283" s="1">
        <v>3.5122954984117509</v>
      </c>
      <c r="AD283" s="1">
        <v>113.11784579832336</v>
      </c>
      <c r="AE283" s="11">
        <v>145.86584352779474</v>
      </c>
      <c r="AF283" s="1">
        <v>5.0194915576566785E-4</v>
      </c>
      <c r="AG283" s="1">
        <v>2.9772042881544354</v>
      </c>
      <c r="AH283" s="1">
        <v>1.2572818018215792</v>
      </c>
      <c r="AI283" s="1">
        <v>168.69384351143535</v>
      </c>
      <c r="AJ283" s="1">
        <v>102.46522393463637</v>
      </c>
      <c r="AK283" s="1">
        <v>3.8594003606944503E-2</v>
      </c>
      <c r="AL283" s="1">
        <v>4.8602031758746105E-2</v>
      </c>
      <c r="AM283" s="1">
        <v>-2.9211430614667216E-3</v>
      </c>
    </row>
    <row r="284" spans="1:39" x14ac:dyDescent="0.25">
      <c r="A284" s="1">
        <v>282</v>
      </c>
      <c r="B284" t="s">
        <v>416</v>
      </c>
      <c r="C284" s="1">
        <v>-0.17491947447548162</v>
      </c>
      <c r="D284" s="1">
        <v>-5.9025127584452539E-2</v>
      </c>
      <c r="E284" s="1">
        <v>0.20558072808455544</v>
      </c>
      <c r="F284" s="1">
        <v>0.1080226667555258</v>
      </c>
      <c r="G284" s="1">
        <v>36.375531638392914</v>
      </c>
      <c r="H284" s="1">
        <v>508.06026545561832</v>
      </c>
      <c r="I284" s="1">
        <v>52.942184717709189</v>
      </c>
      <c r="J284" s="1">
        <v>24.55753958775739</v>
      </c>
      <c r="K284" s="1">
        <v>124.86780336738882</v>
      </c>
      <c r="L284" s="1">
        <v>9.0119941808787889</v>
      </c>
      <c r="M284" s="11">
        <v>115.05518356922035</v>
      </c>
      <c r="N284" s="1">
        <v>1.7481925435749218E-3</v>
      </c>
      <c r="O284" s="1">
        <v>0.13498615076736301</v>
      </c>
      <c r="P284" s="1">
        <v>0.67736058017667877</v>
      </c>
      <c r="Q284" s="1">
        <v>133.36965940810785</v>
      </c>
      <c r="R284" s="1">
        <v>347.37819344536484</v>
      </c>
      <c r="S284" s="1">
        <v>4.6106397064428526</v>
      </c>
      <c r="T284" s="1">
        <v>58.096855111728992</v>
      </c>
      <c r="U284" s="1">
        <v>252.05594568872036</v>
      </c>
      <c r="V284" s="1">
        <v>380.22184844152235</v>
      </c>
      <c r="W284" s="11">
        <v>123.92175503178912</v>
      </c>
      <c r="X284" s="11">
        <v>125.29557385829123</v>
      </c>
      <c r="Y284" s="1">
        <v>5.6499307380772586E-2</v>
      </c>
      <c r="Z284" s="1">
        <v>2.8538525257683637E-2</v>
      </c>
      <c r="AA284" s="1">
        <v>673.21037616133094</v>
      </c>
      <c r="AB284" s="1">
        <v>135.67045305016487</v>
      </c>
      <c r="AC284" s="1">
        <v>5.7724690385314439</v>
      </c>
      <c r="AD284" s="1">
        <v>111.63864964811835</v>
      </c>
      <c r="AE284" s="11">
        <v>141.4438484121051</v>
      </c>
      <c r="AF284" s="1">
        <v>2.0915216336681221E-3</v>
      </c>
      <c r="AG284" s="1">
        <v>3.5544208532589039</v>
      </c>
      <c r="AH284" s="1">
        <v>0.91254571575549681</v>
      </c>
      <c r="AI284" s="1">
        <v>46.90740810030195</v>
      </c>
      <c r="AJ284" s="1">
        <v>103.09643604215319</v>
      </c>
      <c r="AK284" s="1">
        <v>7.0067524202552814E-2</v>
      </c>
      <c r="AL284" s="1">
        <v>8.9141103545562719E-2</v>
      </c>
      <c r="AM284" s="1">
        <v>-2.5649778095215392E-3</v>
      </c>
    </row>
    <row r="285" spans="1:39" x14ac:dyDescent="0.25">
      <c r="A285" s="1">
        <v>283</v>
      </c>
      <c r="B285" t="s">
        <v>417</v>
      </c>
      <c r="C285" s="1">
        <v>-0.17491947447548162</v>
      </c>
      <c r="D285" s="1">
        <v>4.3063139739700197E-2</v>
      </c>
      <c r="E285" s="1">
        <v>0.12760935913100249</v>
      </c>
      <c r="F285" s="1">
        <v>0.14938966344992913</v>
      </c>
      <c r="G285" s="1">
        <v>46.294792594759777</v>
      </c>
      <c r="H285" s="1">
        <v>1386.3759189805753</v>
      </c>
      <c r="I285" s="1">
        <v>51.785547157331415</v>
      </c>
      <c r="J285" s="1">
        <v>26.13827611417258</v>
      </c>
      <c r="K285" s="1">
        <v>231.03470262513807</v>
      </c>
      <c r="L285" s="1">
        <v>19.114158059900344</v>
      </c>
      <c r="M285" s="11">
        <v>119.88751917693908</v>
      </c>
      <c r="N285" s="1">
        <v>5.2437322552162735E-3</v>
      </c>
      <c r="O285" s="1">
        <v>0.24164807989053716</v>
      </c>
      <c r="P285" s="1">
        <v>0.9834741325861085</v>
      </c>
      <c r="Q285" s="1">
        <v>1052.0873324487061</v>
      </c>
      <c r="R285" s="1">
        <v>297.49584648165234</v>
      </c>
      <c r="S285" s="1">
        <v>26.474150941590018</v>
      </c>
      <c r="T285" s="1">
        <v>81.874718188982399</v>
      </c>
      <c r="U285" s="1">
        <v>251.26382057422003</v>
      </c>
      <c r="V285" s="1">
        <v>548.75822338627779</v>
      </c>
      <c r="W285" s="11">
        <v>120.39675844820169</v>
      </c>
      <c r="X285" s="11">
        <v>122.84628936831008</v>
      </c>
      <c r="Y285" s="1">
        <v>1.3428334690377295E-2</v>
      </c>
      <c r="Z285" s="1">
        <v>7.5951327310451747E-2</v>
      </c>
      <c r="AA285" s="1">
        <v>584.26384746017038</v>
      </c>
      <c r="AB285" s="1">
        <v>102.90358843779795</v>
      </c>
      <c r="AC285" s="1">
        <v>7.8654357451410863</v>
      </c>
      <c r="AD285" s="1">
        <v>108.04773497839585</v>
      </c>
      <c r="AE285" s="11">
        <v>135.59453185735319</v>
      </c>
      <c r="AF285" s="1">
        <v>-8.1070611001001665E-3</v>
      </c>
      <c r="AG285" s="1">
        <v>1.4211363361428895</v>
      </c>
      <c r="AH285" s="1">
        <v>3.0737987532100468</v>
      </c>
      <c r="AI285" s="1">
        <v>179.90868089146926</v>
      </c>
      <c r="AJ285" s="1">
        <v>101.36961688754495</v>
      </c>
      <c r="AK285" s="1">
        <v>4.1816471185377409E-2</v>
      </c>
      <c r="AL285" s="1">
        <v>0.15412169550530155</v>
      </c>
      <c r="AM285" s="1">
        <v>4.4141809258593998E-5</v>
      </c>
    </row>
    <row r="286" spans="1:39" x14ac:dyDescent="0.25">
      <c r="A286" s="1">
        <v>284</v>
      </c>
      <c r="B286" t="s">
        <v>418</v>
      </c>
      <c r="C286" s="1">
        <v>-8.8830339055095769E-2</v>
      </c>
      <c r="D286" s="1">
        <v>-0.16682595927848112</v>
      </c>
      <c r="E286" s="1">
        <v>0.11394082466847633</v>
      </c>
      <c r="F286" s="1">
        <v>7.5474026200454888E-2</v>
      </c>
      <c r="G286" s="1">
        <v>35.567664888270912</v>
      </c>
      <c r="H286" s="1">
        <v>179.8347052807346</v>
      </c>
      <c r="I286" s="1">
        <v>58.225743271161924</v>
      </c>
      <c r="J286" s="1">
        <v>22.969839078811493</v>
      </c>
      <c r="K286" s="1">
        <v>128.9116629376249</v>
      </c>
      <c r="L286" s="1">
        <v>9.30482426485937</v>
      </c>
      <c r="M286" s="11">
        <v>115.73893661183411</v>
      </c>
      <c r="N286" s="1">
        <v>2.6529909554566041E-3</v>
      </c>
      <c r="O286" s="1">
        <v>0.21480519692147187</v>
      </c>
      <c r="P286" s="1">
        <v>1.2480012703549173</v>
      </c>
      <c r="Q286" s="1">
        <v>289.608388910781</v>
      </c>
      <c r="R286" s="1">
        <v>366.76526231419018</v>
      </c>
      <c r="S286" s="1">
        <v>7.3504846173270897</v>
      </c>
      <c r="T286" s="1">
        <v>65.727274288413</v>
      </c>
      <c r="U286" s="1">
        <v>252.00161288428168</v>
      </c>
      <c r="V286" s="1">
        <v>350.96582161409179</v>
      </c>
      <c r="W286" s="11">
        <v>120.6333649066904</v>
      </c>
      <c r="X286" s="11">
        <v>125.42379166669031</v>
      </c>
      <c r="Y286" s="1">
        <v>5.7024702439381972E-4</v>
      </c>
      <c r="Z286" s="1">
        <v>0.10945106387713935</v>
      </c>
      <c r="AA286" s="1">
        <v>683.19455708983719</v>
      </c>
      <c r="AB286" s="1">
        <v>171.00289485223826</v>
      </c>
      <c r="AC286" s="1">
        <v>2.1331974773151878</v>
      </c>
      <c r="AD286" s="1">
        <v>110.92047556590633</v>
      </c>
      <c r="AE286" s="11">
        <v>141.23657485020786</v>
      </c>
      <c r="AF286" s="1">
        <v>-8.6631680292035013E-3</v>
      </c>
      <c r="AG286" s="1">
        <v>2.8791402032357669</v>
      </c>
      <c r="AH286" s="1">
        <v>0.82203032815946331</v>
      </c>
      <c r="AI286" s="1">
        <v>198.46801727787403</v>
      </c>
      <c r="AJ286" s="1">
        <v>100.55446774513128</v>
      </c>
      <c r="AK286" s="1">
        <v>2.1866298941383418E-2</v>
      </c>
      <c r="AL286" s="1">
        <v>6.3047553282626359E-2</v>
      </c>
      <c r="AM286" s="1">
        <v>1.8656035286787856E-4</v>
      </c>
    </row>
    <row r="287" spans="1:39" x14ac:dyDescent="0.25">
      <c r="A287" s="1">
        <v>285</v>
      </c>
      <c r="B287" t="s">
        <v>419</v>
      </c>
      <c r="C287" s="1">
        <v>-4.6012286887140305E-2</v>
      </c>
      <c r="D287" s="1">
        <v>-0.16682595927848112</v>
      </c>
      <c r="E287" s="1">
        <v>0.16404568473104131</v>
      </c>
      <c r="F287" s="1">
        <v>0.10285343363309078</v>
      </c>
      <c r="G287" s="1">
        <v>37.105048554439101</v>
      </c>
      <c r="H287" s="1">
        <v>217.16069717291893</v>
      </c>
      <c r="I287" s="1">
        <v>50.465872987605032</v>
      </c>
      <c r="J287" s="1">
        <v>23.058856104133838</v>
      </c>
      <c r="K287" s="1">
        <v>107.97534206105884</v>
      </c>
      <c r="L287" s="1">
        <v>13.224683475743186</v>
      </c>
      <c r="M287" s="11">
        <v>114.94108551544907</v>
      </c>
      <c r="N287" s="1">
        <v>3.8479987548576968E-3</v>
      </c>
      <c r="O287" s="1">
        <v>7.2356400605931015E-2</v>
      </c>
      <c r="P287" s="1">
        <v>0.46589041591146069</v>
      </c>
      <c r="Q287" s="1">
        <v>111.91692785341149</v>
      </c>
      <c r="R287" s="1">
        <v>329.37200937271149</v>
      </c>
      <c r="S287" s="1">
        <v>5.365341699556283</v>
      </c>
      <c r="T287" s="1">
        <v>93.435053217889958</v>
      </c>
      <c r="U287" s="1">
        <v>97.765615658496046</v>
      </c>
      <c r="V287" s="1">
        <v>481.73265673154503</v>
      </c>
      <c r="W287" s="11">
        <v>121.73375746425165</v>
      </c>
      <c r="X287" s="11">
        <v>125.98236837845769</v>
      </c>
      <c r="Y287" s="1">
        <v>9.4429143504300123E-2</v>
      </c>
      <c r="Z287" s="1">
        <v>0.54574627828708933</v>
      </c>
      <c r="AA287" s="1">
        <v>32.867921514293556</v>
      </c>
      <c r="AB287" s="1">
        <v>58.693662992883901</v>
      </c>
      <c r="AC287" s="1">
        <v>3.4807594111393478</v>
      </c>
      <c r="AD287" s="1">
        <v>110.84960634432001</v>
      </c>
      <c r="AE287" s="11">
        <v>141.49871819568418</v>
      </c>
      <c r="AF287" s="1">
        <v>-4.8796395349027123E-3</v>
      </c>
      <c r="AG287" s="1">
        <v>25.884683792468628</v>
      </c>
      <c r="AH287" s="1">
        <v>1.7465417754204182E-2</v>
      </c>
      <c r="AI287" s="1">
        <v>41.865683055748974</v>
      </c>
      <c r="AJ287" s="1">
        <v>102.15773562633939</v>
      </c>
      <c r="AK287" s="1">
        <v>6.9219162440178278E-3</v>
      </c>
      <c r="AL287" s="1">
        <v>5.3612680815231392E-2</v>
      </c>
      <c r="AM287" s="1">
        <v>-1.5129343396926411E-3</v>
      </c>
    </row>
    <row r="288" spans="1:39" x14ac:dyDescent="0.25">
      <c r="A288" s="1">
        <v>286</v>
      </c>
      <c r="B288" t="s">
        <v>420</v>
      </c>
      <c r="C288" s="1">
        <v>-0.10946524491423401</v>
      </c>
      <c r="D288" s="1">
        <v>-5.7403200129550316E-2</v>
      </c>
      <c r="E288" s="1">
        <v>0.15578672721039744</v>
      </c>
      <c r="F288" s="1">
        <v>0.11131561537591957</v>
      </c>
      <c r="G288" s="1">
        <v>36.467635996537389</v>
      </c>
      <c r="H288" s="1">
        <v>345.65587105225109</v>
      </c>
      <c r="I288" s="1">
        <v>47.285953945993867</v>
      </c>
      <c r="J288" s="1">
        <v>24.193858584260955</v>
      </c>
      <c r="K288" s="1">
        <v>110.77020797323691</v>
      </c>
      <c r="L288" s="1">
        <v>12.90592118617738</v>
      </c>
      <c r="M288" s="11">
        <v>114.71372687440616</v>
      </c>
      <c r="N288" s="1">
        <v>3.8632846383852264E-3</v>
      </c>
      <c r="O288" s="1">
        <v>0.24839722944231224</v>
      </c>
      <c r="P288" s="1">
        <v>0.61065816888398272</v>
      </c>
      <c r="Q288" s="1">
        <v>109.81692599544603</v>
      </c>
      <c r="R288" s="1">
        <v>361.06430852069644</v>
      </c>
      <c r="S288" s="1">
        <v>5.5621337381970726</v>
      </c>
      <c r="T288" s="1">
        <v>92.108248869841034</v>
      </c>
      <c r="U288" s="1">
        <v>96.728085156150655</v>
      </c>
      <c r="V288" s="1">
        <v>489.59770861524601</v>
      </c>
      <c r="W288" s="11">
        <v>118.866193638208</v>
      </c>
      <c r="X288" s="10">
        <v>123.4333942652183</v>
      </c>
      <c r="Y288" s="1">
        <v>8.5035020606300693E-2</v>
      </c>
      <c r="Z288" s="1">
        <v>0.5298574571226663</v>
      </c>
      <c r="AA288" s="1">
        <v>34.90859479642053</v>
      </c>
      <c r="AB288" s="1">
        <v>61.10801905161717</v>
      </c>
      <c r="AC288" s="1">
        <v>3.4448952885829924</v>
      </c>
      <c r="AD288" s="1">
        <v>109.31839187181909</v>
      </c>
      <c r="AE288" s="11">
        <v>138.5828019285334</v>
      </c>
      <c r="AF288" s="1">
        <v>-1.1140628044102962E-2</v>
      </c>
      <c r="AG288" s="1">
        <v>26.495462772728313</v>
      </c>
      <c r="AH288" s="1">
        <v>2.3388261433134935E-2</v>
      </c>
      <c r="AI288" s="1">
        <v>42.318724651272348</v>
      </c>
      <c r="AJ288" s="1">
        <v>100.72265815680858</v>
      </c>
      <c r="AK288" s="1">
        <v>7.5988800291016644E-3</v>
      </c>
      <c r="AL288" s="1">
        <v>9.0169060973069551E-2</v>
      </c>
      <c r="AM288" s="1">
        <v>-7.5942364709212275E-6</v>
      </c>
    </row>
    <row r="289" spans="1:39" x14ac:dyDescent="0.25">
      <c r="A289" s="1">
        <v>287</v>
      </c>
      <c r="B289" t="s">
        <v>421</v>
      </c>
      <c r="C289" s="1">
        <v>9.34603716481755E-2</v>
      </c>
      <c r="D289" s="1">
        <v>-0.16682595927848112</v>
      </c>
      <c r="E289" s="1">
        <v>0.1245393740036909</v>
      </c>
      <c r="F289" s="1">
        <v>0.12875492809869382</v>
      </c>
      <c r="G289" s="1">
        <v>31.728504997899595</v>
      </c>
      <c r="H289" s="1">
        <v>1175.9349628001676</v>
      </c>
      <c r="I289" s="1">
        <v>36.863749012615216</v>
      </c>
      <c r="J289" s="1">
        <v>24.124168259249867</v>
      </c>
      <c r="K289" s="1">
        <v>109.09375058340187</v>
      </c>
      <c r="L289" s="1">
        <v>13.244583524786213</v>
      </c>
      <c r="M289" s="10">
        <v>111.99314829604445</v>
      </c>
      <c r="N289" s="1">
        <v>6.4996668929520954E-3</v>
      </c>
      <c r="O289" s="1">
        <v>0.70809795148508381</v>
      </c>
      <c r="P289" s="1">
        <v>1.2900036625698772</v>
      </c>
      <c r="Q289" s="1">
        <v>237.6027302681035</v>
      </c>
      <c r="R289" s="1">
        <v>449.35405527446619</v>
      </c>
      <c r="S289" s="1">
        <v>4.9216668996336796</v>
      </c>
      <c r="T289" s="1">
        <v>90.841175375240326</v>
      </c>
      <c r="U289" s="1">
        <v>199.11530077597828</v>
      </c>
      <c r="V289" s="1">
        <v>368.76692054092166</v>
      </c>
      <c r="W289" s="11">
        <v>118.94497569101577</v>
      </c>
      <c r="X289" s="10">
        <v>122.28374289803622</v>
      </c>
      <c r="Y289" s="1">
        <v>3.8178309189671057E-2</v>
      </c>
      <c r="Z289" s="1">
        <v>4.5295689654643249E-2</v>
      </c>
      <c r="AA289" s="1">
        <v>477.00682709982357</v>
      </c>
      <c r="AB289" s="1">
        <v>271.79616859420446</v>
      </c>
      <c r="AC289" s="1">
        <v>0.6994298452201968</v>
      </c>
      <c r="AD289" s="1">
        <v>108.69876617425268</v>
      </c>
      <c r="AE289" s="11">
        <v>137.41632553697335</v>
      </c>
      <c r="AF289" s="1">
        <v>-9.1864783606549309E-3</v>
      </c>
      <c r="AG289" s="1">
        <v>4.8659566778382928</v>
      </c>
      <c r="AH289" s="1">
        <v>1.0966555036778289</v>
      </c>
      <c r="AI289" s="1">
        <v>226.43526678043654</v>
      </c>
      <c r="AJ289" s="1">
        <v>101.04772499763583</v>
      </c>
      <c r="AK289" s="1">
        <v>0.36509933510714609</v>
      </c>
      <c r="AL289" s="1">
        <v>0.1569097157167737</v>
      </c>
      <c r="AM289" s="1">
        <v>2.9537759133762339E-4</v>
      </c>
    </row>
    <row r="290" spans="1:39" x14ac:dyDescent="0.25">
      <c r="A290" s="1">
        <v>288</v>
      </c>
      <c r="B290" t="s">
        <v>422</v>
      </c>
      <c r="C290" s="1">
        <v>-4.079213052536447E-2</v>
      </c>
      <c r="D290" s="1">
        <v>9.4030898447321071E-2</v>
      </c>
      <c r="E290" s="1">
        <v>7.1307036805611068E-2</v>
      </c>
      <c r="F290" s="1">
        <v>7.1367168002335224E-2</v>
      </c>
      <c r="G290" s="1">
        <v>48.673827142237393</v>
      </c>
      <c r="H290" s="1">
        <v>218.57089929234451</v>
      </c>
      <c r="I290" s="1">
        <v>61.643070481417702</v>
      </c>
      <c r="J290" s="1">
        <v>25.060563900535005</v>
      </c>
      <c r="K290" s="1">
        <v>139.84318519363254</v>
      </c>
      <c r="L290" s="1">
        <v>16.808745306939773</v>
      </c>
      <c r="M290" s="10">
        <v>111.78913570667652</v>
      </c>
      <c r="N290" s="1">
        <v>3.3601399223320595E-3</v>
      </c>
      <c r="O290" s="1">
        <v>9.0753354490434826E-2</v>
      </c>
      <c r="P290" s="1">
        <v>0.36554999735870064</v>
      </c>
      <c r="Q290" s="1">
        <v>679.04323385786529</v>
      </c>
      <c r="R290" s="1">
        <v>299.78702174810007</v>
      </c>
      <c r="S290" s="1">
        <v>16.520654125845262</v>
      </c>
      <c r="T290" s="1">
        <v>72.121289170890577</v>
      </c>
      <c r="U290" s="1">
        <v>323.2055151595448</v>
      </c>
      <c r="V290" s="1">
        <v>395.37797519209909</v>
      </c>
      <c r="W290" s="11">
        <v>117.27685391600632</v>
      </c>
      <c r="X290" s="11">
        <v>122.9292215346137</v>
      </c>
      <c r="Y290" s="1">
        <v>4.8453582942035636E-3</v>
      </c>
      <c r="Z290" s="1">
        <v>3.2249032118399322E-2</v>
      </c>
      <c r="AA290" s="1">
        <v>622.54459409852177</v>
      </c>
      <c r="AB290" s="1">
        <v>340.19454898966086</v>
      </c>
      <c r="AC290" s="1">
        <v>0.51980216445998706</v>
      </c>
      <c r="AD290" s="1">
        <v>107.54934350807122</v>
      </c>
      <c r="AE290" s="11">
        <v>137.9939257338701</v>
      </c>
      <c r="AF290" s="1">
        <v>-1.8573511690053342E-2</v>
      </c>
      <c r="AG290" s="1">
        <v>3.8980426580676051</v>
      </c>
      <c r="AH290" s="1">
        <v>1.2279868012145652</v>
      </c>
      <c r="AI290" s="1">
        <v>357.05678954728643</v>
      </c>
      <c r="AJ290" s="1">
        <v>100.15389473876279</v>
      </c>
      <c r="AK290" s="1">
        <v>8.9967596806225472E-2</v>
      </c>
      <c r="AL290" s="1">
        <v>6.2569958729920827E-2</v>
      </c>
      <c r="AM290" s="1">
        <v>-1.7271245985403822E-3</v>
      </c>
    </row>
    <row r="291" spans="1:39" x14ac:dyDescent="0.25">
      <c r="A291" s="1">
        <v>289</v>
      </c>
      <c r="B291" t="s">
        <v>423</v>
      </c>
      <c r="C291" s="1">
        <v>-0.10621507668609034</v>
      </c>
      <c r="D291" s="1">
        <v>-5.1760845541495813E-2</v>
      </c>
      <c r="E291" s="1">
        <v>0.1439288266374037</v>
      </c>
      <c r="F291" s="1">
        <v>0.1102337112504941</v>
      </c>
      <c r="G291" s="1">
        <v>38.092937388081616</v>
      </c>
      <c r="H291" s="1">
        <v>652.59048184208677</v>
      </c>
      <c r="I291" s="1">
        <v>47.795013570238289</v>
      </c>
      <c r="J291" s="1">
        <v>26.077019670262931</v>
      </c>
      <c r="K291" s="1">
        <v>186.55867586526793</v>
      </c>
      <c r="L291" s="1">
        <v>9.3251345222520481</v>
      </c>
      <c r="M291" s="1">
        <v>108.81700200722268</v>
      </c>
      <c r="N291" s="1">
        <v>2.9743860242218774E-3</v>
      </c>
      <c r="O291" s="1">
        <v>0.20890414141571073</v>
      </c>
      <c r="P291" s="1">
        <v>0.66813492523678342</v>
      </c>
      <c r="Q291" s="1">
        <v>477.75580964408573</v>
      </c>
      <c r="R291" s="1">
        <v>337.39621404943489</v>
      </c>
      <c r="S291" s="1">
        <v>10.174207463675041</v>
      </c>
      <c r="T291" s="1">
        <v>72.390526395453392</v>
      </c>
      <c r="U291" s="1">
        <v>214.93486287398818</v>
      </c>
      <c r="V291" s="1">
        <v>419.9582233005267</v>
      </c>
      <c r="W291" s="11">
        <v>119.03737361655851</v>
      </c>
      <c r="X291" s="10">
        <v>121.53680358255281</v>
      </c>
      <c r="Y291" s="1">
        <v>7.3286335561865756E-2</v>
      </c>
      <c r="Z291" s="1">
        <v>9.5056521638872168E-2</v>
      </c>
      <c r="AA291" s="1">
        <v>519.56801389853285</v>
      </c>
      <c r="AB291" s="1">
        <v>82.213631521835154</v>
      </c>
      <c r="AC291" s="1">
        <v>0.76935381264322278</v>
      </c>
      <c r="AD291" s="1">
        <v>107.22540021106333</v>
      </c>
      <c r="AE291" s="11">
        <v>136.15824406648224</v>
      </c>
      <c r="AF291" s="1">
        <v>-6.2523969305097972E-3</v>
      </c>
      <c r="AG291" s="1">
        <v>1.4353251703908023</v>
      </c>
      <c r="AH291" s="1">
        <v>0.22002053777501282</v>
      </c>
      <c r="AI291" s="1">
        <v>108.03219233065357</v>
      </c>
      <c r="AJ291" s="1">
        <v>100.46775032147563</v>
      </c>
      <c r="AK291" s="1">
        <v>3.4589395668442019E-2</v>
      </c>
      <c r="AL291" s="1">
        <v>0.32021563249914886</v>
      </c>
      <c r="AM291" s="1">
        <v>-5.2400759938235153E-4</v>
      </c>
    </row>
    <row r="292" spans="1:39" x14ac:dyDescent="0.25">
      <c r="A292" s="1">
        <v>290</v>
      </c>
      <c r="B292" t="s">
        <v>424</v>
      </c>
      <c r="C292" s="1">
        <v>0.49654346364881574</v>
      </c>
      <c r="D292" s="1">
        <v>-5.0813190479099664E-2</v>
      </c>
      <c r="E292" s="1">
        <v>0.12973210182463316</v>
      </c>
      <c r="F292" s="1">
        <v>0.16547577145615935</v>
      </c>
      <c r="G292" s="1">
        <v>35.542750492654712</v>
      </c>
      <c r="H292" s="1">
        <v>3296.4503223755846</v>
      </c>
      <c r="I292" s="1">
        <v>45.356726142831945</v>
      </c>
      <c r="J292" s="1">
        <v>21.544743467221107</v>
      </c>
      <c r="K292" s="1">
        <v>192.27548926889369</v>
      </c>
      <c r="L292" s="1">
        <v>13.213953466012233</v>
      </c>
      <c r="M292" s="1">
        <v>107.57150331925349</v>
      </c>
      <c r="N292" s="1">
        <v>4.9717478716353063E-2</v>
      </c>
      <c r="O292" s="1">
        <v>7.0350883032453337</v>
      </c>
      <c r="P292" s="1">
        <v>4.9022677312326355</v>
      </c>
      <c r="Q292" s="1">
        <v>444.36560685628518</v>
      </c>
      <c r="R292" s="1">
        <v>2760.1516561086914</v>
      </c>
      <c r="S292" s="1">
        <v>11.382864647658675</v>
      </c>
      <c r="T292" s="1">
        <v>37.612890566457743</v>
      </c>
      <c r="U292" s="1">
        <v>215.02093328152404</v>
      </c>
      <c r="V292" s="1">
        <v>567.51120957841988</v>
      </c>
      <c r="W292" s="10">
        <v>114.96867778685025</v>
      </c>
      <c r="X292" s="1">
        <v>117.32184646345991</v>
      </c>
      <c r="Y292" s="1">
        <v>0.34838431793071389</v>
      </c>
      <c r="Z292" s="1">
        <v>7.5591989657232045E-2</v>
      </c>
      <c r="AA292" s="1">
        <v>611.14067043993543</v>
      </c>
      <c r="AB292" s="1">
        <v>168.26679842813618</v>
      </c>
      <c r="AC292" s="1">
        <v>0.4856160668370525</v>
      </c>
      <c r="AD292" s="1">
        <v>104.0616366234827</v>
      </c>
      <c r="AE292" s="11">
        <v>132.0353883516519</v>
      </c>
      <c r="AF292" s="1">
        <v>-1.5512782297970856E-2</v>
      </c>
      <c r="AG292" s="1">
        <v>2.6406112197742577</v>
      </c>
      <c r="AH292" s="1">
        <v>0.73571924909473441</v>
      </c>
      <c r="AI292" s="1">
        <v>158.32765026692317</v>
      </c>
      <c r="AJ292" s="1">
        <v>99.074031247086836</v>
      </c>
      <c r="AK292" s="1">
        <v>0.11191100735331011</v>
      </c>
      <c r="AL292" s="1">
        <v>0.52103392193001785</v>
      </c>
      <c r="AM292" s="1">
        <v>1.7825791695823517E-2</v>
      </c>
    </row>
    <row r="293" spans="1:39" x14ac:dyDescent="0.25">
      <c r="A293" s="1">
        <v>291</v>
      </c>
      <c r="B293" t="s">
        <v>425</v>
      </c>
      <c r="C293" s="1">
        <v>-4.4811234546320966E-2</v>
      </c>
      <c r="D293" s="1">
        <v>-0.16682595927848112</v>
      </c>
      <c r="E293" s="1">
        <v>8.9785315246913688E-2</v>
      </c>
      <c r="F293" s="1">
        <v>8.1726197634178654E-2</v>
      </c>
      <c r="G293" s="1">
        <v>33.256196815533748</v>
      </c>
      <c r="H293" s="1">
        <v>419.40357109280649</v>
      </c>
      <c r="I293" s="1">
        <v>39.428907989736068</v>
      </c>
      <c r="J293" s="1">
        <v>20.736023088042078</v>
      </c>
      <c r="K293" s="1">
        <v>109.78267926118701</v>
      </c>
      <c r="L293" s="1">
        <v>9.0577010235836344</v>
      </c>
      <c r="M293" s="11">
        <v>113.97912916964403</v>
      </c>
      <c r="N293" s="1">
        <v>2.8240667539402458E-3</v>
      </c>
      <c r="O293" s="1">
        <v>0.13357860094006999</v>
      </c>
      <c r="P293" s="1">
        <v>0.44607187946754534</v>
      </c>
      <c r="Q293" s="1">
        <v>423.49341819029388</v>
      </c>
      <c r="R293" s="1">
        <v>228.58814206369519</v>
      </c>
      <c r="S293" s="1">
        <v>7.1335712091850567</v>
      </c>
      <c r="T293" s="1">
        <v>36.157312343678498</v>
      </c>
      <c r="U293" s="1">
        <v>264.06235758357627</v>
      </c>
      <c r="V293" s="1">
        <v>371.35026380413746</v>
      </c>
      <c r="W293" s="11">
        <v>118.41501954428664</v>
      </c>
      <c r="X293" s="10">
        <v>120.478124615114</v>
      </c>
      <c r="Y293" s="1">
        <v>2.1994522503243873E-2</v>
      </c>
      <c r="Z293" s="1">
        <v>0.18321291738225942</v>
      </c>
      <c r="AA293" s="1">
        <v>296.76466080889452</v>
      </c>
      <c r="AB293" s="1">
        <v>134.42354874525768</v>
      </c>
      <c r="AC293" s="1">
        <v>0.27104126531593398</v>
      </c>
      <c r="AD293" s="1">
        <v>108.69841066994957</v>
      </c>
      <c r="AE293" s="11">
        <v>135.96155098562596</v>
      </c>
      <c r="AF293" s="1">
        <v>-9.4242252226404387E-3</v>
      </c>
      <c r="AG293" s="1">
        <v>2.2602349203280721</v>
      </c>
      <c r="AH293" s="1">
        <v>0.18036692217057934</v>
      </c>
      <c r="AI293" s="1">
        <v>62.278688598422427</v>
      </c>
      <c r="AJ293" s="1">
        <v>99.772279643350089</v>
      </c>
      <c r="AK293" s="1">
        <v>0.13532138355692841</v>
      </c>
      <c r="AL293" s="1">
        <v>0.1332698340017924</v>
      </c>
      <c r="AM293" s="1">
        <v>9.6872414391838526E-4</v>
      </c>
    </row>
    <row r="294" spans="1:39" x14ac:dyDescent="0.25">
      <c r="A294" s="1">
        <v>292</v>
      </c>
      <c r="B294" t="s">
        <v>426</v>
      </c>
      <c r="C294" s="1">
        <v>0.11269332600022533</v>
      </c>
      <c r="D294" s="1">
        <v>-0.16682595927848112</v>
      </c>
      <c r="E294" s="1">
        <v>0.1071099533781688</v>
      </c>
      <c r="F294" s="1">
        <v>0.13167100356874559</v>
      </c>
      <c r="G294" s="1">
        <v>41.873781553426703</v>
      </c>
      <c r="H294" s="1">
        <v>1968.6735538737855</v>
      </c>
      <c r="I294" s="1">
        <v>39.901254658709966</v>
      </c>
      <c r="J294" s="1">
        <v>24.97818323506263</v>
      </c>
      <c r="K294" s="1">
        <v>214.53671689364947</v>
      </c>
      <c r="L294" s="1">
        <v>16.500890594037944</v>
      </c>
      <c r="M294" s="10">
        <v>112.77287916524814</v>
      </c>
      <c r="N294" s="1">
        <v>4.2137283110539646E-3</v>
      </c>
      <c r="O294" s="1">
        <v>0.43332980323426107</v>
      </c>
      <c r="P294" s="1">
        <v>1.271850877771878</v>
      </c>
      <c r="Q294" s="1">
        <v>383.0996096564532</v>
      </c>
      <c r="R294" s="1">
        <v>301.5070153751123</v>
      </c>
      <c r="S294" s="1">
        <v>10.546183963571131</v>
      </c>
      <c r="T294" s="1">
        <v>58.17254058696647</v>
      </c>
      <c r="U294" s="1">
        <v>177.17075385907987</v>
      </c>
      <c r="V294" s="1">
        <v>432.10311943218409</v>
      </c>
      <c r="W294" s="11">
        <v>120.22035408339026</v>
      </c>
      <c r="X294" s="10">
        <v>120.9641670544968</v>
      </c>
      <c r="Y294" s="1">
        <v>2.4321898318809189E-2</v>
      </c>
      <c r="Z294" s="1">
        <v>0.441544316624772</v>
      </c>
      <c r="AA294" s="1">
        <v>525.13862902104518</v>
      </c>
      <c r="AB294" s="1">
        <v>311.16658186987195</v>
      </c>
      <c r="AC294" s="1">
        <v>0.58698398107949634</v>
      </c>
      <c r="AD294" s="1">
        <v>107.22396532599267</v>
      </c>
      <c r="AE294" s="11">
        <v>135.60490489144851</v>
      </c>
      <c r="AF294" s="1">
        <v>-1.6094502296241549E-2</v>
      </c>
      <c r="AG294" s="1">
        <v>5.4357094328015823</v>
      </c>
      <c r="AH294" s="1">
        <v>1.7161154188647605</v>
      </c>
      <c r="AI294" s="1">
        <v>166.2844279924476</v>
      </c>
      <c r="AJ294" s="1">
        <v>99.868878617618478</v>
      </c>
      <c r="AK294" s="1">
        <v>0.60032094882057396</v>
      </c>
      <c r="AL294" s="1">
        <v>0.19624842181227875</v>
      </c>
      <c r="AM294" s="1">
        <v>-3.2846207251583981E-4</v>
      </c>
    </row>
    <row r="295" spans="1:39" x14ac:dyDescent="0.25">
      <c r="A295" s="1">
        <v>293</v>
      </c>
      <c r="B295" t="s">
        <v>427</v>
      </c>
      <c r="C295" s="1">
        <v>-0.10946901751024826</v>
      </c>
      <c r="D295" s="1">
        <v>-0.16682595927848112</v>
      </c>
      <c r="E295" s="1">
        <v>0.12443468204482043</v>
      </c>
      <c r="F295" s="1">
        <v>0.10758320865488173</v>
      </c>
      <c r="G295" s="1">
        <v>37.062386025701393</v>
      </c>
      <c r="H295" s="1">
        <v>571.7129155704049</v>
      </c>
      <c r="I295" s="1">
        <v>50.105219732443267</v>
      </c>
      <c r="J295" s="1">
        <v>21.454021088174432</v>
      </c>
      <c r="K295" s="1">
        <v>127.33124300743123</v>
      </c>
      <c r="L295" s="1">
        <v>12.617583082996731</v>
      </c>
      <c r="M295" s="10">
        <v>113.93008219508285</v>
      </c>
      <c r="N295" s="1">
        <v>2.4234504636228386E-3</v>
      </c>
      <c r="O295" s="1">
        <v>0.1014787079246951</v>
      </c>
      <c r="P295" s="1">
        <v>0.4468347834479327</v>
      </c>
      <c r="Q295" s="1">
        <v>415.9220107924582</v>
      </c>
      <c r="R295" s="1">
        <v>299.94528742478093</v>
      </c>
      <c r="S295" s="1">
        <v>34.30598160597156</v>
      </c>
      <c r="T295" s="1">
        <v>41.556192702508397</v>
      </c>
      <c r="U295" s="1">
        <v>321.68351973490508</v>
      </c>
      <c r="V295" s="1">
        <v>378.05503360506452</v>
      </c>
      <c r="W295" s="11">
        <v>120.27793824131219</v>
      </c>
      <c r="X295" s="10">
        <v>122.32639587140598</v>
      </c>
      <c r="Y295" s="1">
        <v>1.9747814860310412E-2</v>
      </c>
      <c r="Z295" s="1">
        <v>0.14407320471965354</v>
      </c>
      <c r="AA295" s="1">
        <v>321.93614640538181</v>
      </c>
      <c r="AB295" s="1">
        <v>295.78000968734136</v>
      </c>
      <c r="AC295" s="1">
        <v>0.35801457293215855</v>
      </c>
      <c r="AD295" s="1">
        <v>109.49097139440505</v>
      </c>
      <c r="AE295" s="11">
        <v>139.21682814774275</v>
      </c>
      <c r="AF295" s="1">
        <v>-6.7988161310103415E-3</v>
      </c>
      <c r="AG295" s="1">
        <v>1.8608157784472696</v>
      </c>
      <c r="AH295" s="1">
        <v>1.0461381496810103</v>
      </c>
      <c r="AI295" s="1">
        <v>231.34769118868746</v>
      </c>
      <c r="AJ295" s="1">
        <v>100.63339656193587</v>
      </c>
      <c r="AK295" s="1">
        <v>9.1261820392220763E-2</v>
      </c>
      <c r="AL295" s="1">
        <v>7.892574614272943E-2</v>
      </c>
      <c r="AM295" s="1">
        <v>-2.883907108782243E-3</v>
      </c>
    </row>
    <row r="296" spans="1:39" x14ac:dyDescent="0.25">
      <c r="A296" s="1">
        <v>294</v>
      </c>
      <c r="B296" t="s">
        <v>428</v>
      </c>
      <c r="C296" s="1">
        <v>-0.17491947447548162</v>
      </c>
      <c r="D296" s="1">
        <v>-3.0797379170977454E-2</v>
      </c>
      <c r="E296" s="1">
        <v>0.14097105656783446</v>
      </c>
      <c r="F296" s="1">
        <v>0.10233121266767219</v>
      </c>
      <c r="G296" s="1">
        <v>36.028392839051513</v>
      </c>
      <c r="H296" s="1">
        <v>1060.2294164212831</v>
      </c>
      <c r="I296" s="1">
        <v>44.853150830347943</v>
      </c>
      <c r="J296" s="1">
        <v>26.770910541819887</v>
      </c>
      <c r="K296" s="1">
        <v>115.22994845560304</v>
      </c>
      <c r="L296" s="1">
        <v>11.266259425495285</v>
      </c>
      <c r="M296" s="11">
        <v>120.18279727909139</v>
      </c>
      <c r="N296" s="1">
        <v>3.4669521441198638E-3</v>
      </c>
      <c r="O296" s="1">
        <v>0.22081282816771441</v>
      </c>
      <c r="P296" s="1">
        <v>0.90873406588172589</v>
      </c>
      <c r="Q296" s="1">
        <v>312.29803841042275</v>
      </c>
      <c r="R296" s="1">
        <v>298.65467957153294</v>
      </c>
      <c r="S296" s="1">
        <v>3.1090541586818037</v>
      </c>
      <c r="T296" s="1">
        <v>50.602699080951361</v>
      </c>
      <c r="U296" s="1">
        <v>187.26572669823639</v>
      </c>
      <c r="V296" s="1">
        <v>461.08209904303368</v>
      </c>
      <c r="W296" s="11">
        <v>122.05923122715046</v>
      </c>
      <c r="X296" s="11">
        <v>123.34789174107726</v>
      </c>
      <c r="Y296" s="1">
        <v>8.371153072218444E-3</v>
      </c>
      <c r="Z296" s="1">
        <v>1.3513064214700058E-2</v>
      </c>
      <c r="AA296" s="1">
        <v>163.1099281960937</v>
      </c>
      <c r="AB296" s="1">
        <v>28.169595168243628</v>
      </c>
      <c r="AC296" s="1">
        <v>4.1974906305874491</v>
      </c>
      <c r="AD296" s="1">
        <v>109.90690241671307</v>
      </c>
      <c r="AE296" s="11">
        <v>140.84046078180066</v>
      </c>
      <c r="AF296" s="1">
        <v>6.1004053149318409E-5</v>
      </c>
      <c r="AG296" s="1">
        <v>23.734054783829478</v>
      </c>
      <c r="AH296" s="1">
        <v>5.5265345036164745E-2</v>
      </c>
      <c r="AI296" s="1">
        <v>77.117143940014273</v>
      </c>
      <c r="AJ296" s="1">
        <v>102.38131715905205</v>
      </c>
      <c r="AK296" s="1">
        <v>1.6705387732558467E-2</v>
      </c>
      <c r="AL296" s="1">
        <v>0.10967438560927791</v>
      </c>
      <c r="AM296" s="1">
        <v>-2.480888036292215E-3</v>
      </c>
    </row>
    <row r="297" spans="1:39" x14ac:dyDescent="0.25">
      <c r="A297" s="1">
        <v>295</v>
      </c>
      <c r="B297" t="s">
        <v>429</v>
      </c>
      <c r="C297" s="1">
        <v>-1.7227590657909991E-2</v>
      </c>
      <c r="D297" s="1">
        <v>-0.16682595927848112</v>
      </c>
      <c r="E297" s="1">
        <v>0.16104458238934399</v>
      </c>
      <c r="F297" s="1">
        <v>0.10982668156948711</v>
      </c>
      <c r="G297" s="1">
        <v>35.467174997895114</v>
      </c>
      <c r="H297" s="1">
        <v>364.02793105356216</v>
      </c>
      <c r="I297" s="1">
        <v>55.062106148433422</v>
      </c>
      <c r="J297" s="1">
        <v>25.420180157542035</v>
      </c>
      <c r="K297" s="1">
        <v>110.05834037640325</v>
      </c>
      <c r="L297" s="1">
        <v>13.094522902872285</v>
      </c>
      <c r="M297" s="10">
        <v>111.34577834437533</v>
      </c>
      <c r="N297" s="1">
        <v>3.9669822148388264E-3</v>
      </c>
      <c r="O297" s="1">
        <v>0.24429262098725207</v>
      </c>
      <c r="P297" s="1">
        <v>1.0019164822241033</v>
      </c>
      <c r="Q297" s="1">
        <v>298.9089462936098</v>
      </c>
      <c r="R297" s="1">
        <v>349.87520919777165</v>
      </c>
      <c r="S297" s="1">
        <v>0.80973661998077273</v>
      </c>
      <c r="T297" s="1">
        <v>34.125036999322852</v>
      </c>
      <c r="U297" s="1">
        <v>304.81512510370703</v>
      </c>
      <c r="V297" s="1">
        <v>466.06074925885861</v>
      </c>
      <c r="W297" s="11">
        <v>121.10604272947468</v>
      </c>
      <c r="X297" s="10">
        <v>122.04637561813109</v>
      </c>
      <c r="Y297" s="1">
        <v>4.269418973459297E-2</v>
      </c>
      <c r="Z297" s="1">
        <v>2.6024796983806171E-2</v>
      </c>
      <c r="AA297" s="1">
        <v>47.86068920769516</v>
      </c>
      <c r="AB297" s="1">
        <v>137.77411610777389</v>
      </c>
      <c r="AC297" s="1">
        <v>2.6181569453647082</v>
      </c>
      <c r="AD297" s="1">
        <v>109.2397880801085</v>
      </c>
      <c r="AE297" s="11">
        <v>139.97637436897949</v>
      </c>
      <c r="AF297" s="1">
        <v>-1.1159238948425153E-2</v>
      </c>
      <c r="AG297" s="1">
        <v>8.2253477502911565</v>
      </c>
      <c r="AH297" s="1">
        <v>6.8505871574121149E-2</v>
      </c>
      <c r="AI297" s="1">
        <v>263.28452676055235</v>
      </c>
      <c r="AJ297" s="1">
        <v>99.274078228230962</v>
      </c>
      <c r="AK297" s="1">
        <v>3.7231021212474468E-3</v>
      </c>
      <c r="AL297" s="1">
        <v>0.15009627965848585</v>
      </c>
      <c r="AM297" s="1">
        <v>-5.1935055281034765E-4</v>
      </c>
    </row>
    <row r="298" spans="1:39" x14ac:dyDescent="0.25">
      <c r="A298" s="1">
        <v>296</v>
      </c>
      <c r="B298" t="s">
        <v>430</v>
      </c>
      <c r="C298" s="1">
        <v>-8.708827936327336E-2</v>
      </c>
      <c r="D298" s="1">
        <v>0.30997266465486001</v>
      </c>
      <c r="E298" s="1">
        <v>0.14354329401315183</v>
      </c>
      <c r="F298" s="1">
        <v>7.6492194115911794E-2</v>
      </c>
      <c r="G298" s="1">
        <v>39.666202475862185</v>
      </c>
      <c r="H298" s="1">
        <v>171.99874309059214</v>
      </c>
      <c r="I298" s="1">
        <v>61.250655191985039</v>
      </c>
      <c r="J298" s="1">
        <v>25.6231305124256</v>
      </c>
      <c r="K298" s="1">
        <v>102.27681519623285</v>
      </c>
      <c r="L298" s="1">
        <v>12.354245206393534</v>
      </c>
      <c r="M298" s="10">
        <v>113.98434014568709</v>
      </c>
      <c r="N298" s="1">
        <v>2.1622623657292467E-3</v>
      </c>
      <c r="O298" s="1">
        <v>0.11102382039173504</v>
      </c>
      <c r="P298" s="1">
        <v>0.63360821181462046</v>
      </c>
      <c r="Q298" s="1">
        <v>373.27202700152543</v>
      </c>
      <c r="R298" s="1">
        <v>357.6050279807119</v>
      </c>
      <c r="S298" s="1">
        <v>15.262713062371985</v>
      </c>
      <c r="T298" s="1">
        <v>77.313558333322845</v>
      </c>
      <c r="U298" s="1">
        <v>303.70854994885667</v>
      </c>
      <c r="V298" s="1">
        <v>366.39442867037724</v>
      </c>
      <c r="W298" s="11">
        <v>119.3021128242827</v>
      </c>
      <c r="X298" s="10">
        <v>120.44752800700535</v>
      </c>
      <c r="Y298" s="1">
        <v>5.4717849067443786E-2</v>
      </c>
      <c r="Z298" s="1">
        <v>8.131170363231785E-2</v>
      </c>
      <c r="AA298" s="1">
        <v>133.06960591322226</v>
      </c>
      <c r="AB298" s="1">
        <v>357.6843206796832</v>
      </c>
      <c r="AC298" s="1">
        <v>2.2638108988063181</v>
      </c>
      <c r="AD298" s="1">
        <v>107.76307012968446</v>
      </c>
      <c r="AE298" s="11">
        <v>138.31309321146773</v>
      </c>
      <c r="AF298" s="1">
        <v>7.1731825778449596E-2</v>
      </c>
      <c r="AG298" s="1">
        <v>111.51349837388254</v>
      </c>
      <c r="AH298" s="1">
        <v>0.17261809694275507</v>
      </c>
      <c r="AI298" s="1">
        <v>398.55465822576974</v>
      </c>
      <c r="AJ298" s="1">
        <v>99.851227023962338</v>
      </c>
      <c r="AK298" s="1">
        <v>2.968723491875393E-2</v>
      </c>
      <c r="AL298" s="1">
        <v>5.6833373131742013E-2</v>
      </c>
      <c r="AM298" s="1">
        <v>-3.4115474459886349E-3</v>
      </c>
    </row>
    <row r="299" spans="1:39" x14ac:dyDescent="0.25">
      <c r="A299" s="1">
        <v>297</v>
      </c>
      <c r="B299" t="s">
        <v>431</v>
      </c>
      <c r="C299" s="1">
        <v>-8.8949513027490504E-2</v>
      </c>
      <c r="D299" s="1">
        <v>0.22894317976128012</v>
      </c>
      <c r="E299" s="1">
        <v>0.14685051731660939</v>
      </c>
      <c r="F299" s="1">
        <v>6.9357071428178971E-2</v>
      </c>
      <c r="G299" s="1">
        <v>40.867994231454539</v>
      </c>
      <c r="H299" s="1">
        <v>153.5299330006211</v>
      </c>
      <c r="I299" s="1">
        <v>62.104320457347477</v>
      </c>
      <c r="J299" s="1">
        <v>23.259001362917061</v>
      </c>
      <c r="K299" s="1">
        <v>106.3027730378692</v>
      </c>
      <c r="L299" s="1">
        <v>12.509291518242568</v>
      </c>
      <c r="M299" s="11">
        <v>116.45531381682382</v>
      </c>
      <c r="N299" s="1">
        <v>2.2465599895130591E-3</v>
      </c>
      <c r="O299" s="1">
        <v>7.622682834918286E-2</v>
      </c>
      <c r="P299" s="1">
        <v>0.50939417144296939</v>
      </c>
      <c r="Q299" s="1">
        <v>377.23874273646186</v>
      </c>
      <c r="R299" s="1">
        <v>355.86550610647566</v>
      </c>
      <c r="S299" s="1">
        <v>15.712029505532417</v>
      </c>
      <c r="T299" s="1">
        <v>79.715445535623743</v>
      </c>
      <c r="U299" s="1">
        <v>340.92992634270939</v>
      </c>
      <c r="V299" s="1">
        <v>382.40474949842246</v>
      </c>
      <c r="W299" s="11">
        <v>119.71737212795006</v>
      </c>
      <c r="X299" s="10">
        <v>121.98633060351102</v>
      </c>
      <c r="Y299" s="1">
        <v>6.4622724250134489E-2</v>
      </c>
      <c r="Z299" s="1">
        <v>7.8263354124483112E-2</v>
      </c>
      <c r="AA299" s="1">
        <v>140.84979345212423</v>
      </c>
      <c r="AB299" s="1">
        <v>366.05376379207553</v>
      </c>
      <c r="AC299" s="1">
        <v>2.2934785777695597</v>
      </c>
      <c r="AD299" s="1">
        <v>108.46962760501397</v>
      </c>
      <c r="AE299" s="11">
        <v>139.2752447402294</v>
      </c>
      <c r="AF299" s="1">
        <v>6.1710002355986039E-2</v>
      </c>
      <c r="AG299" s="1">
        <v>129.01356040786493</v>
      </c>
      <c r="AH299" s="1">
        <v>0.18178870291080768</v>
      </c>
      <c r="AI299" s="1">
        <v>372.55538393988763</v>
      </c>
      <c r="AJ299" s="1">
        <v>99.5675107792121</v>
      </c>
      <c r="AK299" s="1">
        <v>2.6132585189872957E-2</v>
      </c>
      <c r="AL299" s="1">
        <v>5.0890741845635787E-2</v>
      </c>
      <c r="AM299" s="1">
        <v>-4.7675094470816934E-3</v>
      </c>
    </row>
    <row r="300" spans="1:39" x14ac:dyDescent="0.25">
      <c r="A300" s="1">
        <v>298</v>
      </c>
      <c r="B300" t="s">
        <v>432</v>
      </c>
      <c r="C300" s="1">
        <v>-8.7576339304609771E-2</v>
      </c>
      <c r="D300" s="1">
        <v>5.3940734355848959E-2</v>
      </c>
      <c r="E300" s="1">
        <v>0.15532950860762945</v>
      </c>
      <c r="F300" s="1">
        <v>8.2850934392326131E-2</v>
      </c>
      <c r="G300" s="1">
        <v>39.669613470808507</v>
      </c>
      <c r="H300" s="1">
        <v>189.74841974920557</v>
      </c>
      <c r="I300" s="1">
        <v>64.90420314346666</v>
      </c>
      <c r="J300" s="1">
        <v>24.892880982267844</v>
      </c>
      <c r="K300" s="1">
        <v>146.97470272879974</v>
      </c>
      <c r="L300" s="1">
        <v>10.790420790840761</v>
      </c>
      <c r="M300" s="10">
        <v>113.79278054776125</v>
      </c>
      <c r="N300" s="1">
        <v>2.9359794924037931E-3</v>
      </c>
      <c r="O300" s="1">
        <v>0.12714930500100455</v>
      </c>
      <c r="P300" s="1">
        <v>0.57602610967341616</v>
      </c>
      <c r="Q300" s="1">
        <v>198.6704404978048</v>
      </c>
      <c r="R300" s="1">
        <v>380.29902478822231</v>
      </c>
      <c r="S300" s="1">
        <v>6.0422423720477889</v>
      </c>
      <c r="T300" s="1">
        <v>125.95674705908711</v>
      </c>
      <c r="U300" s="1">
        <v>224.4808990117462</v>
      </c>
      <c r="V300" s="1">
        <v>401.29477124419094</v>
      </c>
      <c r="W300" s="11">
        <v>121.12058923453681</v>
      </c>
      <c r="X300" s="10">
        <v>121.18198240415518</v>
      </c>
      <c r="Y300" s="1">
        <v>7.7138918161308689E-2</v>
      </c>
      <c r="Z300" s="1">
        <v>0.43037120747783664</v>
      </c>
      <c r="AA300" s="1">
        <v>97.876847002820668</v>
      </c>
      <c r="AB300" s="1">
        <v>76.493703223366055</v>
      </c>
      <c r="AC300" s="1">
        <v>6.021152361115564</v>
      </c>
      <c r="AD300" s="1">
        <v>107.72429428058363</v>
      </c>
      <c r="AE300" s="11">
        <v>137.54992710439203</v>
      </c>
      <c r="AF300" s="1">
        <v>3.0611273657974218E-2</v>
      </c>
      <c r="AG300" s="1">
        <v>35.992584543940048</v>
      </c>
      <c r="AH300" s="1">
        <v>6.2014173398354258E-2</v>
      </c>
      <c r="AI300" s="1">
        <v>132.53934210574243</v>
      </c>
      <c r="AJ300" s="1">
        <v>98.865745322505632</v>
      </c>
      <c r="AK300" s="1">
        <v>2.7387343641738669E-3</v>
      </c>
      <c r="AL300" s="1">
        <v>6.1634232179430912E-2</v>
      </c>
      <c r="AM300" s="1">
        <v>-3.7533111410255637E-3</v>
      </c>
    </row>
    <row r="301" spans="1:39" x14ac:dyDescent="0.25">
      <c r="A301" s="1">
        <v>299</v>
      </c>
      <c r="B301" t="s">
        <v>433</v>
      </c>
      <c r="C301" s="1">
        <v>-0.17491947447548162</v>
      </c>
      <c r="D301" s="1">
        <v>-2.2464122741761648E-2</v>
      </c>
      <c r="E301" s="1">
        <v>8.8111528781863055E-2</v>
      </c>
      <c r="F301" s="1">
        <v>5.3282014513101793E-2</v>
      </c>
      <c r="G301" s="1">
        <v>35.313453304591782</v>
      </c>
      <c r="H301" s="1">
        <v>288.99485331755977</v>
      </c>
      <c r="I301" s="1">
        <v>50.223322750168734</v>
      </c>
      <c r="J301" s="1">
        <v>23.045563786778313</v>
      </c>
      <c r="K301" s="1">
        <v>136.30046014147413</v>
      </c>
      <c r="L301" s="1">
        <v>10.064977446788767</v>
      </c>
      <c r="M301" s="11">
        <v>115.66667689667641</v>
      </c>
      <c r="N301" s="1">
        <v>2.6299214021969206E-3</v>
      </c>
      <c r="O301" s="1">
        <v>0.10191390181751428</v>
      </c>
      <c r="P301" s="1">
        <v>0.80950342574033785</v>
      </c>
      <c r="Q301" s="1">
        <v>176.82532949983027</v>
      </c>
      <c r="R301" s="1">
        <v>245.94344104084084</v>
      </c>
      <c r="S301" s="1">
        <v>4.6760436406859398</v>
      </c>
      <c r="T301" s="1">
        <v>55.864211950734543</v>
      </c>
      <c r="U301" s="1">
        <v>254.15198809468393</v>
      </c>
      <c r="V301" s="1">
        <v>372.33941552689947</v>
      </c>
      <c r="W301" s="11">
        <v>122.07571212577095</v>
      </c>
      <c r="X301" s="10">
        <v>121.40812239463696</v>
      </c>
      <c r="Y301" s="1">
        <v>1.1301086114575053E-2</v>
      </c>
      <c r="Z301" s="1">
        <v>3.4543882386056615E-2</v>
      </c>
      <c r="AA301" s="1">
        <v>367.96702010213028</v>
      </c>
      <c r="AB301" s="1">
        <v>159.3036546283268</v>
      </c>
      <c r="AC301" s="1">
        <v>5.3741465134143835</v>
      </c>
      <c r="AD301" s="1">
        <v>108.02104464469767</v>
      </c>
      <c r="AE301" s="11">
        <v>137.80069326228079</v>
      </c>
      <c r="AF301" s="1">
        <v>1.5921636762068942E-2</v>
      </c>
      <c r="AG301" s="1">
        <v>8.9164874880264176</v>
      </c>
      <c r="AH301" s="1">
        <v>0.35295937780319481</v>
      </c>
      <c r="AI301" s="1">
        <v>132.50151932318755</v>
      </c>
      <c r="AJ301" s="1">
        <v>99.065250659795481</v>
      </c>
      <c r="AK301" s="1">
        <v>2.9346590533703809E-2</v>
      </c>
      <c r="AL301" s="1">
        <v>0.13706671637793855</v>
      </c>
      <c r="AM301" s="1">
        <v>-4.7295313645981905E-3</v>
      </c>
    </row>
    <row r="302" spans="1:39" x14ac:dyDescent="0.25">
      <c r="A302" s="1">
        <v>300</v>
      </c>
      <c r="B302" t="s">
        <v>434</v>
      </c>
      <c r="C302" s="1">
        <v>-0.17491947447548162</v>
      </c>
      <c r="D302" s="1">
        <v>3.9805027143952357E-2</v>
      </c>
      <c r="E302" s="1">
        <v>6.9530550235463048E-2</v>
      </c>
      <c r="F302" s="1">
        <v>5.4101927697258377E-2</v>
      </c>
      <c r="G302" s="1">
        <v>36.499444193903592</v>
      </c>
      <c r="H302" s="1">
        <v>88.059185873848747</v>
      </c>
      <c r="I302" s="1">
        <v>63.323299431063596</v>
      </c>
      <c r="J302" s="1">
        <v>17.563254830617591</v>
      </c>
      <c r="K302" s="1">
        <v>110.01768528030301</v>
      </c>
      <c r="L302" s="1">
        <v>8.5918403953968987</v>
      </c>
      <c r="M302" s="11">
        <v>122.43676324928212</v>
      </c>
      <c r="N302" s="1">
        <v>1.4827454987474738E-3</v>
      </c>
      <c r="O302" s="1">
        <v>6.3429643314657419E-2</v>
      </c>
      <c r="P302" s="1">
        <v>1.1773581104832918</v>
      </c>
      <c r="Q302" s="1">
        <v>299.52702665888387</v>
      </c>
      <c r="R302" s="1">
        <v>243.58557843415286</v>
      </c>
      <c r="S302" s="1">
        <v>5.6429632555262401</v>
      </c>
      <c r="T302" s="1">
        <v>24.763720412634925</v>
      </c>
      <c r="U302" s="1">
        <v>205.39955584506595</v>
      </c>
      <c r="V302" s="1">
        <v>405.96754663848679</v>
      </c>
      <c r="W302" s="11">
        <v>123.21028252433393</v>
      </c>
      <c r="X302" s="10">
        <v>122.57805690035805</v>
      </c>
      <c r="Y302" s="1">
        <v>8.2059942096360153E-2</v>
      </c>
      <c r="Z302" s="1">
        <v>1.9679965897606927E-2</v>
      </c>
      <c r="AA302" s="1">
        <v>163.47190385684129</v>
      </c>
      <c r="AB302" s="1">
        <v>251.74461074529279</v>
      </c>
      <c r="AC302" s="1">
        <v>4.3708779392747701</v>
      </c>
      <c r="AD302" s="1">
        <v>108.80706409275517</v>
      </c>
      <c r="AE302" s="11">
        <v>139.94135152526943</v>
      </c>
      <c r="AF302" s="1">
        <v>-7.281878060025726E-3</v>
      </c>
      <c r="AG302" s="1">
        <v>1.1322795016175824</v>
      </c>
      <c r="AH302" s="1">
        <v>0.11853412007093567</v>
      </c>
      <c r="AI302" s="1">
        <v>492.19511544228936</v>
      </c>
      <c r="AJ302" s="1">
        <v>100.29121705871587</v>
      </c>
      <c r="AK302" s="1">
        <v>2.3307811840860004E-3</v>
      </c>
      <c r="AL302" s="1">
        <v>6.4484713606159302E-2</v>
      </c>
      <c r="AM302" s="1">
        <v>-5.3223501478141073E-3</v>
      </c>
    </row>
    <row r="303" spans="1:39" x14ac:dyDescent="0.25">
      <c r="A303" s="1">
        <v>301</v>
      </c>
      <c r="B303" t="s">
        <v>435</v>
      </c>
      <c r="C303" s="1">
        <v>-8.695903040712015E-2</v>
      </c>
      <c r="D303" s="1">
        <v>5.5150014461527654E-2</v>
      </c>
      <c r="E303" s="1">
        <v>0.14254818897206115</v>
      </c>
      <c r="F303" s="1">
        <v>8.4067075106043984E-2</v>
      </c>
      <c r="G303" s="1">
        <v>33.617473773391588</v>
      </c>
      <c r="H303" s="1">
        <v>313.13792178395329</v>
      </c>
      <c r="I303" s="1">
        <v>51.445165545603651</v>
      </c>
      <c r="J303" s="1">
        <v>23.503198538640746</v>
      </c>
      <c r="K303" s="1">
        <v>110.68816892429633</v>
      </c>
      <c r="L303" s="1">
        <v>8.0935811352809015</v>
      </c>
      <c r="M303" s="10">
        <v>113.12264441344</v>
      </c>
      <c r="N303" s="1">
        <v>2.4138232228489592E-3</v>
      </c>
      <c r="O303" s="1">
        <v>0.12559792751815718</v>
      </c>
      <c r="P303" s="1">
        <v>2.9592849902519966</v>
      </c>
      <c r="Q303" s="1">
        <v>516.85113272926355</v>
      </c>
      <c r="R303" s="1">
        <v>335.17262270748313</v>
      </c>
      <c r="S303" s="1">
        <v>9.1629848868293173</v>
      </c>
      <c r="T303" s="1">
        <v>36.01012264915741</v>
      </c>
      <c r="U303" s="1">
        <v>295.08466945829122</v>
      </c>
      <c r="V303" s="1">
        <v>391.28580241564225</v>
      </c>
      <c r="W303" s="11">
        <v>121.75276270163891</v>
      </c>
      <c r="X303" s="10">
        <v>120.50202287130863</v>
      </c>
      <c r="Y303" s="1">
        <v>5.0629448226848041E-2</v>
      </c>
      <c r="Z303" s="1">
        <v>7.6529454304539946E-2</v>
      </c>
      <c r="AA303" s="1">
        <v>166.77736062324232</v>
      </c>
      <c r="AB303" s="1">
        <v>135.8037530229397</v>
      </c>
      <c r="AC303" s="1">
        <v>3.1706746226994378</v>
      </c>
      <c r="AD303" s="1">
        <v>108.36838449992058</v>
      </c>
      <c r="AE303" s="11">
        <v>138.70775494719666</v>
      </c>
      <c r="AF303" s="1">
        <v>1.3212855789651723E-2</v>
      </c>
      <c r="AG303" s="1">
        <v>5.9227048262352895</v>
      </c>
      <c r="AH303" s="1">
        <v>0.2600879103465038</v>
      </c>
      <c r="AI303" s="1">
        <v>239.53987500738472</v>
      </c>
      <c r="AJ303" s="1">
        <v>100.03188959900292</v>
      </c>
      <c r="AK303" s="1">
        <v>6.3322201680774334E-2</v>
      </c>
      <c r="AL303" s="1">
        <v>6.6356782941170922E-2</v>
      </c>
      <c r="AM303" s="1">
        <v>-4.3189291377523573E-3</v>
      </c>
    </row>
    <row r="304" spans="1:39" x14ac:dyDescent="0.25">
      <c r="A304" s="1">
        <v>302</v>
      </c>
      <c r="B304" t="s">
        <v>4</v>
      </c>
      <c r="C304" s="1">
        <v>-1.1044069026089657E-2</v>
      </c>
      <c r="D304" s="1">
        <v>-1.6682595927848112E-2</v>
      </c>
      <c r="E304" s="1">
        <v>1.9521776392330762E-3</v>
      </c>
      <c r="F304" s="1">
        <v>1.2797894122093232E-3</v>
      </c>
      <c r="G304" s="1">
        <v>1.8227549337916855E-3</v>
      </c>
      <c r="H304" s="1">
        <v>0.28680905591693601</v>
      </c>
      <c r="I304" s="1">
        <v>2.8444238777270408E-2</v>
      </c>
      <c r="J304" s="1">
        <v>1.0412615312343525</v>
      </c>
      <c r="K304" s="1">
        <v>1.0085085596705838E-2</v>
      </c>
      <c r="L304" s="1">
        <v>1.576858335714772E-2</v>
      </c>
      <c r="M304" s="11">
        <v>114.82270091684079</v>
      </c>
      <c r="N304" s="1">
        <v>1.8121012081679705E-7</v>
      </c>
      <c r="O304" s="1">
        <v>2.4342145057060544E-4</v>
      </c>
      <c r="P304" s="1">
        <v>-3.1442552009148866E-3</v>
      </c>
      <c r="Q304" s="1">
        <v>-6.8792703889693141E-3</v>
      </c>
      <c r="R304" s="1">
        <v>0.60611568042433739</v>
      </c>
      <c r="S304" s="1">
        <v>8.9440237741818945E-4</v>
      </c>
      <c r="T304" s="1">
        <v>-6.656843213201414E-3</v>
      </c>
      <c r="U304" s="1">
        <v>1.1594867067086142E-2</v>
      </c>
      <c r="V304" s="1">
        <v>-3.0038832048100445E-2</v>
      </c>
      <c r="W304" s="11">
        <v>123.49547431728327</v>
      </c>
      <c r="X304" s="10">
        <v>122.86469100253157</v>
      </c>
      <c r="Y304" s="1">
        <v>1.5197455320312405E-3</v>
      </c>
      <c r="Z304" s="1">
        <v>-9.2921642931465746E-4</v>
      </c>
      <c r="AA304" s="1">
        <v>1.1733644676646176E-2</v>
      </c>
      <c r="AB304" s="1">
        <v>1.2165823503582099E-2</v>
      </c>
      <c r="AC304" s="1">
        <v>9.4678753743725856E-3</v>
      </c>
      <c r="AD304" s="1">
        <v>112.62560507822667</v>
      </c>
      <c r="AE304" s="11">
        <v>143.87605432096723</v>
      </c>
      <c r="AF304" s="1">
        <v>-1.5922127759603717E-3</v>
      </c>
      <c r="AG304" s="1">
        <v>1.9981902089134668E-3</v>
      </c>
      <c r="AH304" s="1">
        <v>1.2635691922217304E-4</v>
      </c>
      <c r="AI304" s="1">
        <v>1.0109988141360471E-2</v>
      </c>
      <c r="AJ304" s="1">
        <v>101.17949296291211</v>
      </c>
      <c r="AK304" s="1">
        <v>-8.9847025395154531E-7</v>
      </c>
      <c r="AL304" s="1">
        <v>4.7254931504144828E-4</v>
      </c>
      <c r="AM304" s="1">
        <v>-6.2732067272641841E-4</v>
      </c>
    </row>
    <row r="305" spans="1:39" x14ac:dyDescent="0.25">
      <c r="A305" s="1">
        <v>303</v>
      </c>
      <c r="B305" t="s">
        <v>4</v>
      </c>
      <c r="C305" s="1">
        <v>-1.7491947447548162E-2</v>
      </c>
      <c r="D305" s="1">
        <v>4.176029135131246E-3</v>
      </c>
      <c r="E305" s="1">
        <v>1.4043820551610127E-3</v>
      </c>
      <c r="F305" s="1">
        <v>1.066165549933176E-3</v>
      </c>
      <c r="G305" s="1">
        <v>8.6934184444612114E-4</v>
      </c>
      <c r="H305" s="1">
        <v>4.6061783617608022E-2</v>
      </c>
      <c r="I305" s="1">
        <v>1.7287054443822392E-2</v>
      </c>
      <c r="J305" s="1">
        <v>0.50224061367594786</v>
      </c>
      <c r="K305" s="1">
        <v>6.5469513602822134E-3</v>
      </c>
      <c r="L305" s="1">
        <v>1.1522183956562742E-2</v>
      </c>
      <c r="M305" s="11">
        <v>119.78865246095431</v>
      </c>
      <c r="N305" s="1">
        <v>2.247751213312898E-6</v>
      </c>
      <c r="O305" s="1">
        <v>1.4430143224021012E-4</v>
      </c>
      <c r="P305" s="1">
        <v>-4.3438710328557754E-3</v>
      </c>
      <c r="Q305" s="1">
        <v>-1.8018503735583797E-2</v>
      </c>
      <c r="R305" s="1">
        <v>0.4475452927061776</v>
      </c>
      <c r="S305" s="1">
        <v>2.3060029202453503E-4</v>
      </c>
      <c r="T305" s="1">
        <v>-4.2026512566015828E-3</v>
      </c>
      <c r="U305" s="1">
        <v>-2.3014976052943952E-4</v>
      </c>
      <c r="V305" s="1">
        <v>-1.4761271564813291E-2</v>
      </c>
      <c r="W305" s="11">
        <v>119.10983936559181</v>
      </c>
      <c r="X305" s="10">
        <v>120.19205371693631</v>
      </c>
      <c r="Y305" s="1">
        <v>7.6158005853898771E-5</v>
      </c>
      <c r="Z305" s="1">
        <v>-1.7286060973683852E-3</v>
      </c>
      <c r="AA305" s="1">
        <v>4.8370237750122291E-3</v>
      </c>
      <c r="AB305" s="1">
        <v>9.9075614701498397E-3</v>
      </c>
      <c r="AC305" s="1">
        <v>5.836801413533879E-3</v>
      </c>
      <c r="AD305" s="1">
        <v>109.21290527893098</v>
      </c>
      <c r="AE305" s="11">
        <v>141.91254189129234</v>
      </c>
      <c r="AF305" s="1">
        <v>-1.1197947845996744E-3</v>
      </c>
      <c r="AG305" s="1">
        <v>2.4458631708069185E-3</v>
      </c>
      <c r="AH305" s="1">
        <v>3.19581484671059E-5</v>
      </c>
      <c r="AI305" s="1">
        <v>-2.509000927515164E-3</v>
      </c>
      <c r="AJ305" s="1">
        <v>99.594480132333786</v>
      </c>
      <c r="AK305" s="1">
        <v>3.6206982868265846E-5</v>
      </c>
      <c r="AL305" s="1">
        <v>5.1683995616303585E-4</v>
      </c>
      <c r="AM305" s="1">
        <v>-6.6964452666364342E-4</v>
      </c>
    </row>
    <row r="306" spans="1:39" x14ac:dyDescent="0.25">
      <c r="A306" s="1">
        <v>304</v>
      </c>
      <c r="B306" t="s">
        <v>436</v>
      </c>
      <c r="C306" s="1">
        <v>-2.1633838482408952E-2</v>
      </c>
      <c r="D306" s="1">
        <v>-1.845711453021966E-2</v>
      </c>
      <c r="E306" s="1">
        <v>2.3607351445627801E-2</v>
      </c>
      <c r="F306" s="1">
        <v>0.12421765931865229</v>
      </c>
      <c r="G306" s="1">
        <v>3.6156978625178866E-2</v>
      </c>
      <c r="H306" s="1">
        <v>24.156256567699167</v>
      </c>
      <c r="I306" s="1">
        <v>0.12895097528489174</v>
      </c>
      <c r="J306" s="1">
        <v>8.0382280069304795</v>
      </c>
      <c r="K306" s="1">
        <v>0.1136162752415068</v>
      </c>
      <c r="L306" s="1">
        <v>0.36096423587253862</v>
      </c>
      <c r="M306" s="11">
        <v>114.63210389674663</v>
      </c>
      <c r="N306" s="1">
        <v>8.0472641954459166E-5</v>
      </c>
      <c r="O306" s="1">
        <v>-8.4938967031459754E-4</v>
      </c>
      <c r="P306" s="1">
        <v>2.3596537745309724E-2</v>
      </c>
      <c r="Q306" s="1">
        <v>5.4306769095271309E-2</v>
      </c>
      <c r="R306" s="1">
        <v>5.5904046496594715</v>
      </c>
      <c r="S306" s="1">
        <v>7.5231074859686961E-3</v>
      </c>
      <c r="T306" s="1">
        <v>7.0930571909738269E-2</v>
      </c>
      <c r="U306" s="1">
        <v>0.13355628680978554</v>
      </c>
      <c r="V306" s="1">
        <v>2.0503975726582055</v>
      </c>
      <c r="W306" s="11">
        <v>118.31058301520333</v>
      </c>
      <c r="X306" s="1">
        <v>117.91831395137278</v>
      </c>
      <c r="Y306" s="1">
        <v>2.6614751954553002E-2</v>
      </c>
      <c r="Z306" s="1">
        <v>-1.7122575432632395E-3</v>
      </c>
      <c r="AA306" s="1">
        <v>0.14921167549905204</v>
      </c>
      <c r="AB306" s="1">
        <v>0.66607524994729794</v>
      </c>
      <c r="AC306" s="1">
        <v>2.5646971567470481E-2</v>
      </c>
      <c r="AD306" s="1">
        <v>106.44562289871999</v>
      </c>
      <c r="AE306" s="11">
        <v>137.06997691879215</v>
      </c>
      <c r="AF306" s="1">
        <v>-1.5870875155616134E-2</v>
      </c>
      <c r="AG306" s="1">
        <v>5.6481932352129595E-3</v>
      </c>
      <c r="AH306" s="1">
        <v>2.036929410040157E-3</v>
      </c>
      <c r="AI306" s="1">
        <v>0.35144678380474464</v>
      </c>
      <c r="AJ306" s="1">
        <v>97.948756026571118</v>
      </c>
      <c r="AK306" s="1">
        <v>-1.2794703673291811E-4</v>
      </c>
      <c r="AL306" s="1">
        <v>0.15007980864090584</v>
      </c>
      <c r="AM306" s="1">
        <v>-1.6222268398462894E-3</v>
      </c>
    </row>
    <row r="307" spans="1:39" x14ac:dyDescent="0.25">
      <c r="A307" s="1">
        <v>305</v>
      </c>
      <c r="B307" t="s">
        <v>437</v>
      </c>
      <c r="C307" s="1">
        <v>-2.0256529524838238E-2</v>
      </c>
      <c r="D307" s="1">
        <v>-0.16682595927848112</v>
      </c>
      <c r="E307" s="1">
        <v>2.4920990815904407E-2</v>
      </c>
      <c r="F307" s="1">
        <v>0.10956618187054736</v>
      </c>
      <c r="G307" s="1">
        <v>2.7212115475709276E-2</v>
      </c>
      <c r="H307" s="1">
        <v>6.0850358497842354</v>
      </c>
      <c r="I307" s="1">
        <v>0.10165139422880276</v>
      </c>
      <c r="J307" s="1">
        <v>7.5187296988488406</v>
      </c>
      <c r="K307" s="1">
        <v>6.9986095031099246E-2</v>
      </c>
      <c r="L307" s="1">
        <v>0.29500414101998329</v>
      </c>
      <c r="M307" s="11">
        <v>113.5325930181142</v>
      </c>
      <c r="N307" s="1">
        <v>8.8664792914047426E-5</v>
      </c>
      <c r="O307" s="1">
        <v>1.7871770896447437E-3</v>
      </c>
      <c r="P307" s="1">
        <v>6.2078321257965891E-2</v>
      </c>
      <c r="Q307" s="1">
        <v>-0.14675680394204718</v>
      </c>
      <c r="R307" s="1">
        <v>4.5616219244808489</v>
      </c>
      <c r="S307" s="1">
        <v>2.4256327554728487E-2</v>
      </c>
      <c r="T307" s="1">
        <v>-8.6278183346697818E-2</v>
      </c>
      <c r="U307" s="1">
        <v>0.29990600617490432</v>
      </c>
      <c r="V307" s="1">
        <v>3.038383794000453</v>
      </c>
      <c r="W307" s="11">
        <v>117.50879853241258</v>
      </c>
      <c r="X307" s="1">
        <v>117.8457991972469</v>
      </c>
      <c r="Y307" s="1">
        <v>2.0258538317586921E-3</v>
      </c>
      <c r="Z307" s="1">
        <v>2.5801694135572727E-4</v>
      </c>
      <c r="AA307" s="1">
        <v>7.4984127726592825E-2</v>
      </c>
      <c r="AB307" s="1">
        <v>0.523183278579198</v>
      </c>
      <c r="AC307" s="1">
        <v>1.1686087264228316E-2</v>
      </c>
      <c r="AD307" s="1">
        <v>105.76015390737687</v>
      </c>
      <c r="AE307" s="11">
        <v>137.2518526800757</v>
      </c>
      <c r="AF307" s="1">
        <v>-1.2427887271240596E-2</v>
      </c>
      <c r="AG307" s="1">
        <v>1.8036293579337174E-2</v>
      </c>
      <c r="AH307" s="1">
        <v>1.4878407499597807E-3</v>
      </c>
      <c r="AI307" s="1">
        <v>0.26135307212983644</v>
      </c>
      <c r="AJ307" s="1">
        <v>97.859313223637912</v>
      </c>
      <c r="AK307" s="1">
        <v>2.3390111101262464E-4</v>
      </c>
      <c r="AL307" s="1">
        <v>9.6250009488862087E-2</v>
      </c>
      <c r="AM307" s="1">
        <v>-3.5406648894186704E-3</v>
      </c>
    </row>
    <row r="308" spans="1:39" x14ac:dyDescent="0.25">
      <c r="A308" s="1">
        <v>306</v>
      </c>
      <c r="B308" t="s">
        <v>438</v>
      </c>
      <c r="C308" s="1">
        <v>-0.17491947447548162</v>
      </c>
      <c r="D308" s="1">
        <v>-0.16682595927848112</v>
      </c>
      <c r="E308" s="1">
        <v>1.9181538572790698E-2</v>
      </c>
      <c r="F308" s="1">
        <v>0.10084931641823529</v>
      </c>
      <c r="G308" s="1">
        <v>2.0764689464154936E-2</v>
      </c>
      <c r="H308" s="1">
        <v>6.1029383982441558</v>
      </c>
      <c r="I308" s="1">
        <v>7.3824085439871304E-2</v>
      </c>
      <c r="J308" s="1">
        <v>6.1866980857174241</v>
      </c>
      <c r="K308" s="1">
        <v>6.3456671452424104E-2</v>
      </c>
      <c r="L308" s="1">
        <v>0.28444942912311538</v>
      </c>
      <c r="M308" s="11">
        <v>114.3667421994756</v>
      </c>
      <c r="N308" s="1">
        <v>4.838368840124756E-5</v>
      </c>
      <c r="O308" s="1">
        <v>1.2737390087951674E-3</v>
      </c>
      <c r="P308" s="1">
        <v>9.7082319861053236E-3</v>
      </c>
      <c r="Q308" s="1">
        <v>-0.18820887040533554</v>
      </c>
      <c r="R308" s="1">
        <v>3.3717799276938485</v>
      </c>
      <c r="S308" s="1">
        <v>5.9159001365240056E-3</v>
      </c>
      <c r="T308" s="1">
        <v>-9.8444125771561572E-2</v>
      </c>
      <c r="U308" s="1">
        <v>9.6414033115962097E-2</v>
      </c>
      <c r="V308" s="1">
        <v>3.138684343231565</v>
      </c>
      <c r="W308" s="10">
        <v>114.6627139373859</v>
      </c>
      <c r="X308" s="1">
        <v>115.90718637084183</v>
      </c>
      <c r="Y308" s="1">
        <v>1.4816961640133025E-2</v>
      </c>
      <c r="Z308" s="1">
        <v>-6.9837773372076958E-3</v>
      </c>
      <c r="AA308" s="1">
        <v>5.8439001655917235E-2</v>
      </c>
      <c r="AB308" s="1">
        <v>0.42330802144560509</v>
      </c>
      <c r="AC308" s="1">
        <v>1.1265106254823022E-2</v>
      </c>
      <c r="AD308" s="1">
        <v>105.33892569263888</v>
      </c>
      <c r="AE308" s="11">
        <v>135.14887012675604</v>
      </c>
      <c r="AF308" s="1">
        <v>-1.5512312430982533E-2</v>
      </c>
      <c r="AG308" s="1">
        <v>1.1607693707306636E-2</v>
      </c>
      <c r="AH308" s="1">
        <v>-7.1590922496583839E-5</v>
      </c>
      <c r="AI308" s="1">
        <v>0.24711044031029383</v>
      </c>
      <c r="AJ308" s="1">
        <v>96.955585322365508</v>
      </c>
      <c r="AK308" s="1">
        <v>4.644515945284111E-4</v>
      </c>
      <c r="AL308" s="1">
        <v>6.2746214088270427E-2</v>
      </c>
      <c r="AM308" s="1">
        <v>-4.2556149049989321E-3</v>
      </c>
    </row>
    <row r="309" spans="1:39" x14ac:dyDescent="0.25">
      <c r="A309" s="1">
        <v>307</v>
      </c>
      <c r="B309" t="s">
        <v>439</v>
      </c>
      <c r="C309" s="1">
        <v>-5.136650349719369E-2</v>
      </c>
      <c r="D309" s="1">
        <v>-0.16682595927848112</v>
      </c>
      <c r="E309" s="1">
        <v>1.0353716734152701E-2</v>
      </c>
      <c r="F309" s="1">
        <v>2.6081915397866262</v>
      </c>
      <c r="G309" s="1">
        <v>7.3125138482415712</v>
      </c>
      <c r="H309" s="1">
        <v>6.445635925583189</v>
      </c>
      <c r="I309" s="1">
        <v>23.818504745064875</v>
      </c>
      <c r="J309" s="1">
        <v>14.183349668465695</v>
      </c>
      <c r="K309" s="1">
        <v>34.520172016933763</v>
      </c>
      <c r="L309" s="1">
        <v>1.738941153852358</v>
      </c>
      <c r="M309" s="11">
        <v>121.38852044095695</v>
      </c>
      <c r="N309" s="1">
        <v>5.7360627273609591E-4</v>
      </c>
      <c r="O309" s="1">
        <v>1.7746391343365895E-2</v>
      </c>
      <c r="P309" s="1">
        <v>0.28287815010439804</v>
      </c>
      <c r="Q309" s="1">
        <v>41.831396736967676</v>
      </c>
      <c r="R309" s="1">
        <v>189.2371559381412</v>
      </c>
      <c r="S309" s="1">
        <v>0.26126980704461744</v>
      </c>
      <c r="T309" s="1">
        <v>36.951694160791973</v>
      </c>
      <c r="U309" s="1">
        <v>185.32906300117102</v>
      </c>
      <c r="V309" s="1">
        <v>457.31532558509531</v>
      </c>
      <c r="W309" s="10">
        <v>113.63797215459927</v>
      </c>
      <c r="X309" s="1">
        <v>114.16500860696426</v>
      </c>
      <c r="Y309" s="1">
        <v>7.4804561235024727E-2</v>
      </c>
      <c r="Z309" s="1">
        <v>0.55472592839387003</v>
      </c>
      <c r="AA309" s="1">
        <v>2.2053423927887974</v>
      </c>
      <c r="AB309" s="1">
        <v>9.0723707527991042</v>
      </c>
      <c r="AC309" s="1">
        <v>4.2591992057788319</v>
      </c>
      <c r="AD309" s="1">
        <v>104.18369496503999</v>
      </c>
      <c r="AE309" s="11">
        <v>132.39559757916265</v>
      </c>
      <c r="AF309" s="1">
        <v>2.9404655111653348E-2</v>
      </c>
      <c r="AG309" s="1">
        <v>0.83763458931163925</v>
      </c>
      <c r="AH309" s="1">
        <v>3.2509792517135864E-3</v>
      </c>
      <c r="AI309" s="1">
        <v>5.9259572781277514</v>
      </c>
      <c r="AJ309" s="1">
        <v>98.159401905911338</v>
      </c>
      <c r="AK309" s="1">
        <v>5.9207051215707184E-4</v>
      </c>
      <c r="AL309" s="1">
        <v>0.81125250707707441</v>
      </c>
      <c r="AM309" s="1">
        <v>-2.8688572479898542E-3</v>
      </c>
    </row>
    <row r="310" spans="1:39" x14ac:dyDescent="0.25">
      <c r="A310" s="1">
        <v>308</v>
      </c>
      <c r="B310" t="s">
        <v>440</v>
      </c>
      <c r="C310" s="1">
        <v>-0.11797283816092491</v>
      </c>
      <c r="D310" s="1">
        <v>9.7669417981015499E-2</v>
      </c>
      <c r="E310" s="1">
        <v>1.0747060732723726E-2</v>
      </c>
      <c r="F310" s="1">
        <v>2.379645935370414</v>
      </c>
      <c r="G310" s="1">
        <v>8.0215426354965516</v>
      </c>
      <c r="H310" s="1">
        <v>1.0843374311201674</v>
      </c>
      <c r="I310" s="1">
        <v>22.972126004444419</v>
      </c>
      <c r="J310" s="1">
        <v>12.168696332744117</v>
      </c>
      <c r="K310" s="1">
        <v>34.068851207135673</v>
      </c>
      <c r="L310" s="1">
        <v>1.6149748906575974</v>
      </c>
      <c r="M310" s="11">
        <v>128.04441887511976</v>
      </c>
      <c r="N310" s="1">
        <v>4.3916149526035527E-4</v>
      </c>
      <c r="O310" s="1">
        <v>3.7686333299002776E-3</v>
      </c>
      <c r="P310" s="1">
        <v>0.10610423683831212</v>
      </c>
      <c r="Q310" s="1">
        <v>45.934784334322622</v>
      </c>
      <c r="R310" s="1">
        <v>174.32861481419877</v>
      </c>
      <c r="S310" s="1">
        <v>0.12603341188749029</v>
      </c>
      <c r="T310" s="1">
        <v>17.484734140817274</v>
      </c>
      <c r="U310" s="1">
        <v>113.87186025321311</v>
      </c>
      <c r="V310" s="1">
        <v>394.71299327487031</v>
      </c>
      <c r="W310" s="10">
        <v>114.28168006549031</v>
      </c>
      <c r="X310" s="1">
        <v>114.37836799573724</v>
      </c>
      <c r="Y310" s="1">
        <v>8.0052343497650086E-2</v>
      </c>
      <c r="Z310" s="1">
        <v>0.56720559978380669</v>
      </c>
      <c r="AA310" s="1">
        <v>3.243118861964303</v>
      </c>
      <c r="AB310" s="1">
        <v>10.043220684354194</v>
      </c>
      <c r="AC310" s="1">
        <v>4.1411338157654187</v>
      </c>
      <c r="AD310" s="1">
        <v>104.09368839402835</v>
      </c>
      <c r="AE310" s="11">
        <v>132.9308226025602</v>
      </c>
      <c r="AF310" s="1">
        <v>2.6987590862820363E-2</v>
      </c>
      <c r="AG310" s="1">
        <v>0.8455883940337735</v>
      </c>
      <c r="AH310" s="1">
        <v>5.9166248812251923E-3</v>
      </c>
      <c r="AI310" s="1">
        <v>8.2294796232036909</v>
      </c>
      <c r="AJ310" s="1">
        <v>99.230550931439282</v>
      </c>
      <c r="AK310" s="1">
        <v>1.2232873870519434E-3</v>
      </c>
      <c r="AL310" s="1">
        <v>0.47676113123257258</v>
      </c>
      <c r="AM310" s="1">
        <v>-3.3187903227721444E-3</v>
      </c>
    </row>
    <row r="311" spans="1:39" x14ac:dyDescent="0.25">
      <c r="A311" s="1">
        <v>309</v>
      </c>
      <c r="B311" t="s">
        <v>441</v>
      </c>
      <c r="C311" s="1">
        <v>-9.2355402233955303E-2</v>
      </c>
      <c r="D311" s="1">
        <v>-0.16682595927848112</v>
      </c>
      <c r="E311" s="1">
        <v>1.5613872057773232E-2</v>
      </c>
      <c r="F311" s="1">
        <v>2.2927353289366597</v>
      </c>
      <c r="G311" s="1">
        <v>7.0862253945005049</v>
      </c>
      <c r="H311" s="1">
        <v>4.6532912541245732</v>
      </c>
      <c r="I311" s="1">
        <v>20.814373927850983</v>
      </c>
      <c r="J311" s="1">
        <v>12.572362430532385</v>
      </c>
      <c r="K311" s="1">
        <v>31.613035653047643</v>
      </c>
      <c r="L311" s="1">
        <v>1.6152041601637102</v>
      </c>
      <c r="M311" s="11">
        <v>120.555250269566</v>
      </c>
      <c r="N311" s="1">
        <v>4.805496267106289E-4</v>
      </c>
      <c r="O311" s="1">
        <v>1.173723807134476E-2</v>
      </c>
      <c r="P311" s="1">
        <v>0.12074260288990614</v>
      </c>
      <c r="Q311" s="1">
        <v>38.091411734505279</v>
      </c>
      <c r="R311" s="1">
        <v>157.13271755845744</v>
      </c>
      <c r="S311" s="1">
        <v>0.14086756616182208</v>
      </c>
      <c r="T311" s="1">
        <v>21.852452558233608</v>
      </c>
      <c r="U311" s="1">
        <v>124.12796709493577</v>
      </c>
      <c r="V311" s="1">
        <v>387.75777873115527</v>
      </c>
      <c r="W311" s="10">
        <v>112.87415038305032</v>
      </c>
      <c r="X311" s="1">
        <v>114.20750923235022</v>
      </c>
      <c r="Y311" s="1">
        <v>6.8114573911998919E-2</v>
      </c>
      <c r="Z311" s="1">
        <v>0.49521395410919389</v>
      </c>
      <c r="AA311" s="1">
        <v>2.1505549627636147</v>
      </c>
      <c r="AB311" s="1">
        <v>7.9465713607933335</v>
      </c>
      <c r="AC311" s="1">
        <v>5.1217733651892852</v>
      </c>
      <c r="AD311" s="1">
        <v>104.08152561633814</v>
      </c>
      <c r="AE311" s="11">
        <v>132.5404085251331</v>
      </c>
      <c r="AF311" s="1">
        <v>2.7030850070360348E-2</v>
      </c>
      <c r="AG311" s="1">
        <v>0.65258740845367624</v>
      </c>
      <c r="AH311" s="1">
        <v>6.4262241022322508E-3</v>
      </c>
      <c r="AI311" s="1">
        <v>5.5445437723939497</v>
      </c>
      <c r="AJ311" s="1">
        <v>98.157863813414636</v>
      </c>
      <c r="AK311" s="1">
        <v>4.4844941305734675E-4</v>
      </c>
      <c r="AL311" s="1">
        <v>0.56223999591138185</v>
      </c>
      <c r="AM311" s="1">
        <v>-2.1280355924811942E-3</v>
      </c>
    </row>
    <row r="312" spans="1:39" x14ac:dyDescent="0.25">
      <c r="A312" s="1">
        <v>310</v>
      </c>
      <c r="B312" t="s">
        <v>442</v>
      </c>
      <c r="C312" s="1">
        <v>-2.7827695839995666E-2</v>
      </c>
      <c r="D312" s="1">
        <v>-0.16682595927848112</v>
      </c>
      <c r="E312" s="1">
        <v>2.0918297400808122E-2</v>
      </c>
      <c r="F312" s="1">
        <v>2.4363514244938291</v>
      </c>
      <c r="G312" s="1">
        <v>6.9647811914851188</v>
      </c>
      <c r="H312" s="1">
        <v>5.1668626966551754</v>
      </c>
      <c r="I312" s="1">
        <v>21.644065844843585</v>
      </c>
      <c r="J312" s="1">
        <v>16.608645467986445</v>
      </c>
      <c r="K312" s="1">
        <v>31.540512863912642</v>
      </c>
      <c r="L312" s="1">
        <v>1.5711997862139915</v>
      </c>
      <c r="M312" s="11">
        <v>118.20889019389567</v>
      </c>
      <c r="N312" s="1">
        <v>5.0319404076419616E-4</v>
      </c>
      <c r="O312" s="1">
        <v>4.7754157066842735E-3</v>
      </c>
      <c r="P312" s="1">
        <v>9.3413028338545881E-2</v>
      </c>
      <c r="Q312" s="1">
        <v>35.7241048955621</v>
      </c>
      <c r="R312" s="1">
        <v>159.59027146060257</v>
      </c>
      <c r="S312" s="1">
        <v>0.12482626790650833</v>
      </c>
      <c r="T312" s="1">
        <v>18.565971153392354</v>
      </c>
      <c r="U312" s="1">
        <v>114.54840874155366</v>
      </c>
      <c r="V312" s="1">
        <v>388.82962697880254</v>
      </c>
      <c r="W312" s="10">
        <v>112.76503275550567</v>
      </c>
      <c r="X312" s="1">
        <v>114.17149984973805</v>
      </c>
      <c r="Y312" s="1">
        <v>0.10224242463677623</v>
      </c>
      <c r="Z312" s="1">
        <v>0.48501010184450144</v>
      </c>
      <c r="AA312" s="1">
        <v>2.7338112698382639</v>
      </c>
      <c r="AB312" s="1">
        <v>10.517228525675831</v>
      </c>
      <c r="AC312" s="1">
        <v>4.3283350575297854</v>
      </c>
      <c r="AD312" s="1">
        <v>103.47632197786815</v>
      </c>
      <c r="AE312" s="11">
        <v>132.94818807645126</v>
      </c>
      <c r="AF312" s="1">
        <v>2.810124555019294E-2</v>
      </c>
      <c r="AG312" s="1">
        <v>0.76294762045778264</v>
      </c>
      <c r="AH312" s="1">
        <v>4.3276559385585283E-3</v>
      </c>
      <c r="AI312" s="1">
        <v>8.9739250559932735</v>
      </c>
      <c r="AJ312" s="1">
        <v>97.379469811020826</v>
      </c>
      <c r="AK312" s="1">
        <v>1.0398070049339799E-3</v>
      </c>
      <c r="AL312" s="1">
        <v>0.52776421415044128</v>
      </c>
      <c r="AM312" s="1">
        <v>-2.2689185547751681E-3</v>
      </c>
    </row>
    <row r="313" spans="1:39" x14ac:dyDescent="0.25">
      <c r="A313" s="1">
        <v>311</v>
      </c>
      <c r="B313" t="s">
        <v>436</v>
      </c>
      <c r="C313" s="1">
        <v>-2.615093276100754E-2</v>
      </c>
      <c r="D313" s="1">
        <v>-5.934212691939475E-2</v>
      </c>
      <c r="E313" s="1">
        <v>2.8662982670720732E-2</v>
      </c>
      <c r="F313" s="1">
        <v>11.568897093501008</v>
      </c>
      <c r="G313" s="1">
        <v>11.662907021737752</v>
      </c>
      <c r="H313" s="1">
        <v>2.8096613766448302</v>
      </c>
      <c r="I313" s="1">
        <v>42.366206575856701</v>
      </c>
      <c r="J313" s="1">
        <v>21.637307352477318</v>
      </c>
      <c r="K313" s="1">
        <v>48.352617015715374</v>
      </c>
      <c r="L313" s="1">
        <v>16.811223125660664</v>
      </c>
      <c r="M313" s="11">
        <v>117.03610025115167</v>
      </c>
      <c r="N313" s="1">
        <v>3.9406148260774237E-3</v>
      </c>
      <c r="O313" s="1">
        <v>4.2490121268670973E-2</v>
      </c>
      <c r="P313" s="1">
        <v>9.4330511356588001E-2</v>
      </c>
      <c r="Q313" s="1">
        <v>13.349809355574495</v>
      </c>
      <c r="R313" s="1">
        <v>195.46333854232802</v>
      </c>
      <c r="S313" s="1">
        <v>0.11129208613297832</v>
      </c>
      <c r="T313" s="1">
        <v>9.5407911856290557</v>
      </c>
      <c r="U313" s="1">
        <v>108.44685410045895</v>
      </c>
      <c r="V313" s="1">
        <v>506.11275546798441</v>
      </c>
      <c r="W313" s="10">
        <v>112.34126897859367</v>
      </c>
      <c r="X313" s="1">
        <v>111.7285148288705</v>
      </c>
      <c r="Y313" s="1">
        <v>11.241201197846625</v>
      </c>
      <c r="Z313" s="1">
        <v>1.3877349362013678</v>
      </c>
      <c r="AA313" s="1">
        <v>5.8297364941362924</v>
      </c>
      <c r="AB313" s="1">
        <v>227.33006229406053</v>
      </c>
      <c r="AC313" s="1">
        <v>8.1025137279662491</v>
      </c>
      <c r="AD313" s="1">
        <v>102.22394214675545</v>
      </c>
      <c r="AE313" s="11">
        <v>128.7934378578839</v>
      </c>
      <c r="AF313" s="1">
        <v>0.12201378377256358</v>
      </c>
      <c r="AG313" s="1">
        <v>0.45993933125720382</v>
      </c>
      <c r="AH313" s="1">
        <v>2.6390446915644113E-3</v>
      </c>
      <c r="AI313" s="1">
        <v>2.0203680211040345</v>
      </c>
      <c r="AJ313" s="1">
        <v>97.416382645862811</v>
      </c>
      <c r="AK313" s="1">
        <v>1.4029153784073714E-3</v>
      </c>
      <c r="AL313" s="1">
        <v>0.33835004846831174</v>
      </c>
      <c r="AM313" s="1">
        <v>1.3745079906666605E-3</v>
      </c>
    </row>
    <row r="314" spans="1:39" x14ac:dyDescent="0.25">
      <c r="A314" s="1">
        <v>312</v>
      </c>
      <c r="B314" t="s">
        <v>437</v>
      </c>
      <c r="C314" s="1">
        <v>-4.9048648063490401E-2</v>
      </c>
      <c r="D314" s="1">
        <v>-0.16682595927848112</v>
      </c>
      <c r="E314" s="1">
        <v>2.4175247797708077E-2</v>
      </c>
      <c r="F314" s="1">
        <v>11.584532760015136</v>
      </c>
      <c r="G314" s="1">
        <v>10.622465426879836</v>
      </c>
      <c r="H314" s="1">
        <v>9.6391581092249528</v>
      </c>
      <c r="I314" s="1">
        <v>38.920541482825676</v>
      </c>
      <c r="J314" s="1">
        <v>20.174466421709678</v>
      </c>
      <c r="K314" s="1">
        <v>44.663144586815868</v>
      </c>
      <c r="L314" s="1">
        <v>20.328422799400744</v>
      </c>
      <c r="M314" s="11">
        <v>118.76440838206071</v>
      </c>
      <c r="N314" s="1">
        <v>4.4526012805225059E-3</v>
      </c>
      <c r="O314" s="1">
        <v>5.7250643743048515E-2</v>
      </c>
      <c r="P314" s="1">
        <v>6.4235670879432272E-2</v>
      </c>
      <c r="Q314" s="1">
        <v>12.830005841278942</v>
      </c>
      <c r="R314" s="1">
        <v>197.19890440396517</v>
      </c>
      <c r="S314" s="1">
        <v>0.15077543178392377</v>
      </c>
      <c r="T314" s="1">
        <v>16.683597960559048</v>
      </c>
      <c r="U314" s="1">
        <v>129.53565600630836</v>
      </c>
      <c r="V314" s="1">
        <v>498.58893127123753</v>
      </c>
      <c r="W314" s="10">
        <v>112.57488252108196</v>
      </c>
      <c r="X314" s="1">
        <v>112.70404805223207</v>
      </c>
      <c r="Y314" s="1">
        <v>15.431238980602062</v>
      </c>
      <c r="Z314" s="1">
        <v>1.3282405029171072</v>
      </c>
      <c r="AA314" s="1">
        <v>5.9203020702020588</v>
      </c>
      <c r="AB314" s="1">
        <v>290.04124903949366</v>
      </c>
      <c r="AC314" s="1">
        <v>7.5449984668965842</v>
      </c>
      <c r="AD314" s="1">
        <v>102.67403654650798</v>
      </c>
      <c r="AE314" s="11">
        <v>131.00730059623362</v>
      </c>
      <c r="AF314" s="1">
        <v>0.14239560243914193</v>
      </c>
      <c r="AG314" s="1">
        <v>0.40958560369660796</v>
      </c>
      <c r="AH314" s="1">
        <v>-6.2473204470313217E-4</v>
      </c>
      <c r="AI314" s="1">
        <v>2.6050377240649571</v>
      </c>
      <c r="AJ314" s="1">
        <v>98.524958337974681</v>
      </c>
      <c r="AK314" s="1">
        <v>1.3134192817328132E-3</v>
      </c>
      <c r="AL314" s="1">
        <v>0.53460866366478821</v>
      </c>
      <c r="AM314" s="1">
        <v>2.138301156647494E-3</v>
      </c>
    </row>
    <row r="315" spans="1:39" x14ac:dyDescent="0.25">
      <c r="A315" s="1">
        <v>313</v>
      </c>
      <c r="B315" t="s">
        <v>438</v>
      </c>
      <c r="C315" s="1">
        <v>-0.11169869057980088</v>
      </c>
      <c r="D315" s="1">
        <v>-0.16682595927848112</v>
      </c>
      <c r="E315" s="1">
        <v>2.4714675417372042E-2</v>
      </c>
      <c r="F315" s="1">
        <v>10.874397218157776</v>
      </c>
      <c r="G315" s="1">
        <v>11.224566513420337</v>
      </c>
      <c r="H315" s="1">
        <v>3.7834745070543847</v>
      </c>
      <c r="I315" s="1">
        <v>40.657838822407214</v>
      </c>
      <c r="J315" s="1">
        <v>20.704175436195126</v>
      </c>
      <c r="K315" s="1">
        <v>45.658090344325508</v>
      </c>
      <c r="L315" s="1">
        <v>20.861632303298034</v>
      </c>
      <c r="M315" s="11">
        <v>118.19674850815836</v>
      </c>
      <c r="N315" s="1">
        <v>4.4922148651557053E-3</v>
      </c>
      <c r="O315" s="1">
        <v>7.0092566074956897E-2</v>
      </c>
      <c r="P315" s="1">
        <v>0.14188734180017715</v>
      </c>
      <c r="Q315" s="1">
        <v>12.922153594183152</v>
      </c>
      <c r="R315" s="1">
        <v>185.43521813984631</v>
      </c>
      <c r="S315" s="1">
        <v>0.135058612486678</v>
      </c>
      <c r="T315" s="1">
        <v>11.843166188512914</v>
      </c>
      <c r="U315" s="1">
        <v>112.07535268069697</v>
      </c>
      <c r="V315" s="1">
        <v>498.23696532870036</v>
      </c>
      <c r="W315" s="10">
        <v>111.55318371569666</v>
      </c>
      <c r="X315" s="1">
        <v>112.10045037469069</v>
      </c>
      <c r="Y315" s="1">
        <v>11.859311726841542</v>
      </c>
      <c r="Z315" s="1">
        <v>1.3281909109804504</v>
      </c>
      <c r="AA315" s="1">
        <v>6.3960068977527316</v>
      </c>
      <c r="AB315" s="1">
        <v>295.04836658965178</v>
      </c>
      <c r="AC315" s="1">
        <v>7.9722599868804753</v>
      </c>
      <c r="AD315" s="1">
        <v>102.06517142105785</v>
      </c>
      <c r="AE315" s="11">
        <v>129.44236802879212</v>
      </c>
      <c r="AF315" s="1">
        <v>0.15993533633305118</v>
      </c>
      <c r="AG315" s="1">
        <v>0.43837409925469045</v>
      </c>
      <c r="AH315" s="1">
        <v>3.8668965006855788E-3</v>
      </c>
      <c r="AI315" s="1">
        <v>3.6148007488327716</v>
      </c>
      <c r="AJ315" s="1">
        <v>97.637225366466524</v>
      </c>
      <c r="AK315" s="1">
        <v>2.8498728632084976E-3</v>
      </c>
      <c r="AL315" s="1">
        <v>0.38889027878352811</v>
      </c>
      <c r="AM315" s="1">
        <v>2.3063452308901915E-3</v>
      </c>
    </row>
    <row r="316" spans="1:39" x14ac:dyDescent="0.25">
      <c r="A316" s="1">
        <v>314</v>
      </c>
      <c r="B316" t="s">
        <v>443</v>
      </c>
      <c r="C316" s="1">
        <v>-0.17491947447548162</v>
      </c>
      <c r="D316" s="1">
        <v>-0.16682595927848112</v>
      </c>
      <c r="E316" s="1">
        <v>2.7067994980813543E-2</v>
      </c>
      <c r="F316" s="1">
        <v>11.599066238916409</v>
      </c>
      <c r="G316" s="1">
        <v>11.178056608233897</v>
      </c>
      <c r="H316" s="1">
        <v>4.4835118982749886</v>
      </c>
      <c r="I316" s="1">
        <v>41.482514157471748</v>
      </c>
      <c r="J316" s="1">
        <v>17.834457842472773</v>
      </c>
      <c r="K316" s="1">
        <v>46.354488616707044</v>
      </c>
      <c r="L316" s="1">
        <v>16.318463946088524</v>
      </c>
      <c r="M316" s="11">
        <v>122.3582300869914</v>
      </c>
      <c r="N316" s="1">
        <v>3.4243136916475847E-3</v>
      </c>
      <c r="O316" s="1">
        <v>4.1991249693579931E-2</v>
      </c>
      <c r="P316" s="1">
        <v>9.9120616478529378E-2</v>
      </c>
      <c r="Q316" s="1">
        <v>11.521634000015448</v>
      </c>
      <c r="R316" s="1">
        <v>194.13502557703097</v>
      </c>
      <c r="S316" s="1">
        <v>0.1274414062808267</v>
      </c>
      <c r="T316" s="1">
        <v>10.146137018182099</v>
      </c>
      <c r="U316" s="1">
        <v>108.97026377190193</v>
      </c>
      <c r="V316" s="1">
        <v>510.15974828620244</v>
      </c>
      <c r="W316" s="10">
        <v>111.69847919996606</v>
      </c>
      <c r="X316" s="1">
        <v>112.19044507410314</v>
      </c>
      <c r="Y316" s="1">
        <v>11.75905239177817</v>
      </c>
      <c r="Z316" s="1">
        <v>1.346835225094551</v>
      </c>
      <c r="AA316" s="1">
        <v>6.1660330506803254</v>
      </c>
      <c r="AB316" s="1">
        <v>227.80261049144767</v>
      </c>
      <c r="AC316" s="1">
        <v>8.0032027669476964</v>
      </c>
      <c r="AD316" s="1">
        <v>102.57818095125299</v>
      </c>
      <c r="AE316" s="11">
        <v>129.00358303406276</v>
      </c>
      <c r="AF316" s="1">
        <v>0.14252846107012193</v>
      </c>
      <c r="AG316" s="1">
        <v>0.38707152172022685</v>
      </c>
      <c r="AH316" s="1">
        <v>8.612335093459661E-2</v>
      </c>
      <c r="AI316" s="1">
        <v>2.1398349427547205</v>
      </c>
      <c r="AJ316" s="1">
        <v>98.257584630147278</v>
      </c>
      <c r="AK316" s="1">
        <v>1.818493365424964E-3</v>
      </c>
      <c r="AL316" s="1">
        <v>0.36484824293720469</v>
      </c>
      <c r="AM316" s="1">
        <v>7.7895150833584114E-4</v>
      </c>
    </row>
    <row r="317" spans="1:39" x14ac:dyDescent="0.25">
      <c r="A317" s="1">
        <v>315</v>
      </c>
      <c r="B317" t="s">
        <v>444</v>
      </c>
      <c r="C317" s="1">
        <v>-0.10832126018262478</v>
      </c>
      <c r="D317" s="1">
        <v>-5.496619840266985E-2</v>
      </c>
      <c r="E317" s="1">
        <v>3.4166550702644828E-2</v>
      </c>
      <c r="F317" s="1">
        <v>6.0177787095892761</v>
      </c>
      <c r="G317" s="1">
        <v>10.511795311304855</v>
      </c>
      <c r="H317" s="1">
        <v>7.0256107560153014</v>
      </c>
      <c r="I317" s="1">
        <v>47.859395307635793</v>
      </c>
      <c r="J317" s="1">
        <v>18.384704167380217</v>
      </c>
      <c r="K317" s="1">
        <v>68.416653718095077</v>
      </c>
      <c r="L317" s="1">
        <v>4.9109138671546217</v>
      </c>
      <c r="M317" s="10">
        <v>112.05394813765822</v>
      </c>
      <c r="N317" s="1">
        <v>1.100593972571017E-3</v>
      </c>
      <c r="O317" s="1">
        <v>2.7236938026694808E-2</v>
      </c>
      <c r="P317" s="1">
        <v>0.11724015316342998</v>
      </c>
      <c r="Q317" s="1">
        <v>26.731294053712013</v>
      </c>
      <c r="R317" s="1">
        <v>166.86631685855727</v>
      </c>
      <c r="S317" s="1">
        <v>0.11317477789639117</v>
      </c>
      <c r="T317" s="1">
        <v>16.281646649169936</v>
      </c>
      <c r="U317" s="1">
        <v>115.00060934638918</v>
      </c>
      <c r="V317" s="1">
        <v>467.90750870229442</v>
      </c>
      <c r="W317" s="10">
        <v>112.49948586711518</v>
      </c>
      <c r="X317" s="1">
        <v>112.3740307957717</v>
      </c>
      <c r="Y317" s="1">
        <v>0.29218888209319388</v>
      </c>
      <c r="Z317" s="1">
        <v>0.98883413184843916</v>
      </c>
      <c r="AA317" s="1">
        <v>8.8101647891808259</v>
      </c>
      <c r="AB317" s="1">
        <v>46.775736558979894</v>
      </c>
      <c r="AC317" s="1">
        <v>4.5758665780285082</v>
      </c>
      <c r="AD317" s="1">
        <v>101.84255450471203</v>
      </c>
      <c r="AE317" s="11">
        <v>130.3850266499295</v>
      </c>
      <c r="AF317" s="1">
        <v>4.1623841014405687E-2</v>
      </c>
      <c r="AG317" s="1">
        <v>0.15077546807180678</v>
      </c>
      <c r="AH317" s="1">
        <v>5.6607065086517099E-3</v>
      </c>
      <c r="AI317" s="1">
        <v>1.7554213266375411</v>
      </c>
      <c r="AJ317" s="1">
        <v>97.063420621287264</v>
      </c>
      <c r="AK317" s="1">
        <v>8.9931997598637081E-4</v>
      </c>
      <c r="AL317" s="1">
        <v>0.40733096856401979</v>
      </c>
      <c r="AM317" s="1">
        <v>-3.5139677907168941E-3</v>
      </c>
    </row>
    <row r="318" spans="1:39" x14ac:dyDescent="0.25">
      <c r="A318" s="1">
        <v>316</v>
      </c>
      <c r="B318" t="s">
        <v>445</v>
      </c>
      <c r="C318" s="1">
        <v>-9.3163184623642273E-2</v>
      </c>
      <c r="D318" s="1">
        <v>4.3259744463582973E-2</v>
      </c>
      <c r="E318" s="1">
        <v>2.4587188187226088E-2</v>
      </c>
      <c r="F318" s="1">
        <v>6.0847663445493367</v>
      </c>
      <c r="G318" s="1">
        <v>11.08937386304485</v>
      </c>
      <c r="H318" s="1">
        <v>6.6795411276204186</v>
      </c>
      <c r="I318" s="1">
        <v>47.453181575617236</v>
      </c>
      <c r="J318" s="1">
        <v>14.521884453314188</v>
      </c>
      <c r="K318" s="1">
        <v>65.968103766950094</v>
      </c>
      <c r="L318" s="1">
        <v>3.8966888925998995</v>
      </c>
      <c r="M318" s="11">
        <v>120.12533341490142</v>
      </c>
      <c r="N318" s="1">
        <v>1.0719559801915155E-3</v>
      </c>
      <c r="O318" s="1">
        <v>2.9350681095476942E-2</v>
      </c>
      <c r="P318" s="1">
        <v>0.10056396377275857</v>
      </c>
      <c r="Q318" s="1">
        <v>25.353491417706998</v>
      </c>
      <c r="R318" s="1">
        <v>187.66892636838386</v>
      </c>
      <c r="S318" s="1">
        <v>0.13748521304883785</v>
      </c>
      <c r="T318" s="1">
        <v>18.837271768095835</v>
      </c>
      <c r="U318" s="1">
        <v>126.94602663993514</v>
      </c>
      <c r="V318" s="1">
        <v>469.14978154457793</v>
      </c>
      <c r="W318" s="1">
        <v>111.69797536729993</v>
      </c>
      <c r="X318" s="1">
        <v>112.20460317367247</v>
      </c>
      <c r="Y318" s="1">
        <v>0.18787223212015788</v>
      </c>
      <c r="Z318" s="1">
        <v>1.0249973475507879</v>
      </c>
      <c r="AA318" s="1">
        <v>10.373018919935825</v>
      </c>
      <c r="AB318" s="1">
        <v>36.187541863377433</v>
      </c>
      <c r="AC318" s="1">
        <v>4.2496997503576859</v>
      </c>
      <c r="AD318" s="1">
        <v>101.63976666190172</v>
      </c>
      <c r="AE318" s="11">
        <v>128.90236805406599</v>
      </c>
      <c r="AF318" s="1">
        <v>4.3084453741514595E-2</v>
      </c>
      <c r="AG318" s="1">
        <v>0.20984326594527364</v>
      </c>
      <c r="AH318" s="1">
        <v>5.0103194228402941E-3</v>
      </c>
      <c r="AI318" s="1">
        <v>1.6254272865033639</v>
      </c>
      <c r="AJ318" s="1">
        <v>97.082056355593124</v>
      </c>
      <c r="AK318" s="1">
        <v>1.2632890129842421E-3</v>
      </c>
      <c r="AL318" s="1">
        <v>0.52781746121116346</v>
      </c>
      <c r="AM318" s="1">
        <v>-2.5023822209749506E-3</v>
      </c>
    </row>
    <row r="319" spans="1:39" x14ac:dyDescent="0.25">
      <c r="A319" s="1">
        <v>317</v>
      </c>
      <c r="B319" t="s">
        <v>446</v>
      </c>
      <c r="C319" s="1">
        <v>-8.5921239070243793E-2</v>
      </c>
      <c r="D319" s="1">
        <v>-0.16682595927848112</v>
      </c>
      <c r="E319" s="1">
        <v>3.542724346156452E-2</v>
      </c>
      <c r="F319" s="1">
        <v>6.5355211876223187</v>
      </c>
      <c r="G319" s="1">
        <v>11.257565052412673</v>
      </c>
      <c r="H319" s="1">
        <v>6.6146409808553948</v>
      </c>
      <c r="I319" s="1">
        <v>50.611072904623512</v>
      </c>
      <c r="J319" s="1">
        <v>21.171901197087909</v>
      </c>
      <c r="K319" s="1">
        <v>68.771469595124771</v>
      </c>
      <c r="L319" s="1">
        <v>3.8771388915243996</v>
      </c>
      <c r="M319" s="10">
        <v>111.4718187195845</v>
      </c>
      <c r="N319" s="1">
        <v>1.0941809177794639E-3</v>
      </c>
      <c r="O319" s="1">
        <v>3.4880985790043978E-2</v>
      </c>
      <c r="P319" s="1">
        <v>0.1495926719346076</v>
      </c>
      <c r="Q319" s="1">
        <v>24.022193568234485</v>
      </c>
      <c r="R319" s="1">
        <v>174.95665615923272</v>
      </c>
      <c r="S319" s="1">
        <v>0.10366986418016648</v>
      </c>
      <c r="T319" s="1">
        <v>15.461416177551525</v>
      </c>
      <c r="U319" s="1">
        <v>113.75075892142564</v>
      </c>
      <c r="V319" s="1">
        <v>502.06027763647711</v>
      </c>
      <c r="W319" s="10">
        <v>112.61559535286024</v>
      </c>
      <c r="X319" s="1">
        <v>112.68342134588073</v>
      </c>
      <c r="Y319" s="1">
        <v>9.9768085439505355E-2</v>
      </c>
      <c r="Z319" s="1">
        <v>1.0190010370366351</v>
      </c>
      <c r="AA319" s="1">
        <v>9.2851150844426424</v>
      </c>
      <c r="AB319" s="1">
        <v>23.605495885765059</v>
      </c>
      <c r="AC319" s="1">
        <v>4.5421477706249478</v>
      </c>
      <c r="AD319" s="1">
        <v>102.69599600054312</v>
      </c>
      <c r="AE319" s="11">
        <v>129.2000742164407</v>
      </c>
      <c r="AF319" s="1">
        <v>2.5016138996715183E-2</v>
      </c>
      <c r="AG319" s="1">
        <v>0.22829626869460359</v>
      </c>
      <c r="AH319" s="1">
        <v>3.7750821461307151E-3</v>
      </c>
      <c r="AI319" s="1">
        <v>2.6915902650809058</v>
      </c>
      <c r="AJ319" s="1">
        <v>97.354663685872083</v>
      </c>
      <c r="AK319" s="1">
        <v>9.6799505433907711E-4</v>
      </c>
      <c r="AL319" s="1">
        <v>0.45193457838150364</v>
      </c>
      <c r="AM319" s="1">
        <v>-2.6607345787914268E-3</v>
      </c>
    </row>
    <row r="320" spans="1:39" x14ac:dyDescent="0.25">
      <c r="A320" s="1">
        <v>318</v>
      </c>
      <c r="B320" t="s">
        <v>447</v>
      </c>
      <c r="C320" s="1">
        <v>8.408205814434333E-2</v>
      </c>
      <c r="D320" s="1">
        <v>-6.5479407511662716E-2</v>
      </c>
      <c r="E320" s="1">
        <v>3.1185081626048283E-2</v>
      </c>
      <c r="F320" s="1">
        <v>5.4029900896134748</v>
      </c>
      <c r="G320" s="1">
        <v>9.8824464448440654</v>
      </c>
      <c r="H320" s="1">
        <v>5.3414463775544485</v>
      </c>
      <c r="I320" s="1">
        <v>43.692463199990925</v>
      </c>
      <c r="J320" s="1">
        <v>14.099371249914688</v>
      </c>
      <c r="K320" s="1">
        <v>63.840491499409644</v>
      </c>
      <c r="L320" s="1">
        <v>3.3030540317443369</v>
      </c>
      <c r="M320" s="11">
        <v>124.99089255989475</v>
      </c>
      <c r="N320" s="1">
        <v>8.4052286974164189E-4</v>
      </c>
      <c r="O320" s="1">
        <v>7.5005533331372739E-3</v>
      </c>
      <c r="P320" s="1">
        <v>2.9719529642084387E-2</v>
      </c>
      <c r="Q320" s="1">
        <v>24.592406152586008</v>
      </c>
      <c r="R320" s="1">
        <v>162.20757461656635</v>
      </c>
      <c r="S320" s="1">
        <v>0.11198194573568049</v>
      </c>
      <c r="T320" s="1">
        <v>14.656474368899497</v>
      </c>
      <c r="U320" s="1">
        <v>111.65707590113165</v>
      </c>
      <c r="V320" s="1">
        <v>465.98822921892662</v>
      </c>
      <c r="W320" s="10">
        <v>112.49041628307562</v>
      </c>
      <c r="X320" s="1">
        <v>112.69936549205937</v>
      </c>
      <c r="Y320" s="1">
        <v>0.12083944045513925</v>
      </c>
      <c r="Z320" s="1">
        <v>1.0119819921260291</v>
      </c>
      <c r="AA320" s="1">
        <v>9.7416516481097375</v>
      </c>
      <c r="AB320" s="1">
        <v>24.759341034785571</v>
      </c>
      <c r="AC320" s="1">
        <v>4.7236445014939745</v>
      </c>
      <c r="AD320" s="1">
        <v>102.8975054238221</v>
      </c>
      <c r="AE320" s="11">
        <v>129.46395817074131</v>
      </c>
      <c r="AF320" s="1">
        <v>2.3148281859475834E-2</v>
      </c>
      <c r="AG320" s="1">
        <v>0.22555372508715629</v>
      </c>
      <c r="AH320" s="1">
        <v>2.1310018307181223E-3</v>
      </c>
      <c r="AI320" s="1">
        <v>2.7587670539472477</v>
      </c>
      <c r="AJ320" s="1">
        <v>97.377510359555416</v>
      </c>
      <c r="AK320" s="1">
        <v>8.2086136663580384E-4</v>
      </c>
      <c r="AL320" s="1">
        <v>0.40609992156616714</v>
      </c>
      <c r="AM320" s="1">
        <v>-3.1099441851317258E-3</v>
      </c>
    </row>
    <row r="321" spans="1:39" x14ac:dyDescent="0.25">
      <c r="A321" s="1">
        <v>319</v>
      </c>
      <c r="B321" t="s">
        <v>448</v>
      </c>
      <c r="C321" s="1">
        <v>0.49001690832200051</v>
      </c>
      <c r="D321" s="1">
        <v>-2.273548737395234E-2</v>
      </c>
      <c r="E321" s="1">
        <v>0.86564948861547497</v>
      </c>
      <c r="F321" s="1">
        <v>9.0585126846701289</v>
      </c>
      <c r="G321" s="1">
        <v>11.000447383389286</v>
      </c>
      <c r="H321" s="1">
        <v>99.219801782050297</v>
      </c>
      <c r="I321" s="1">
        <v>43.967590163854375</v>
      </c>
      <c r="J321" s="1">
        <v>19.507715349770873</v>
      </c>
      <c r="K321" s="1">
        <v>60.894475517702723</v>
      </c>
      <c r="L321" s="1">
        <v>6.8179126509705972</v>
      </c>
      <c r="M321" s="11">
        <v>117.38666345373116</v>
      </c>
      <c r="N321" s="1">
        <v>3.0575152321675636E-3</v>
      </c>
      <c r="O321" s="1">
        <v>0.8360857993134504</v>
      </c>
      <c r="P321" s="1">
        <v>0.48813769791024836</v>
      </c>
      <c r="Q321" s="1">
        <v>41.370780611972741</v>
      </c>
      <c r="R321" s="1">
        <v>325.7959574145255</v>
      </c>
      <c r="S321" s="1">
        <v>0.33200938469726493</v>
      </c>
      <c r="T321" s="1">
        <v>11.701584584056961</v>
      </c>
      <c r="U321" s="1">
        <v>118.16296187214907</v>
      </c>
      <c r="V321" s="1">
        <v>494.77702606447031</v>
      </c>
      <c r="W321" s="10">
        <v>113.63248419850875</v>
      </c>
      <c r="X321" s="1">
        <v>112.57575061324162</v>
      </c>
      <c r="Y321" s="1">
        <v>0.26668616739932266</v>
      </c>
      <c r="Z321" s="1">
        <v>1.0440589693543549</v>
      </c>
      <c r="AA321" s="1">
        <v>6.5483764116674736</v>
      </c>
      <c r="AB321" s="1">
        <v>32.296377987884597</v>
      </c>
      <c r="AC321" s="1">
        <v>6.8610035885377725</v>
      </c>
      <c r="AD321" s="1">
        <v>102.90166961422223</v>
      </c>
      <c r="AE321" s="11">
        <v>131.60398172250544</v>
      </c>
      <c r="AF321" s="1">
        <v>2.2727389780011528E-2</v>
      </c>
      <c r="AG321" s="1">
        <v>0.2618975121983747</v>
      </c>
      <c r="AH321" s="1">
        <v>9.9095675354465979E-3</v>
      </c>
      <c r="AI321" s="1">
        <v>2.4207732260243566</v>
      </c>
      <c r="AJ321" s="1">
        <v>97.625913389970648</v>
      </c>
      <c r="AK321" s="1">
        <v>4.0102850467466089E-3</v>
      </c>
      <c r="AL321" s="1">
        <v>0.48848311257944915</v>
      </c>
      <c r="AM321" s="1">
        <v>3.586543975946095E-3</v>
      </c>
    </row>
    <row r="322" spans="1:39" x14ac:dyDescent="0.25">
      <c r="A322" s="1">
        <v>320</v>
      </c>
      <c r="B322" t="s">
        <v>449</v>
      </c>
      <c r="C322" s="1">
        <v>0.36202004536862331</v>
      </c>
      <c r="D322" s="1">
        <v>-3.4831454452125397E-2</v>
      </c>
      <c r="E322" s="1">
        <v>1.0398385728340716</v>
      </c>
      <c r="F322" s="1">
        <v>8.8989216383589902</v>
      </c>
      <c r="G322" s="1">
        <v>10.204609797466832</v>
      </c>
      <c r="H322" s="1">
        <v>120.86643179532793</v>
      </c>
      <c r="I322" s="1">
        <v>41.152785446366977</v>
      </c>
      <c r="J322" s="1">
        <v>13.092723245968976</v>
      </c>
      <c r="K322" s="1">
        <v>56.8996434854295</v>
      </c>
      <c r="L322" s="1">
        <v>6.8192905478322556</v>
      </c>
      <c r="M322" s="11">
        <v>125.22262583130805</v>
      </c>
      <c r="N322" s="1">
        <v>3.503260212568369E-3</v>
      </c>
      <c r="O322" s="1">
        <v>1.059155940885248</v>
      </c>
      <c r="P322" s="1">
        <v>0.55722386984744232</v>
      </c>
      <c r="Q322" s="1">
        <v>43.126850222542735</v>
      </c>
      <c r="R322" s="1">
        <v>374.02808402092404</v>
      </c>
      <c r="S322" s="1">
        <v>0.31553099429678577</v>
      </c>
      <c r="T322" s="1">
        <v>11.796493038419833</v>
      </c>
      <c r="U322" s="1">
        <v>107.34475451218306</v>
      </c>
      <c r="V322" s="1">
        <v>502.93748001585914</v>
      </c>
      <c r="W322" s="10">
        <v>111.84609650411387</v>
      </c>
      <c r="X322" s="1">
        <v>112.86762684675254</v>
      </c>
      <c r="Y322" s="1">
        <v>0.34936801456645944</v>
      </c>
      <c r="Z322" s="1">
        <v>1.1593377887685183</v>
      </c>
      <c r="AA322" s="1">
        <v>6.2511326419636024</v>
      </c>
      <c r="AB322" s="1">
        <v>34.333145899744629</v>
      </c>
      <c r="AC322" s="1">
        <v>6.2636768244016814</v>
      </c>
      <c r="AD322" s="1">
        <v>102.38404762757335</v>
      </c>
      <c r="AE322" s="11">
        <v>130.32845092603182</v>
      </c>
      <c r="AF322" s="1">
        <v>1.6965613472172437E-2</v>
      </c>
      <c r="AG322" s="1">
        <v>0.2926486462027923</v>
      </c>
      <c r="AH322" s="1">
        <v>1.2282870216364329E-2</v>
      </c>
      <c r="AI322" s="1">
        <v>2.829220060333359</v>
      </c>
      <c r="AJ322" s="1">
        <v>96.652906697112982</v>
      </c>
      <c r="AK322" s="1">
        <v>4.6475663288672916E-3</v>
      </c>
      <c r="AL322" s="1">
        <v>0.61239293709463838</v>
      </c>
      <c r="AM322" s="1">
        <v>6.6181510576425271E-3</v>
      </c>
    </row>
    <row r="323" spans="1:39" x14ac:dyDescent="0.25">
      <c r="A323" s="1">
        <v>321</v>
      </c>
      <c r="B323" t="s">
        <v>450</v>
      </c>
      <c r="C323" s="1">
        <v>0.86358113626722821</v>
      </c>
      <c r="D323" s="1">
        <v>-2.7300104691151305E-2</v>
      </c>
      <c r="E323" s="1">
        <v>1.1188797565536932</v>
      </c>
      <c r="F323" s="1">
        <v>9.4844252313229251</v>
      </c>
      <c r="G323" s="1">
        <v>10.989396339161699</v>
      </c>
      <c r="H323" s="1">
        <v>140.38072806403136</v>
      </c>
      <c r="I323" s="1">
        <v>43.004493863605667</v>
      </c>
      <c r="J323" s="1">
        <v>17.481700442025002</v>
      </c>
      <c r="K323" s="1">
        <v>59.793285830923857</v>
      </c>
      <c r="L323" s="1">
        <v>6.7280697885714629</v>
      </c>
      <c r="M323" s="11">
        <v>119.96578815481803</v>
      </c>
      <c r="N323" s="1">
        <v>3.8507053050960091E-3</v>
      </c>
      <c r="O323" s="1">
        <v>1.2488101288301376</v>
      </c>
      <c r="P323" s="1">
        <v>0.63542503024587671</v>
      </c>
      <c r="Q323" s="1">
        <v>45.57272983098467</v>
      </c>
      <c r="R323" s="1">
        <v>386.76763078512306</v>
      </c>
      <c r="S323" s="1">
        <v>0.3846117393147685</v>
      </c>
      <c r="T323" s="1">
        <v>18.626575088263358</v>
      </c>
      <c r="U323" s="1">
        <v>129.70574725287</v>
      </c>
      <c r="V323" s="1">
        <v>493.69866288581761</v>
      </c>
      <c r="W323" s="10">
        <v>113.04387422129376</v>
      </c>
      <c r="X323" s="1">
        <v>112.18890388133656</v>
      </c>
      <c r="Y323" s="1">
        <v>0.2521362676492313</v>
      </c>
      <c r="Z323" s="1">
        <v>1.1244467653347219</v>
      </c>
      <c r="AA323" s="1">
        <v>6.1443222453756574</v>
      </c>
      <c r="AB323" s="1">
        <v>26.811999863553194</v>
      </c>
      <c r="AC323" s="1">
        <v>6.993012500779507</v>
      </c>
      <c r="AD323" s="1">
        <v>102.46052713827227</v>
      </c>
      <c r="AE323" s="11">
        <v>130.62995330597946</v>
      </c>
      <c r="AF323" s="1">
        <v>2.6864008601308088E-2</v>
      </c>
      <c r="AG323" s="1">
        <v>0.23502879353023501</v>
      </c>
      <c r="AH323" s="1">
        <v>1.2186368158172011E-2</v>
      </c>
      <c r="AI323" s="1">
        <v>2.9975045649870324</v>
      </c>
      <c r="AJ323" s="1">
        <v>97.516468494180671</v>
      </c>
      <c r="AK323" s="1">
        <v>4.8904836030400261E-3</v>
      </c>
      <c r="AL323" s="1">
        <v>0.85090705147092016</v>
      </c>
      <c r="AM323" s="1">
        <v>8.4674759965480441E-3</v>
      </c>
    </row>
    <row r="324" spans="1:39" x14ac:dyDescent="0.25">
      <c r="A324" s="1">
        <v>322</v>
      </c>
      <c r="B324" t="s">
        <v>451</v>
      </c>
      <c r="C324" s="1">
        <v>1.1101934611630599</v>
      </c>
      <c r="D324" s="1">
        <v>-6.6269913840829808E-2</v>
      </c>
      <c r="E324" s="1">
        <v>0.9236559922374058</v>
      </c>
      <c r="F324" s="1">
        <v>8.7808390157776106</v>
      </c>
      <c r="G324" s="1">
        <v>10.823461518558974</v>
      </c>
      <c r="H324" s="1">
        <v>174.47157604246246</v>
      </c>
      <c r="I324" s="1">
        <v>39.578097253077694</v>
      </c>
      <c r="J324" s="1">
        <v>18.925161660044868</v>
      </c>
      <c r="K324" s="1">
        <v>57.564699356119775</v>
      </c>
      <c r="L324" s="1">
        <v>7.1426814697489291</v>
      </c>
      <c r="M324" s="11">
        <v>124.29580119103025</v>
      </c>
      <c r="N324" s="1">
        <v>4.0923041722203584E-3</v>
      </c>
      <c r="O324" s="1">
        <v>1.3080036901038274</v>
      </c>
      <c r="P324" s="1">
        <v>1.3951275686800988</v>
      </c>
      <c r="Q324" s="1">
        <v>54.064467484441856</v>
      </c>
      <c r="R324" s="1">
        <v>711.43341286524208</v>
      </c>
      <c r="S324" s="1">
        <v>0.45469499689830811</v>
      </c>
      <c r="T324" s="1">
        <v>22.272325979975129</v>
      </c>
      <c r="U324" s="1">
        <v>146.25004670555629</v>
      </c>
      <c r="V324" s="1">
        <v>570.81878023834861</v>
      </c>
      <c r="W324" s="10">
        <v>113.91806814180389</v>
      </c>
      <c r="X324" s="1">
        <v>114.56692929771697</v>
      </c>
      <c r="Y324" s="1">
        <v>0.28309311081939159</v>
      </c>
      <c r="Z324" s="1">
        <v>1.1141846385760135</v>
      </c>
      <c r="AA324" s="1">
        <v>6.4163846601419543</v>
      </c>
      <c r="AB324" s="1">
        <v>29.385627152560069</v>
      </c>
      <c r="AC324" s="1">
        <v>5.879327774146172</v>
      </c>
      <c r="AD324" s="1">
        <v>104.75190263098705</v>
      </c>
      <c r="AE324" s="11">
        <v>134.11171508768899</v>
      </c>
      <c r="AF324" s="1">
        <v>2.3824715516030427E-2</v>
      </c>
      <c r="AG324" s="1">
        <v>0.32322128210950185</v>
      </c>
      <c r="AH324" s="1">
        <v>1.5081596583911698E-2</v>
      </c>
      <c r="AI324" s="1">
        <v>14.051693675754922</v>
      </c>
      <c r="AJ324" s="1">
        <v>99.696238707613119</v>
      </c>
      <c r="AK324" s="1">
        <v>5.0610015685032556E-3</v>
      </c>
      <c r="AL324" s="1">
        <v>3.0593334125129052</v>
      </c>
      <c r="AM324" s="1">
        <v>8.8449646225053739E-3</v>
      </c>
    </row>
    <row r="325" spans="1:39" x14ac:dyDescent="0.25">
      <c r="A325" s="1">
        <v>323</v>
      </c>
      <c r="B325" t="s">
        <v>452</v>
      </c>
      <c r="C325" s="1">
        <v>-3.0028712976503197E-2</v>
      </c>
      <c r="D325" s="1">
        <v>-6.1551407787032254E-2</v>
      </c>
      <c r="E325" s="1">
        <v>5.0442888539694898E-2</v>
      </c>
      <c r="F325" s="1">
        <v>6.322616978984108</v>
      </c>
      <c r="G325" s="1">
        <v>10.730897468862137</v>
      </c>
      <c r="H325" s="1">
        <v>25.198525215865342</v>
      </c>
      <c r="I325" s="1">
        <v>44.436558541973135</v>
      </c>
      <c r="J325" s="1">
        <v>16.089251491125605</v>
      </c>
      <c r="K325" s="1">
        <v>80.3435833244002</v>
      </c>
      <c r="L325" s="1">
        <v>5.6869874090354315</v>
      </c>
      <c r="M325" s="11">
        <v>119.94357114766244</v>
      </c>
      <c r="N325" s="1">
        <v>2.0649245279294307E-3</v>
      </c>
      <c r="O325" s="1">
        <v>0.12714290969136879</v>
      </c>
      <c r="P325" s="1">
        <v>0.23924759609666241</v>
      </c>
      <c r="Q325" s="1">
        <v>16.885988766580276</v>
      </c>
      <c r="R325" s="1">
        <v>205.70995898310451</v>
      </c>
      <c r="S325" s="1">
        <v>0.17929721111236893</v>
      </c>
      <c r="T325" s="1">
        <v>13.657934525841236</v>
      </c>
      <c r="U325" s="1">
        <v>133.33866813563958</v>
      </c>
      <c r="V325" s="1">
        <v>439.51962487150365</v>
      </c>
      <c r="W325" s="10">
        <v>114.83582758510327</v>
      </c>
      <c r="X325" s="1">
        <v>114.52070727724036</v>
      </c>
      <c r="Y325" s="1">
        <v>0.29316049914736508</v>
      </c>
      <c r="Z325" s="1">
        <v>1.428096802783213</v>
      </c>
      <c r="AA325" s="1">
        <v>7.9390012967964543</v>
      </c>
      <c r="AB325" s="1">
        <v>29.257342651166709</v>
      </c>
      <c r="AC325" s="1">
        <v>5.4382968077351403</v>
      </c>
      <c r="AD325" s="1">
        <v>104.99316420147892</v>
      </c>
      <c r="AE325" s="11">
        <v>133.66244693893759</v>
      </c>
      <c r="AF325" s="1">
        <v>2.336322001795775E-2</v>
      </c>
      <c r="AG325" s="1">
        <v>0.27252654001300691</v>
      </c>
      <c r="AH325" s="1">
        <v>9.5912062858508895E-3</v>
      </c>
      <c r="AI325" s="1">
        <v>6.2305135329141406</v>
      </c>
      <c r="AJ325" s="1">
        <v>99.609201240867549</v>
      </c>
      <c r="AK325" s="1">
        <v>1.0020834180334785E-3</v>
      </c>
      <c r="AL325" s="1">
        <v>0.49267616765402289</v>
      </c>
      <c r="AM325" s="1">
        <v>1.3295762935862279E-4</v>
      </c>
    </row>
    <row r="326" spans="1:39" x14ac:dyDescent="0.25">
      <c r="A326" s="1">
        <v>324</v>
      </c>
      <c r="B326" t="s">
        <v>453</v>
      </c>
      <c r="C326" s="1">
        <v>0.2139795331327945</v>
      </c>
      <c r="D326" s="1">
        <v>-5.9202901458243105E-2</v>
      </c>
      <c r="E326" s="1">
        <v>4.8086852662097369E-2</v>
      </c>
      <c r="F326" s="1">
        <v>5.7717220957256821</v>
      </c>
      <c r="G326" s="1">
        <v>9.9335702050706285</v>
      </c>
      <c r="H326" s="1">
        <v>26.540701210273365</v>
      </c>
      <c r="I326" s="1">
        <v>41.576920846687635</v>
      </c>
      <c r="J326" s="1">
        <v>16.270772351526389</v>
      </c>
      <c r="K326" s="1">
        <v>75.641175862641731</v>
      </c>
      <c r="L326" s="1">
        <v>4.6118239370110219</v>
      </c>
      <c r="M326" s="11">
        <v>115.85384560827111</v>
      </c>
      <c r="N326" s="1">
        <v>1.6284814807227702E-3</v>
      </c>
      <c r="O326" s="1">
        <v>0.14007223392230797</v>
      </c>
      <c r="P326" s="1">
        <v>0.25149287868556153</v>
      </c>
      <c r="Q326" s="1">
        <v>16.647768518377109</v>
      </c>
      <c r="R326" s="1">
        <v>193.10273942021064</v>
      </c>
      <c r="S326" s="1">
        <v>0.20850992143228828</v>
      </c>
      <c r="T326" s="1">
        <v>15.741132763247327</v>
      </c>
      <c r="U326" s="1">
        <v>137.62628632631709</v>
      </c>
      <c r="V326" s="1">
        <v>435.41466005439997</v>
      </c>
      <c r="W326" s="10">
        <v>113.80243993892803</v>
      </c>
      <c r="X326" s="1">
        <v>111.80004591612841</v>
      </c>
      <c r="Y326" s="1">
        <v>0.16001124018926077</v>
      </c>
      <c r="Z326" s="1">
        <v>1.3939868465592933</v>
      </c>
      <c r="AA326" s="1">
        <v>7.8516464818803238</v>
      </c>
      <c r="AB326" s="1">
        <v>24.86977078610861</v>
      </c>
      <c r="AC326" s="1">
        <v>4.8415804108884233</v>
      </c>
      <c r="AD326" s="1">
        <v>103.53359891974405</v>
      </c>
      <c r="AE326" s="11">
        <v>131.28384270653282</v>
      </c>
      <c r="AF326" s="1">
        <v>2.8097080169399984E-2</v>
      </c>
      <c r="AG326" s="1">
        <v>0.31144898674724208</v>
      </c>
      <c r="AH326" s="1">
        <v>1.0451387415633263E-2</v>
      </c>
      <c r="AI326" s="1">
        <v>6.4934223443811305</v>
      </c>
      <c r="AJ326" s="1">
        <v>96.360219719362263</v>
      </c>
      <c r="AK326" s="1">
        <v>3.241449154688637E-4</v>
      </c>
      <c r="AL326" s="1">
        <v>0.54839313636427944</v>
      </c>
      <c r="AM326" s="1">
        <v>9.0040862582117754E-4</v>
      </c>
    </row>
    <row r="327" spans="1:39" x14ac:dyDescent="0.25">
      <c r="A327" s="1">
        <v>325</v>
      </c>
      <c r="B327" t="s">
        <v>454</v>
      </c>
      <c r="C327" s="1">
        <v>-0.11330182395580941</v>
      </c>
      <c r="D327" s="1">
        <v>-6.3629625515598226E-2</v>
      </c>
      <c r="E327" s="1">
        <v>4.5661996135995704E-2</v>
      </c>
      <c r="F327" s="1">
        <v>5.6642194785568023</v>
      </c>
      <c r="G327" s="1">
        <v>9.7878163949993944</v>
      </c>
      <c r="H327" s="1">
        <v>31.546505481234941</v>
      </c>
      <c r="I327" s="1">
        <v>41.242195325925586</v>
      </c>
      <c r="J327" s="1">
        <v>16.09041721154259</v>
      </c>
      <c r="K327" s="1">
        <v>73.815120459833736</v>
      </c>
      <c r="L327" s="1">
        <v>4.6142195432401847</v>
      </c>
      <c r="M327" s="11">
        <v>122.46284796761847</v>
      </c>
      <c r="N327" s="1">
        <v>1.5900145288531224E-3</v>
      </c>
      <c r="O327" s="1">
        <v>0.14374397055040264</v>
      </c>
      <c r="P327" s="1">
        <v>0.40922541629483039</v>
      </c>
      <c r="Q327" s="1">
        <v>16.301343641425362</v>
      </c>
      <c r="R327" s="1">
        <v>199.25972101896653</v>
      </c>
      <c r="S327" s="1">
        <v>0.20936894890041272</v>
      </c>
      <c r="T327" s="1">
        <v>16.404508676199985</v>
      </c>
      <c r="U327" s="1">
        <v>143.00189988530983</v>
      </c>
      <c r="V327" s="1">
        <v>441.431772958956</v>
      </c>
      <c r="W327" s="11">
        <v>115.86303411275723</v>
      </c>
      <c r="X327" s="1">
        <v>114.50332728696988</v>
      </c>
      <c r="Y327" s="1">
        <v>0.12970386203130993</v>
      </c>
      <c r="Z327" s="1">
        <v>1.3567089533714569</v>
      </c>
      <c r="AA327" s="1">
        <v>7.6295136214397168</v>
      </c>
      <c r="AB327" s="1">
        <v>24.629380241103959</v>
      </c>
      <c r="AC327" s="1">
        <v>4.8018592931007333</v>
      </c>
      <c r="AD327" s="1">
        <v>104.69677734742753</v>
      </c>
      <c r="AE327" s="11">
        <v>133.48149418011667</v>
      </c>
      <c r="AF327" s="1">
        <v>2.8730236811586037E-2</v>
      </c>
      <c r="AG327" s="1">
        <v>0.24474106181445984</v>
      </c>
      <c r="AH327" s="1">
        <v>1.1898867320360856E-2</v>
      </c>
      <c r="AI327" s="1">
        <v>7.1213405793829896</v>
      </c>
      <c r="AJ327" s="1">
        <v>99.211922828571304</v>
      </c>
      <c r="AK327" s="1">
        <v>7.2139499639346176E-4</v>
      </c>
      <c r="AL327" s="1">
        <v>0.58702477647765916</v>
      </c>
      <c r="AM327" s="1">
        <v>3.1585397846190331E-3</v>
      </c>
    </row>
    <row r="328" spans="1:39" x14ac:dyDescent="0.25">
      <c r="A328" s="1">
        <v>326</v>
      </c>
      <c r="B328" t="s">
        <v>455</v>
      </c>
      <c r="C328" s="1">
        <v>-5.3559788821737508E-2</v>
      </c>
      <c r="D328" s="1">
        <v>-0.16682595927848112</v>
      </c>
      <c r="E328" s="1">
        <v>4.6710786225421574E-2</v>
      </c>
      <c r="F328" s="1">
        <v>5.479460363144244</v>
      </c>
      <c r="G328" s="1">
        <v>9.9264510717171515</v>
      </c>
      <c r="H328" s="1">
        <v>27.924206839617696</v>
      </c>
      <c r="I328" s="1">
        <v>41.982879316668928</v>
      </c>
      <c r="J328" s="1">
        <v>13.069424572482488</v>
      </c>
      <c r="K328" s="1">
        <v>73.105702981148525</v>
      </c>
      <c r="L328" s="1">
        <v>3.9745813949000577</v>
      </c>
      <c r="M328" s="11">
        <v>121.75721463907485</v>
      </c>
      <c r="N328" s="1">
        <v>1.4018360456480305E-3</v>
      </c>
      <c r="O328" s="1">
        <v>0.13793553572021464</v>
      </c>
      <c r="P328" s="1">
        <v>0.12916815911225724</v>
      </c>
      <c r="Q328" s="1">
        <v>14.760931620443589</v>
      </c>
      <c r="R328" s="1">
        <v>197.16799718165413</v>
      </c>
      <c r="S328" s="1">
        <v>0.18061803447272728</v>
      </c>
      <c r="T328" s="1">
        <v>11.832225521708978</v>
      </c>
      <c r="U328" s="1">
        <v>125.53299251682121</v>
      </c>
      <c r="V328" s="1">
        <v>438.44207512250023</v>
      </c>
      <c r="W328" s="10">
        <v>114.0420209647264</v>
      </c>
      <c r="X328" s="1">
        <v>112.92820539118031</v>
      </c>
      <c r="Y328" s="1">
        <v>0.11950855315575466</v>
      </c>
      <c r="Z328" s="1">
        <v>1.3699064505176455</v>
      </c>
      <c r="AA328" s="1">
        <v>8.5067147607488032</v>
      </c>
      <c r="AB328" s="1">
        <v>21.671085873296146</v>
      </c>
      <c r="AC328" s="1">
        <v>5.2208438369274077</v>
      </c>
      <c r="AD328" s="1">
        <v>102.77996580855887</v>
      </c>
      <c r="AE328" s="11">
        <v>131.55801351343763</v>
      </c>
      <c r="AF328" s="1">
        <v>1.6489811364995423E-2</v>
      </c>
      <c r="AG328" s="1">
        <v>0.30510796153368308</v>
      </c>
      <c r="AH328" s="1">
        <v>1.0394710368649005E-2</v>
      </c>
      <c r="AI328" s="1">
        <v>6.1015938235827187</v>
      </c>
      <c r="AJ328" s="1">
        <v>96.81924263666798</v>
      </c>
      <c r="AK328" s="1">
        <v>6.8493732053409682E-4</v>
      </c>
      <c r="AL328" s="1">
        <v>0.47372573993193473</v>
      </c>
      <c r="AM328" s="1">
        <v>6.1830652154404656E-4</v>
      </c>
    </row>
    <row r="329" spans="1:39" x14ac:dyDescent="0.25">
      <c r="A329" s="1">
        <v>327</v>
      </c>
      <c r="B329" t="s">
        <v>456</v>
      </c>
      <c r="C329" s="1">
        <v>0.12520820523444962</v>
      </c>
      <c r="D329" s="1">
        <v>-0.16682595927848112</v>
      </c>
      <c r="E329" s="1">
        <v>2.7066310446743208E-2</v>
      </c>
      <c r="F329" s="1">
        <v>0.20337523933299076</v>
      </c>
      <c r="G329" s="1">
        <v>22.377808766409828</v>
      </c>
      <c r="H329" s="1">
        <v>11.918932730996689</v>
      </c>
      <c r="I329" s="1">
        <v>53.422822814065633</v>
      </c>
      <c r="J329" s="1">
        <v>13.507895810776184</v>
      </c>
      <c r="K329" s="1">
        <v>68.338955112366378</v>
      </c>
      <c r="L329" s="1">
        <v>3.5159446489489343</v>
      </c>
      <c r="M329" s="1">
        <v>107.68835141978001</v>
      </c>
      <c r="N329" s="1">
        <v>8.8660376017507406E-4</v>
      </c>
      <c r="O329" s="1">
        <v>1.8772280849927454E-2</v>
      </c>
      <c r="P329" s="1">
        <v>0.16934090744165636</v>
      </c>
      <c r="Q329" s="1">
        <v>435.30087068347848</v>
      </c>
      <c r="R329" s="1">
        <v>497.18533554036009</v>
      </c>
      <c r="S329" s="1">
        <v>8.2381005795850643E-2</v>
      </c>
      <c r="T329" s="1">
        <v>3.1010573815643379</v>
      </c>
      <c r="U329" s="1">
        <v>54.496374783360913</v>
      </c>
      <c r="V329" s="1">
        <v>416.10597243967163</v>
      </c>
      <c r="W329" s="10">
        <v>114.58833587242516</v>
      </c>
      <c r="X329" s="1">
        <v>114.89849846169699</v>
      </c>
      <c r="Y329" s="1">
        <v>2.6306400722017731E-2</v>
      </c>
      <c r="Z329" s="1">
        <v>0.12015451873175946</v>
      </c>
      <c r="AA329" s="1">
        <v>22.482901981621282</v>
      </c>
      <c r="AB329" s="1">
        <v>21.488763483358795</v>
      </c>
      <c r="AC329" s="1">
        <v>14.092315495557928</v>
      </c>
      <c r="AD329" s="1">
        <v>104.30804289980394</v>
      </c>
      <c r="AE329" s="11">
        <v>133.60079877691976</v>
      </c>
      <c r="AF329" s="1">
        <v>1.9271398671014905E-2</v>
      </c>
      <c r="AG329" s="1">
        <v>0.29431697080368913</v>
      </c>
      <c r="AH329" s="1">
        <v>2.580764589319734E-2</v>
      </c>
      <c r="AI329" s="1">
        <v>28.005276313507643</v>
      </c>
      <c r="AJ329" s="1">
        <v>97.686337532553537</v>
      </c>
      <c r="AK329" s="1">
        <v>1.1770554327219507E-3</v>
      </c>
      <c r="AL329" s="1">
        <v>9.5106416834014579E-2</v>
      </c>
      <c r="AM329" s="1">
        <v>4.9722473026065869E-4</v>
      </c>
    </row>
    <row r="330" spans="1:39" x14ac:dyDescent="0.25">
      <c r="A330" s="1">
        <v>328</v>
      </c>
      <c r="B330" t="s">
        <v>457</v>
      </c>
      <c r="C330" s="1">
        <v>2.8456245479008963E-2</v>
      </c>
      <c r="D330" s="1">
        <v>-5.2572436290109555E-2</v>
      </c>
      <c r="E330" s="1">
        <v>3.7613332630575931E-2</v>
      </c>
      <c r="F330" s="1">
        <v>0.18583417338116734</v>
      </c>
      <c r="G330" s="1">
        <v>22.051725453824986</v>
      </c>
      <c r="H330" s="1">
        <v>11.460113721315784</v>
      </c>
      <c r="I330" s="1">
        <v>52.700719053400256</v>
      </c>
      <c r="J330" s="1">
        <v>12.129636230995631</v>
      </c>
      <c r="K330" s="1">
        <v>66.692601823749612</v>
      </c>
      <c r="L330" s="1">
        <v>3.5260381914761538</v>
      </c>
      <c r="M330" s="10">
        <v>110.12377803848376</v>
      </c>
      <c r="N330" s="1">
        <v>1.1040663886568419E-3</v>
      </c>
      <c r="O330" s="1">
        <v>5.5041300743563027E-3</v>
      </c>
      <c r="P330" s="1">
        <v>8.5531462242013925E-2</v>
      </c>
      <c r="Q330" s="1">
        <v>455.58661836527278</v>
      </c>
      <c r="R330" s="1">
        <v>485.2797614622724</v>
      </c>
      <c r="S330" s="1">
        <v>6.9525932792172618E-2</v>
      </c>
      <c r="T330" s="1">
        <v>2.8667590960626286</v>
      </c>
      <c r="U330" s="1">
        <v>54.441408329973498</v>
      </c>
      <c r="V330" s="1">
        <v>417.90543920695717</v>
      </c>
      <c r="W330" s="10">
        <v>115.02340128063265</v>
      </c>
      <c r="X330" s="1">
        <v>102.6893980366214</v>
      </c>
      <c r="Y330" s="1">
        <v>2.4373663180013775E-2</v>
      </c>
      <c r="Z330" s="1">
        <v>0.1477874238517298</v>
      </c>
      <c r="AA330" s="1">
        <v>21.137391449161004</v>
      </c>
      <c r="AB330" s="1">
        <v>21.644521865125693</v>
      </c>
      <c r="AC330" s="1">
        <v>14.102510571692886</v>
      </c>
      <c r="AD330" s="1">
        <v>103.30958935301369</v>
      </c>
      <c r="AE330" s="11">
        <v>119.57302059682449</v>
      </c>
      <c r="AF330" s="1">
        <v>3.9046418568133472E-3</v>
      </c>
      <c r="AG330" s="1">
        <v>0.2705085486077638</v>
      </c>
      <c r="AH330" s="1">
        <v>2.2194113266063683E-2</v>
      </c>
      <c r="AI330" s="1">
        <v>28.470194235105176</v>
      </c>
      <c r="AJ330" s="1">
        <v>95.819313334930186</v>
      </c>
      <c r="AK330" s="1">
        <v>8.5390268197651695E-4</v>
      </c>
      <c r="AL330" s="1">
        <v>6.9431416331397044E-2</v>
      </c>
      <c r="AM330" s="1">
        <v>2.0412241994578503E-3</v>
      </c>
    </row>
    <row r="331" spans="1:39" x14ac:dyDescent="0.25">
      <c r="A331" s="1">
        <v>329</v>
      </c>
      <c r="B331" t="s">
        <v>458</v>
      </c>
      <c r="C331" s="1">
        <v>0.27181059854115841</v>
      </c>
      <c r="D331" s="1">
        <v>0.12325518026127624</v>
      </c>
      <c r="E331" s="1">
        <v>4.9419349679176904E-2</v>
      </c>
      <c r="F331" s="1">
        <v>0.23659884265518952</v>
      </c>
      <c r="G331" s="1">
        <v>24.35958911054475</v>
      </c>
      <c r="H331" s="1">
        <v>15.71099786806418</v>
      </c>
      <c r="I331" s="1">
        <v>60.71988168933197</v>
      </c>
      <c r="J331" s="1">
        <v>14.421674124202875</v>
      </c>
      <c r="K331" s="1">
        <v>74.616044112398939</v>
      </c>
      <c r="L331" s="1">
        <v>3.8342577361561596</v>
      </c>
      <c r="M331" s="1">
        <v>100.72527770017024</v>
      </c>
      <c r="N331" s="1">
        <v>1.3310463047853489E-3</v>
      </c>
      <c r="O331" s="1">
        <v>5.7489306066569684E-2</v>
      </c>
      <c r="P331" s="1">
        <v>7.6474604007718938E-2</v>
      </c>
      <c r="Q331" s="1">
        <v>476.31603260992222</v>
      </c>
      <c r="R331" s="1">
        <v>499.09978761358514</v>
      </c>
      <c r="S331" s="1">
        <v>8.7016771471562823E-2</v>
      </c>
      <c r="T331" s="1">
        <v>3.0630953119373823</v>
      </c>
      <c r="U331" s="1">
        <v>57.042295076887875</v>
      </c>
      <c r="V331" s="1">
        <v>431.40315761420567</v>
      </c>
      <c r="W331" s="11">
        <v>116.39355701300975</v>
      </c>
      <c r="X331" s="1">
        <v>115.77028903390512</v>
      </c>
      <c r="Y331" s="1">
        <v>5.6660592396121423E-2</v>
      </c>
      <c r="Z331" s="1">
        <v>0.1058309903605652</v>
      </c>
      <c r="AA331" s="1">
        <v>22.951427267907611</v>
      </c>
      <c r="AB331" s="1">
        <v>21.863324456691785</v>
      </c>
      <c r="AC331" s="1">
        <v>12.935525623372115</v>
      </c>
      <c r="AD331" s="1">
        <v>104.3167100957008</v>
      </c>
      <c r="AE331" s="11">
        <v>133.62043595198136</v>
      </c>
      <c r="AF331" s="1">
        <v>8.3545251643447386E-5</v>
      </c>
      <c r="AG331" s="1">
        <v>0.29993431525853076</v>
      </c>
      <c r="AH331" s="1">
        <v>3.0858484067015638E-2</v>
      </c>
      <c r="AI331" s="1">
        <v>29.070435149037611</v>
      </c>
      <c r="AJ331" s="1">
        <v>96.32961361435396</v>
      </c>
      <c r="AK331" s="1">
        <v>1.0630805725674252E-3</v>
      </c>
      <c r="AL331" s="1">
        <v>0.10238474685008847</v>
      </c>
      <c r="AM331" s="1">
        <v>2.3322642343098208E-3</v>
      </c>
    </row>
    <row r="332" spans="1:39" x14ac:dyDescent="0.25">
      <c r="A332" s="1">
        <v>330</v>
      </c>
      <c r="B332" t="s">
        <v>459</v>
      </c>
      <c r="C332" s="1">
        <v>0.77968263420629069</v>
      </c>
      <c r="D332" s="1">
        <v>-0.16682595927848112</v>
      </c>
      <c r="E332" s="1">
        <v>5.1735184281123371E-2</v>
      </c>
      <c r="F332" s="1">
        <v>0.33083515334119579</v>
      </c>
      <c r="G332" s="1">
        <v>23.893444878595421</v>
      </c>
      <c r="H332" s="1">
        <v>24.991772165979651</v>
      </c>
      <c r="I332" s="1">
        <v>61.339101340811716</v>
      </c>
      <c r="J332" s="1">
        <v>18.104433590286607</v>
      </c>
      <c r="K332" s="1">
        <v>75.167307439655161</v>
      </c>
      <c r="L332" s="1">
        <v>4.1539554439688606</v>
      </c>
      <c r="M332" s="1">
        <v>101.77806728105878</v>
      </c>
      <c r="N332" s="1">
        <v>1.097522098699443E-3</v>
      </c>
      <c r="O332" s="1">
        <v>2.74386770947277E-2</v>
      </c>
      <c r="P332" s="1">
        <v>0.14754933537935058</v>
      </c>
      <c r="Q332" s="1">
        <v>477.07724141089216</v>
      </c>
      <c r="R332" s="1">
        <v>510.18071856331704</v>
      </c>
      <c r="S332" s="1">
        <v>8.315138982466902E-2</v>
      </c>
      <c r="T332" s="1">
        <v>3.1955873173867984</v>
      </c>
      <c r="U332" s="1">
        <v>57.576448111978571</v>
      </c>
      <c r="V332" s="1">
        <v>431.69221623462767</v>
      </c>
      <c r="W332" s="11">
        <v>117.71665388223376</v>
      </c>
      <c r="X332" s="1">
        <v>116.49019735370261</v>
      </c>
      <c r="Y332" s="1">
        <v>6.2230932275715301E-2</v>
      </c>
      <c r="Z332" s="1">
        <v>0.12513648003095257</v>
      </c>
      <c r="AA332" s="1">
        <v>21.192811005573503</v>
      </c>
      <c r="AB332" s="1">
        <v>22.786852793934177</v>
      </c>
      <c r="AC332" s="1">
        <v>13.516922640750957</v>
      </c>
      <c r="AD332" s="1">
        <v>105.73483208831379</v>
      </c>
      <c r="AE332" s="11">
        <v>134.09431370736348</v>
      </c>
      <c r="AF332" s="1">
        <v>8.2459319333001442E-4</v>
      </c>
      <c r="AG332" s="1">
        <v>0.30128013467110576</v>
      </c>
      <c r="AH332" s="1">
        <v>2.2295142958194958E-2</v>
      </c>
      <c r="AI332" s="1">
        <v>31.41718524977896</v>
      </c>
      <c r="AJ332" s="1">
        <v>98.417412196361283</v>
      </c>
      <c r="AK332" s="1">
        <v>1.1661287215039044E-3</v>
      </c>
      <c r="AL332" s="1">
        <v>0.15743109546624459</v>
      </c>
      <c r="AM332" s="1">
        <v>3.0624348442341172E-3</v>
      </c>
    </row>
    <row r="333" spans="1:39" x14ac:dyDescent="0.25">
      <c r="A333" s="1">
        <v>331</v>
      </c>
      <c r="B333" t="s">
        <v>460</v>
      </c>
      <c r="C333" s="1">
        <v>0.4149684660648566</v>
      </c>
      <c r="D333" s="1">
        <v>-7.6063100647534854E-3</v>
      </c>
      <c r="E333" s="1">
        <v>8.0154931957661088E-2</v>
      </c>
      <c r="F333" s="1">
        <v>19.814223207978504</v>
      </c>
      <c r="G333" s="1">
        <v>33.704946871479329</v>
      </c>
      <c r="H333" s="1">
        <v>83.50521597407527</v>
      </c>
      <c r="I333" s="1">
        <v>150.27935797603467</v>
      </c>
      <c r="J333" s="1">
        <v>30.994850783799816</v>
      </c>
      <c r="K333" s="1">
        <v>4.4659223951178779</v>
      </c>
      <c r="L333" s="1">
        <v>663.49848975270868</v>
      </c>
      <c r="M333" s="1">
        <v>106.73482158020853</v>
      </c>
      <c r="N333" s="1">
        <v>0.13499932521196489</v>
      </c>
      <c r="O333" s="1">
        <v>1.0471263340686694</v>
      </c>
      <c r="P333" s="1">
        <v>1.3940092000563826</v>
      </c>
      <c r="Q333" s="1">
        <v>40.478840370918938</v>
      </c>
      <c r="R333" s="1">
        <v>226.22315113320482</v>
      </c>
      <c r="S333" s="1">
        <v>0.26379929888395137</v>
      </c>
      <c r="T333" s="1">
        <v>1.301620078473561</v>
      </c>
      <c r="U333" s="1">
        <v>49.449247340772025</v>
      </c>
      <c r="V333" s="1">
        <v>139.25302670618103</v>
      </c>
      <c r="W333" s="11">
        <v>123.81097366691836</v>
      </c>
      <c r="X333" s="10">
        <v>119.9111317929757</v>
      </c>
      <c r="Y333" s="1">
        <v>30.62366461563516</v>
      </c>
      <c r="Z333" s="1">
        <v>2.5826019457106613</v>
      </c>
      <c r="AA333" s="1">
        <v>0.98736684823503618</v>
      </c>
      <c r="AB333" s="1">
        <v>7851.5373364097813</v>
      </c>
      <c r="AC333" s="1">
        <v>0.45306329649695593</v>
      </c>
      <c r="AD333" s="1">
        <v>109.82694790789185</v>
      </c>
      <c r="AE333" s="11">
        <v>138.80525035962947</v>
      </c>
      <c r="AF333" s="1">
        <v>1.749360303085677</v>
      </c>
      <c r="AG333" s="1">
        <v>1.0954081673022942</v>
      </c>
      <c r="AH333" s="1">
        <v>1.8408563282105692E-2</v>
      </c>
      <c r="AI333" s="1">
        <v>95.691364073269611</v>
      </c>
      <c r="AJ333" s="1">
        <v>99.525886187393056</v>
      </c>
      <c r="AK333" s="1">
        <v>1.0338035353494399E-2</v>
      </c>
      <c r="AL333" s="1">
        <v>0.19687778348565818</v>
      </c>
      <c r="AM333" s="1">
        <v>0.20866337303726146</v>
      </c>
    </row>
    <row r="334" spans="1:39" x14ac:dyDescent="0.25">
      <c r="A334" s="1">
        <v>332</v>
      </c>
      <c r="B334" t="s">
        <v>461</v>
      </c>
      <c r="C334" s="1">
        <v>0.33775826712831625</v>
      </c>
      <c r="D334" s="1">
        <v>0.15027591546250119</v>
      </c>
      <c r="E334" s="1">
        <v>7.5062392575686865E-2</v>
      </c>
      <c r="F334" s="1">
        <v>18.7435365615862</v>
      </c>
      <c r="G334" s="1">
        <v>31.850052410499654</v>
      </c>
      <c r="H334" s="1">
        <v>60.178290511444523</v>
      </c>
      <c r="I334" s="1">
        <v>146.39851459991939</v>
      </c>
      <c r="J334" s="1">
        <v>25.348978283314878</v>
      </c>
      <c r="K334" s="1">
        <v>4.1596810083824662</v>
      </c>
      <c r="L334" s="1">
        <v>623.09773613084656</v>
      </c>
      <c r="M334" s="11">
        <v>117.65903420225516</v>
      </c>
      <c r="N334" s="1">
        <v>0.12768661553159175</v>
      </c>
      <c r="O334" s="1">
        <v>1.0591947397373089</v>
      </c>
      <c r="P334" s="1">
        <v>1.2888962102911556</v>
      </c>
      <c r="Q334" s="1">
        <v>38.817885745136586</v>
      </c>
      <c r="R334" s="1">
        <v>213.70441746129484</v>
      </c>
      <c r="S334" s="1">
        <v>0.20833117297193199</v>
      </c>
      <c r="T334" s="1">
        <v>0.98897174146401079</v>
      </c>
      <c r="U334" s="1">
        <v>50.400028055317236</v>
      </c>
      <c r="V334" s="1">
        <v>136.73378900649391</v>
      </c>
      <c r="W334" s="11">
        <v>128.56374855304037</v>
      </c>
      <c r="X334" s="11">
        <v>127.32082391975443</v>
      </c>
      <c r="Y334" s="1">
        <v>31.056692381692006</v>
      </c>
      <c r="Z334" s="1">
        <v>2.5464041332173193</v>
      </c>
      <c r="AA334" s="1">
        <v>0.98240013813035332</v>
      </c>
      <c r="AB334" s="1">
        <v>7793.878700533116</v>
      </c>
      <c r="AC334" s="1">
        <v>0.30528926823137098</v>
      </c>
      <c r="AD334" s="1">
        <v>113.73256524449694</v>
      </c>
      <c r="AE334" s="11">
        <v>147.67263949798314</v>
      </c>
      <c r="AF334" s="1">
        <v>1.8817672831664591</v>
      </c>
      <c r="AG334" s="1">
        <v>1.0529932718555168</v>
      </c>
      <c r="AH334" s="1">
        <v>2.0947962777790596E-2</v>
      </c>
      <c r="AI334" s="1">
        <v>97.227299856890994</v>
      </c>
      <c r="AJ334" s="1">
        <v>99.351230151871036</v>
      </c>
      <c r="AK334" s="1">
        <v>9.7189272172091886E-3</v>
      </c>
      <c r="AL334" s="1">
        <v>0.19660985459034633</v>
      </c>
      <c r="AM334" s="1">
        <v>0.20851103887762246</v>
      </c>
    </row>
    <row r="335" spans="1:39" x14ac:dyDescent="0.25">
      <c r="A335" s="1">
        <v>333</v>
      </c>
      <c r="B335" t="s">
        <v>462</v>
      </c>
      <c r="C335" s="1">
        <v>5.8745643439059129E-2</v>
      </c>
      <c r="D335" s="1">
        <v>-0.16682595927848112</v>
      </c>
      <c r="E335" s="1">
        <v>8.7123251890558848E-2</v>
      </c>
      <c r="F335" s="1">
        <v>18.317537692002901</v>
      </c>
      <c r="G335" s="1">
        <v>31.385876611357645</v>
      </c>
      <c r="H335" s="1">
        <v>63.652995780144551</v>
      </c>
      <c r="I335" s="1">
        <v>144.53612523469528</v>
      </c>
      <c r="J335" s="1">
        <v>21.348372501904407</v>
      </c>
      <c r="K335" s="1">
        <v>4.086721248218808</v>
      </c>
      <c r="L335" s="1">
        <v>620.4956959433398</v>
      </c>
      <c r="M335" s="11">
        <v>128.17835799308304</v>
      </c>
      <c r="N335" s="1">
        <v>0.1269811768899812</v>
      </c>
      <c r="O335" s="1">
        <v>1.1107201509428131</v>
      </c>
      <c r="P335" s="1">
        <v>2.5468186011287033</v>
      </c>
      <c r="Q335" s="1">
        <v>39.408681891737658</v>
      </c>
      <c r="R335" s="1">
        <v>252.42528185799051</v>
      </c>
      <c r="S335" s="1">
        <v>0.23362868090591196</v>
      </c>
      <c r="T335" s="1">
        <v>1.1698158243573955</v>
      </c>
      <c r="U335" s="1">
        <v>49.270217178079299</v>
      </c>
      <c r="V335" s="1">
        <v>139.86800320093687</v>
      </c>
      <c r="W335" s="11">
        <v>131.19788703416074</v>
      </c>
      <c r="X335" s="11">
        <v>133.22099700783272</v>
      </c>
      <c r="Y335" s="1">
        <v>31.722001242184966</v>
      </c>
      <c r="Z335" s="1">
        <v>2.5471793436213463</v>
      </c>
      <c r="AA335" s="1">
        <v>0.96235259447057042</v>
      </c>
      <c r="AB335" s="1">
        <v>8279.643036842479</v>
      </c>
      <c r="AC335" s="1">
        <v>0.56568717233020871</v>
      </c>
      <c r="AD335" s="1">
        <v>115.95057084773752</v>
      </c>
      <c r="AE335" s="11">
        <v>154.76287242006381</v>
      </c>
      <c r="AF335" s="1">
        <v>2.0109357892649213</v>
      </c>
      <c r="AG335" s="1">
        <v>1.0851984726109687</v>
      </c>
      <c r="AH335" s="1">
        <v>2.1059913855159627E-2</v>
      </c>
      <c r="AI335" s="1">
        <v>99.552480471111494</v>
      </c>
      <c r="AJ335" s="1">
        <v>99.753752903024107</v>
      </c>
      <c r="AK335" s="1">
        <v>1.0735232708039076E-2</v>
      </c>
      <c r="AL335" s="1">
        <v>0.23635239026703606</v>
      </c>
      <c r="AM335" s="1">
        <v>0.21837280237094323</v>
      </c>
    </row>
    <row r="336" spans="1:39" x14ac:dyDescent="0.25">
      <c r="A336" s="1">
        <v>334</v>
      </c>
      <c r="B336" t="s">
        <v>463</v>
      </c>
      <c r="C336" s="1">
        <v>-0.120114065969529</v>
      </c>
      <c r="D336" s="1">
        <v>-4.3031998954662476E-2</v>
      </c>
      <c r="E336" s="1">
        <v>7.2321416620520274E-2</v>
      </c>
      <c r="F336" s="1">
        <v>17.552345387258779</v>
      </c>
      <c r="G336" s="1">
        <v>30.197768698229329</v>
      </c>
      <c r="H336" s="1">
        <v>73.434386616683682</v>
      </c>
      <c r="I336" s="1">
        <v>144.43390378314368</v>
      </c>
      <c r="J336" s="1">
        <v>20.092350802865123</v>
      </c>
      <c r="K336" s="1">
        <v>3.9551541508107806</v>
      </c>
      <c r="L336" s="1">
        <v>600.78788350212722</v>
      </c>
      <c r="M336" s="11">
        <v>136.24142405489661</v>
      </c>
      <c r="N336" s="1">
        <v>0.12320422679247074</v>
      </c>
      <c r="O336" s="1">
        <v>0.88818706025991756</v>
      </c>
      <c r="P336" s="1">
        <v>1.372369639260737</v>
      </c>
      <c r="Q336" s="1">
        <v>38.23971805221629</v>
      </c>
      <c r="R336" s="1">
        <v>215.89175814849736</v>
      </c>
      <c r="S336" s="1">
        <v>0.23102382007320599</v>
      </c>
      <c r="T336" s="1">
        <v>0.98937024992142608</v>
      </c>
      <c r="U336" s="1">
        <v>49.479023553302653</v>
      </c>
      <c r="V336" s="1">
        <v>148.23365786664979</v>
      </c>
      <c r="W336" s="11">
        <v>134.65241576804374</v>
      </c>
      <c r="X336" s="11">
        <v>133.39583315182088</v>
      </c>
      <c r="Y336" s="1">
        <v>33.944283494775689</v>
      </c>
      <c r="Z336" s="1">
        <v>2.6766082629613859</v>
      </c>
      <c r="AA336" s="1">
        <v>1.0533787996669584</v>
      </c>
      <c r="AB336" s="1">
        <v>8168.1951913564953</v>
      </c>
      <c r="AC336" s="1">
        <v>0.33209908546773004</v>
      </c>
      <c r="AD336" s="10">
        <v>117.52975971593575</v>
      </c>
      <c r="AE336" s="11">
        <v>155.927350329284</v>
      </c>
      <c r="AF336" s="1">
        <v>2.0504923025466457</v>
      </c>
      <c r="AG336" s="1">
        <v>1.1069461018029136</v>
      </c>
      <c r="AH336" s="1">
        <v>1.9272568951654672E-2</v>
      </c>
      <c r="AI336" s="1">
        <v>101.10373892258599</v>
      </c>
      <c r="AJ336" s="1">
        <v>101.45580654041437</v>
      </c>
      <c r="AK336" s="1">
        <v>1.0330453381387337E-2</v>
      </c>
      <c r="AL336" s="1">
        <v>0.23234872885789376</v>
      </c>
      <c r="AM336" s="1">
        <v>0.22386803414325171</v>
      </c>
    </row>
    <row r="337" spans="1:39" x14ac:dyDescent="0.25">
      <c r="A337" s="1">
        <v>335</v>
      </c>
      <c r="B337" t="s">
        <v>464</v>
      </c>
      <c r="C337" s="1">
        <v>-0.11437543254875794</v>
      </c>
      <c r="D337" s="1">
        <v>-3.3456180444952154E-2</v>
      </c>
      <c r="E337" s="1">
        <v>4.9746799336062388E-2</v>
      </c>
      <c r="F337" s="1">
        <v>0.38997060983905824</v>
      </c>
      <c r="G337" s="1">
        <v>2.9963012551887775</v>
      </c>
      <c r="H337" s="1">
        <v>7.9974785564864836</v>
      </c>
      <c r="I337" s="1">
        <v>4.3686109219870781</v>
      </c>
      <c r="J337" s="1">
        <v>11.684578597366007</v>
      </c>
      <c r="K337" s="1">
        <v>19.066155008781639</v>
      </c>
      <c r="L337" s="1">
        <v>2.1957692398227855</v>
      </c>
      <c r="M337" s="11">
        <v>122.96535727493752</v>
      </c>
      <c r="N337" s="1">
        <v>4.815428589279612E-4</v>
      </c>
      <c r="O337" s="1">
        <v>2.2112252696071356E-2</v>
      </c>
      <c r="P337" s="1">
        <v>1.0736105526252553</v>
      </c>
      <c r="Q337" s="1">
        <v>24.256728582832103</v>
      </c>
      <c r="R337" s="1">
        <v>82.503038381097838</v>
      </c>
      <c r="S337" s="1">
        <v>5.3748176583493235E-2</v>
      </c>
      <c r="T337" s="1">
        <v>1.2728714744728196</v>
      </c>
      <c r="U337" s="1">
        <v>22.396537458418209</v>
      </c>
      <c r="V337" s="1">
        <v>47.163315122275563</v>
      </c>
      <c r="W337" s="11">
        <v>125.12674893793752</v>
      </c>
      <c r="X337" s="11">
        <v>132.76665387423279</v>
      </c>
      <c r="Y337" s="1">
        <v>9.9404042663883044E-2</v>
      </c>
      <c r="Z337" s="1">
        <v>9.5245674844124398E-2</v>
      </c>
      <c r="AA337" s="1">
        <v>21.211477647329207</v>
      </c>
      <c r="AB337" s="1">
        <v>15.205005882747695</v>
      </c>
      <c r="AC337" s="1">
        <v>0.24678488639901369</v>
      </c>
      <c r="AD337" s="1">
        <v>114.63531318724888</v>
      </c>
      <c r="AE337" s="11">
        <v>155.71325099041249</v>
      </c>
      <c r="AF337" s="1">
        <v>0.12638116180721443</v>
      </c>
      <c r="AG337" s="1">
        <v>2.1416576278520196E-2</v>
      </c>
      <c r="AH337" s="1">
        <v>2.2230213978176049E-2</v>
      </c>
      <c r="AI337" s="1">
        <v>0.70575485515714531</v>
      </c>
      <c r="AJ337" s="1">
        <v>101.43325477196079</v>
      </c>
      <c r="AK337" s="1">
        <v>1.0382913761853214E-3</v>
      </c>
      <c r="AL337" s="1">
        <v>7.4005059120654443E-2</v>
      </c>
      <c r="AM337" s="1">
        <v>5.4772124342250088E-3</v>
      </c>
    </row>
    <row r="338" spans="1:39" x14ac:dyDescent="0.25">
      <c r="A338" s="1">
        <v>336</v>
      </c>
      <c r="B338" t="s">
        <v>465</v>
      </c>
      <c r="C338" s="1">
        <v>-0.17491947447548162</v>
      </c>
      <c r="D338" s="1">
        <v>-5.3050619668747613E-2</v>
      </c>
      <c r="E338" s="1">
        <v>4.3880754653998766E-2</v>
      </c>
      <c r="F338" s="1">
        <v>0.36508393332339523</v>
      </c>
      <c r="G338" s="1">
        <v>3.3788599231907881</v>
      </c>
      <c r="H338" s="1">
        <v>14.782423845404665</v>
      </c>
      <c r="I338" s="1">
        <v>5.3044585040861847</v>
      </c>
      <c r="J338" s="1">
        <v>13.062569099192137</v>
      </c>
      <c r="K338" s="1">
        <v>17.114049007790278</v>
      </c>
      <c r="L338" s="1">
        <v>1.7818626647681548</v>
      </c>
      <c r="M338" s="10">
        <v>109.91220988912731</v>
      </c>
      <c r="N338" s="1">
        <v>5.3312770577352132E-4</v>
      </c>
      <c r="O338" s="1">
        <v>-3.3371756439895864E-3</v>
      </c>
      <c r="P338" s="1">
        <v>0.60080574440106738</v>
      </c>
      <c r="Q338" s="1">
        <v>32.284200306055915</v>
      </c>
      <c r="R338" s="1">
        <v>77.325716279882315</v>
      </c>
      <c r="S338" s="1">
        <v>3.3775377225567296E-2</v>
      </c>
      <c r="T338" s="1">
        <v>1.5949647536371399</v>
      </c>
      <c r="U338" s="1">
        <v>20.902897212875487</v>
      </c>
      <c r="V338" s="1">
        <v>74.342136064054216</v>
      </c>
      <c r="W338" s="11">
        <v>119.66407699568947</v>
      </c>
      <c r="X338" s="10">
        <v>123.80624355645124</v>
      </c>
      <c r="Y338" s="1">
        <v>4.8076130425644473E-2</v>
      </c>
      <c r="Z338" s="1">
        <v>6.7556064528886919E-2</v>
      </c>
      <c r="AA338" s="1">
        <v>18.567161894539751</v>
      </c>
      <c r="AB338" s="1">
        <v>8.4099299647846752</v>
      </c>
      <c r="AC338" s="1">
        <v>0.2683287180257633</v>
      </c>
      <c r="AD338" s="1">
        <v>109.78384109658629</v>
      </c>
      <c r="AE338" s="11">
        <v>145.00934252828199</v>
      </c>
      <c r="AF338" s="1">
        <v>6.2086164879130913E-2</v>
      </c>
      <c r="AG338" s="1">
        <v>2.4700666814193438E-2</v>
      </c>
      <c r="AH338" s="1">
        <v>2.0300600065195126E-2</v>
      </c>
      <c r="AI338" s="1">
        <v>0.66783027581057575</v>
      </c>
      <c r="AJ338" s="1">
        <v>99.285316562639721</v>
      </c>
      <c r="AK338" s="1">
        <v>1.362501776572173E-3</v>
      </c>
      <c r="AL338" s="1">
        <v>0.10655940672815814</v>
      </c>
      <c r="AM338" s="1">
        <v>3.7010445452476523E-3</v>
      </c>
    </row>
    <row r="339" spans="1:39" x14ac:dyDescent="0.25">
      <c r="A339" s="1">
        <v>337</v>
      </c>
      <c r="B339" t="s">
        <v>466</v>
      </c>
      <c r="C339" s="1">
        <v>5.4956167861262673E-2</v>
      </c>
      <c r="D339" s="1">
        <v>-0.16682595927848112</v>
      </c>
      <c r="E339" s="1">
        <v>5.6634632750602369E-2</v>
      </c>
      <c r="F339" s="1">
        <v>0.43591711597282251</v>
      </c>
      <c r="G339" s="1">
        <v>2.9418014649954198</v>
      </c>
      <c r="H339" s="1">
        <v>10.034795224486063</v>
      </c>
      <c r="I339" s="1">
        <v>4.4482447763339676</v>
      </c>
      <c r="J339" s="1">
        <v>14.609144127492087</v>
      </c>
      <c r="K339" s="1">
        <v>19.372546390053131</v>
      </c>
      <c r="L339" s="1">
        <v>2.0600229094781528</v>
      </c>
      <c r="M339" s="1">
        <v>108.52723530044081</v>
      </c>
      <c r="N339" s="1">
        <v>4.2189457797448183E-4</v>
      </c>
      <c r="O339" s="1">
        <v>1.1193779485495192E-2</v>
      </c>
      <c r="P339" s="1">
        <v>2.3634506969344486</v>
      </c>
      <c r="Q339" s="1">
        <v>23.896617882316523</v>
      </c>
      <c r="R339" s="1">
        <v>90.330725481199693</v>
      </c>
      <c r="S339" s="1">
        <v>4.5859842837743567E-2</v>
      </c>
      <c r="T339" s="1">
        <v>1.2951098588920293</v>
      </c>
      <c r="U339" s="1">
        <v>21.346642465623177</v>
      </c>
      <c r="V339" s="1">
        <v>42.197871158855257</v>
      </c>
      <c r="W339" s="11">
        <v>118.16727925065028</v>
      </c>
      <c r="X339" s="10">
        <v>120.13803317520365</v>
      </c>
      <c r="Y339" s="1">
        <v>8.1500243168819542E-2</v>
      </c>
      <c r="Z339" s="1">
        <v>0.10217673903058391</v>
      </c>
      <c r="AA339" s="1">
        <v>19.797258823610029</v>
      </c>
      <c r="AB339" s="1">
        <v>11.814515460070096</v>
      </c>
      <c r="AC339" s="1">
        <v>0.31235227669115923</v>
      </c>
      <c r="AD339" s="1">
        <v>108.28139252617216</v>
      </c>
      <c r="AE339" s="11">
        <v>140.38682237587693</v>
      </c>
      <c r="AF339" s="1">
        <v>3.0835294201035948E-2</v>
      </c>
      <c r="AG339" s="1">
        <v>1.9208692458625574E-2</v>
      </c>
      <c r="AH339" s="1">
        <v>2.3803511624360708E-2</v>
      </c>
      <c r="AI339" s="1">
        <v>0.74951472666127572</v>
      </c>
      <c r="AJ339" s="1">
        <v>100.31349980092689</v>
      </c>
      <c r="AK339" s="1">
        <v>1.1269805348500515E-3</v>
      </c>
      <c r="AL339" s="1">
        <v>4.2743969270646671E-2</v>
      </c>
      <c r="AM339" s="1">
        <v>5.978698485541281E-3</v>
      </c>
    </row>
    <row r="340" spans="1:39" x14ac:dyDescent="0.25">
      <c r="A340" s="1">
        <v>338</v>
      </c>
      <c r="B340" t="s">
        <v>467</v>
      </c>
      <c r="C340" s="1">
        <v>-0.17491947447548162</v>
      </c>
      <c r="D340" s="1">
        <v>-1.6459011398736706E-2</v>
      </c>
      <c r="E340" s="1">
        <v>4.6945541060380742E-2</v>
      </c>
      <c r="F340" s="1">
        <v>0.37899370995899595</v>
      </c>
      <c r="G340" s="1">
        <v>3.0449272608184401</v>
      </c>
      <c r="H340" s="1">
        <v>9.0346402786945905</v>
      </c>
      <c r="I340" s="1">
        <v>4.3729653844747327</v>
      </c>
      <c r="J340" s="1">
        <v>11.474872404309538</v>
      </c>
      <c r="K340" s="1">
        <v>18.327673660144157</v>
      </c>
      <c r="L340" s="1">
        <v>1.8105241983125613</v>
      </c>
      <c r="M340" s="1">
        <v>109.42503606523356</v>
      </c>
      <c r="N340" s="1">
        <v>4.6815574245487459E-4</v>
      </c>
      <c r="O340" s="1">
        <v>2.2615814481871218E-2</v>
      </c>
      <c r="P340" s="1">
        <v>0.7183937124417985</v>
      </c>
      <c r="Q340" s="1">
        <v>25.097101901269834</v>
      </c>
      <c r="R340" s="1">
        <v>74.633669693829759</v>
      </c>
      <c r="S340" s="1">
        <v>4.3997857816121456E-2</v>
      </c>
      <c r="T340" s="1">
        <v>1.6068870875190109</v>
      </c>
      <c r="U340" s="1">
        <v>21.49526783218252</v>
      </c>
      <c r="V340" s="1">
        <v>61.712174896702294</v>
      </c>
      <c r="W340" s="10">
        <v>115.00735118588454</v>
      </c>
      <c r="X340" s="10">
        <v>118.46395658776608</v>
      </c>
      <c r="Y340" s="1">
        <v>5.9176147917788594E-2</v>
      </c>
      <c r="Z340" s="1">
        <v>7.0295982683055896E-2</v>
      </c>
      <c r="AA340" s="1">
        <v>19.889231104441954</v>
      </c>
      <c r="AB340" s="1">
        <v>10.186819651874062</v>
      </c>
      <c r="AC340" s="1">
        <v>0.27779197510475351</v>
      </c>
      <c r="AD340" s="1">
        <v>106.89124168892249</v>
      </c>
      <c r="AE340" s="11">
        <v>137.48350151345275</v>
      </c>
      <c r="AF340" s="1">
        <v>1.5683762768510377E-2</v>
      </c>
      <c r="AG340" s="1">
        <v>2.7552655691186853E-2</v>
      </c>
      <c r="AH340" s="1">
        <v>2.2573878238071828E-2</v>
      </c>
      <c r="AI340" s="1">
        <v>0.79835850507712003</v>
      </c>
      <c r="AJ340" s="1">
        <v>99.070761724030902</v>
      </c>
      <c r="AK340" s="1">
        <v>1.7241740950887702E-3</v>
      </c>
      <c r="AL340" s="1">
        <v>5.6375927910878011E-2</v>
      </c>
      <c r="AM340" s="1">
        <v>4.5515089708009427E-4</v>
      </c>
    </row>
    <row r="341" spans="1:39" x14ac:dyDescent="0.25">
      <c r="A341" s="1">
        <v>339</v>
      </c>
      <c r="B341" t="s">
        <v>468</v>
      </c>
      <c r="C341" s="1">
        <v>4.1044666268989989</v>
      </c>
      <c r="D341" s="1">
        <v>-0.16682595927848112</v>
      </c>
      <c r="E341" s="1">
        <v>5.3184817812895142</v>
      </c>
      <c r="F341" s="1">
        <v>4.7681162636209402</v>
      </c>
      <c r="G341" s="1">
        <v>9.200398331653437</v>
      </c>
      <c r="H341" s="1">
        <v>3028.9266890339272</v>
      </c>
      <c r="I341" s="1">
        <v>2.7833624880427572</v>
      </c>
      <c r="J341" s="1">
        <v>25.865603404852312</v>
      </c>
      <c r="K341" s="1">
        <v>22.662413101050234</v>
      </c>
      <c r="L341" s="1">
        <v>53.198718408846297</v>
      </c>
      <c r="M341" s="1">
        <v>105.56203862497887</v>
      </c>
      <c r="N341" s="1">
        <v>6.1356184471739579E-2</v>
      </c>
      <c r="O341" s="1">
        <v>26.032645047238937</v>
      </c>
      <c r="P341" s="1">
        <v>9.9340509084540916</v>
      </c>
      <c r="Q341" s="1">
        <v>588.83085314813593</v>
      </c>
      <c r="R341" s="1">
        <v>4391.7463353839184</v>
      </c>
      <c r="S341" s="1">
        <v>3.3087499751945373</v>
      </c>
      <c r="T341" s="1">
        <v>12.231651817310507</v>
      </c>
      <c r="U341" s="1">
        <v>24.142935780119252</v>
      </c>
      <c r="V341" s="1">
        <v>109.64144289876842</v>
      </c>
      <c r="W341" s="1">
        <v>110.80955188911975</v>
      </c>
      <c r="X341" s="1">
        <v>115.29379288739301</v>
      </c>
      <c r="Y341" s="1">
        <v>1.0261981916602219</v>
      </c>
      <c r="Z341" s="1">
        <v>0.78747715360345572</v>
      </c>
      <c r="AA341" s="1">
        <v>2.7528190679467026</v>
      </c>
      <c r="AB341" s="1">
        <v>142.87604820492052</v>
      </c>
      <c r="AC341" s="1">
        <v>1.6824751231482078</v>
      </c>
      <c r="AD341" s="1">
        <v>101.8563506917929</v>
      </c>
      <c r="AE341" s="11">
        <v>132.62848830371908</v>
      </c>
      <c r="AF341" s="1">
        <v>3.2951946820229346E-2</v>
      </c>
      <c r="AG341" s="1">
        <v>7.5260960231669061E-2</v>
      </c>
      <c r="AH341" s="1">
        <v>0.16252605564938827</v>
      </c>
      <c r="AI341" s="1">
        <v>39.389029246210455</v>
      </c>
      <c r="AJ341" s="1">
        <v>96.687702134250983</v>
      </c>
      <c r="AK341" s="1">
        <v>2.0642161716376211E-2</v>
      </c>
      <c r="AL341" s="1">
        <v>4.8611978805586213</v>
      </c>
      <c r="AM341" s="1">
        <v>0.15478287982967795</v>
      </c>
    </row>
    <row r="342" spans="1:39" x14ac:dyDescent="0.25">
      <c r="A342" s="1">
        <v>340</v>
      </c>
      <c r="B342" t="s">
        <v>469</v>
      </c>
      <c r="C342" s="1">
        <v>4.0705083745251756</v>
      </c>
      <c r="D342" s="1">
        <v>9.8248171081896304E-2</v>
      </c>
      <c r="E342" s="1">
        <v>4.2041017736897048</v>
      </c>
      <c r="F342" s="1">
        <v>4.1359592264274303</v>
      </c>
      <c r="G342" s="1">
        <v>9.4932592976018508</v>
      </c>
      <c r="H342" s="1">
        <v>3479.9916252915464</v>
      </c>
      <c r="I342" s="1">
        <v>2.6398225767559622</v>
      </c>
      <c r="J342" s="1">
        <v>20.845747093399243</v>
      </c>
      <c r="K342" s="1">
        <v>21.730345643815721</v>
      </c>
      <c r="L342" s="1">
        <v>52.79011803895029</v>
      </c>
      <c r="M342" s="10">
        <v>111.2113085652024</v>
      </c>
      <c r="N342" s="1">
        <v>6.5673427688753602E-2</v>
      </c>
      <c r="O342" s="1">
        <v>27.091737034648251</v>
      </c>
      <c r="P342" s="1">
        <v>11.529531186927869</v>
      </c>
      <c r="Q342" s="1">
        <v>612.32348289243021</v>
      </c>
      <c r="R342" s="1">
        <v>5412.637222707659</v>
      </c>
      <c r="S342" s="1">
        <v>3.7077065586496194</v>
      </c>
      <c r="T342" s="1">
        <v>13.532262326731145</v>
      </c>
      <c r="U342" s="1">
        <v>27.772916537171149</v>
      </c>
      <c r="V342" s="1">
        <v>113.30136735108059</v>
      </c>
      <c r="W342" s="10">
        <v>112.90324924636623</v>
      </c>
      <c r="X342" s="1">
        <v>114.32987102734313</v>
      </c>
      <c r="Y342" s="1">
        <v>1.0104396780409888</v>
      </c>
      <c r="Z342" s="1">
        <v>0.84004370074898727</v>
      </c>
      <c r="AA342" s="1">
        <v>3.1233789830513619</v>
      </c>
      <c r="AB342" s="1">
        <v>152.92038153391294</v>
      </c>
      <c r="AC342" s="1">
        <v>1.8980543486059258</v>
      </c>
      <c r="AD342" s="1">
        <v>103.26481311290074</v>
      </c>
      <c r="AE342" s="11">
        <v>131.86889240700108</v>
      </c>
      <c r="AF342" s="1">
        <v>3.4056217173170068E-2</v>
      </c>
      <c r="AG342" s="1">
        <v>0.11076722860435882</v>
      </c>
      <c r="AH342" s="1">
        <v>0.19067569960098765</v>
      </c>
      <c r="AI342" s="1">
        <v>47.245609402980364</v>
      </c>
      <c r="AJ342" s="1">
        <v>97.601306017723388</v>
      </c>
      <c r="AK342" s="1">
        <v>2.0792814411759179E-2</v>
      </c>
      <c r="AL342" s="1">
        <v>6.0330214956547366</v>
      </c>
      <c r="AM342" s="1">
        <v>0.18796953027427463</v>
      </c>
    </row>
    <row r="343" spans="1:39" x14ac:dyDescent="0.25">
      <c r="A343" s="1">
        <v>341</v>
      </c>
      <c r="B343" t="s">
        <v>470</v>
      </c>
      <c r="C343" s="1">
        <v>4.2178178359715544</v>
      </c>
      <c r="D343" s="1">
        <v>0.23612735005502916</v>
      </c>
      <c r="E343" s="1">
        <v>5.7771560776338688</v>
      </c>
      <c r="F343" s="1">
        <v>3.7500745675268461</v>
      </c>
      <c r="G343" s="1">
        <v>9.2067543510406455</v>
      </c>
      <c r="H343" s="1">
        <v>3555.7165039903398</v>
      </c>
      <c r="I343" s="1">
        <v>2.5569702607503277</v>
      </c>
      <c r="J343" s="1">
        <v>20.621115461424708</v>
      </c>
      <c r="K343" s="1">
        <v>22.08525127770881</v>
      </c>
      <c r="L343" s="1">
        <v>54.020502022788826</v>
      </c>
      <c r="M343" s="10">
        <v>113.45238241352331</v>
      </c>
      <c r="N343" s="1">
        <v>6.8441050343280144E-2</v>
      </c>
      <c r="O343" s="1">
        <v>26.962041822822957</v>
      </c>
      <c r="P343" s="1">
        <v>11.882190773568015</v>
      </c>
      <c r="Q343" s="1">
        <v>695.81937160498558</v>
      </c>
      <c r="R343" s="1">
        <v>5323.6933711703559</v>
      </c>
      <c r="S343" s="1">
        <v>3.7006328874558885</v>
      </c>
      <c r="T343" s="1">
        <v>13.576009496898841</v>
      </c>
      <c r="U343" s="1">
        <v>29.245387337711925</v>
      </c>
      <c r="V343" s="1">
        <v>113.56210699488116</v>
      </c>
      <c r="W343" s="10">
        <v>115.40125871856382</v>
      </c>
      <c r="X343" s="1">
        <v>115.48452061772657</v>
      </c>
      <c r="Y343" s="1">
        <v>1.2251110225469337</v>
      </c>
      <c r="Z343" s="1">
        <v>0.81953015333888557</v>
      </c>
      <c r="AA343" s="1">
        <v>3.0023262000217232</v>
      </c>
      <c r="AB343" s="1">
        <v>151.62576411741969</v>
      </c>
      <c r="AC343" s="1">
        <v>1.8401420227102374</v>
      </c>
      <c r="AD343" s="1">
        <v>103.88869051816484</v>
      </c>
      <c r="AE343" s="11">
        <v>131.95585053288494</v>
      </c>
      <c r="AF343" s="1">
        <v>2.0381647054621279E-2</v>
      </c>
      <c r="AG343" s="1">
        <v>9.1760770383652615E-2</v>
      </c>
      <c r="AH343" s="1">
        <v>0.23027396657682955</v>
      </c>
      <c r="AI343" s="1">
        <v>47.458657971385634</v>
      </c>
      <c r="AJ343" s="1">
        <v>96.660548178926874</v>
      </c>
      <c r="AK343" s="1">
        <v>2.3427833368826593E-2</v>
      </c>
      <c r="AL343" s="1">
        <v>5.3551056649528137</v>
      </c>
      <c r="AM343" s="1">
        <v>0.19110528078159103</v>
      </c>
    </row>
    <row r="344" spans="1:39" x14ac:dyDescent="0.25">
      <c r="A344" s="1">
        <v>342</v>
      </c>
      <c r="B344" t="s">
        <v>471</v>
      </c>
      <c r="C344" s="1">
        <v>3.4527003561521163</v>
      </c>
      <c r="D344" s="1">
        <v>-6.096982283857532E-2</v>
      </c>
      <c r="E344" s="1">
        <v>6.4931121029786469</v>
      </c>
      <c r="F344" s="1">
        <v>3.810354175262006</v>
      </c>
      <c r="G344" s="1">
        <v>8.9308288484791412</v>
      </c>
      <c r="H344" s="1">
        <v>3244.2472523747165</v>
      </c>
      <c r="I344" s="1">
        <v>2.5889847495230573</v>
      </c>
      <c r="J344" s="1">
        <v>20.023214285944587</v>
      </c>
      <c r="K344" s="1">
        <v>21.474821196136535</v>
      </c>
      <c r="L344" s="1">
        <v>53.104024460618142</v>
      </c>
      <c r="M344" s="11">
        <v>117.80165508734403</v>
      </c>
      <c r="N344" s="1">
        <v>6.3187370677996582E-2</v>
      </c>
      <c r="O344" s="1">
        <v>24.76510538222794</v>
      </c>
      <c r="P344" s="1">
        <v>10.599250629684258</v>
      </c>
      <c r="Q344" s="1">
        <v>667.41044125676478</v>
      </c>
      <c r="R344" s="1">
        <v>4956.1812808623827</v>
      </c>
      <c r="S344" s="1">
        <v>3.5982944321810377</v>
      </c>
      <c r="T344" s="1">
        <v>13.475982677153317</v>
      </c>
      <c r="U344" s="1">
        <v>25.808800828019198</v>
      </c>
      <c r="V344" s="1">
        <v>172.82035498227421</v>
      </c>
      <c r="W344" s="11">
        <v>117.33850016421668</v>
      </c>
      <c r="X344" s="1">
        <v>118.49811639005851</v>
      </c>
      <c r="Y344" s="1">
        <v>1.0135063388800774</v>
      </c>
      <c r="Z344" s="1">
        <v>0.8336801948759438</v>
      </c>
      <c r="AA344" s="1">
        <v>2.936453625852705</v>
      </c>
      <c r="AB344" s="1">
        <v>151.84760445480416</v>
      </c>
      <c r="AC344" s="1">
        <v>1.7746815963354752</v>
      </c>
      <c r="AD344" s="1">
        <v>106.66028107222662</v>
      </c>
      <c r="AE344" s="11">
        <v>135.44884963162548</v>
      </c>
      <c r="AF344" s="1">
        <v>2.1925519970139321E-2</v>
      </c>
      <c r="AG344" s="1">
        <v>0.11298459529143286</v>
      </c>
      <c r="AH344" s="1">
        <v>0.3966870138976516</v>
      </c>
      <c r="AI344" s="1">
        <v>45.553439068856591</v>
      </c>
      <c r="AJ344" s="1">
        <v>96.33000180766733</v>
      </c>
      <c r="AK344" s="1">
        <v>2.248353277394757E-2</v>
      </c>
      <c r="AL344" s="1">
        <v>5.2207167155816521</v>
      </c>
      <c r="AM344" s="1">
        <v>0.17771386857634505</v>
      </c>
    </row>
    <row r="345" spans="1:39" x14ac:dyDescent="0.25">
      <c r="A345" s="1">
        <v>343</v>
      </c>
      <c r="B345" t="s">
        <v>472</v>
      </c>
      <c r="C345" s="1">
        <v>-0.17491947447548162</v>
      </c>
      <c r="D345" s="1">
        <v>-6.3605131029065926E-2</v>
      </c>
      <c r="E345" s="1">
        <v>0.22021849535593141</v>
      </c>
      <c r="F345" s="1">
        <v>0.64641896886459305</v>
      </c>
      <c r="G345" s="1">
        <v>6.6424059039021701</v>
      </c>
      <c r="H345" s="1">
        <v>267.49410896261645</v>
      </c>
      <c r="I345" s="1">
        <v>8.8215158292649658</v>
      </c>
      <c r="J345" s="1">
        <v>8.7830819282747168</v>
      </c>
      <c r="K345" s="1">
        <v>108.28208396488287</v>
      </c>
      <c r="L345" s="1">
        <v>34.13950283325665</v>
      </c>
      <c r="M345" s="11">
        <v>120.88240934442672</v>
      </c>
      <c r="N345" s="1">
        <v>1.7093341277156119E-2</v>
      </c>
      <c r="O345" s="1">
        <v>1.0343617784427246</v>
      </c>
      <c r="P345" s="1">
        <v>0.70316416891107791</v>
      </c>
      <c r="Q345" s="1">
        <v>53.916635628055374</v>
      </c>
      <c r="R345" s="1">
        <v>483.37662249674418</v>
      </c>
      <c r="S345" s="1">
        <v>0.38745171665932998</v>
      </c>
      <c r="T345" s="1">
        <v>4.3587062567152097</v>
      </c>
      <c r="U345" s="1">
        <v>40.469052322537827</v>
      </c>
      <c r="V345" s="1">
        <v>14.763090893159909</v>
      </c>
      <c r="W345" s="11">
        <v>120.04878555121176</v>
      </c>
      <c r="X345" s="1">
        <v>118.79996586264504</v>
      </c>
      <c r="Y345" s="1">
        <v>0.20508620781235934</v>
      </c>
      <c r="Z345" s="1">
        <v>1.3690218864013357</v>
      </c>
      <c r="AA345" s="1">
        <v>35.028628373031246</v>
      </c>
      <c r="AB345" s="1">
        <v>126.78451292493514</v>
      </c>
      <c r="AC345" s="1">
        <v>1.2167737035322661</v>
      </c>
      <c r="AD345" s="1">
        <v>107.10811943802757</v>
      </c>
      <c r="AE345" s="11">
        <v>135.97949547164498</v>
      </c>
      <c r="AF345" s="1">
        <v>1.0754989530789941E-2</v>
      </c>
      <c r="AG345" s="1">
        <v>3.9665353647839872E-2</v>
      </c>
      <c r="AH345" s="1">
        <v>5.5139756467076341E-2</v>
      </c>
      <c r="AI345" s="1">
        <v>42.299981074677937</v>
      </c>
      <c r="AJ345" s="1">
        <v>98.343891060600114</v>
      </c>
      <c r="AK345" s="1">
        <v>3.1206665652148014E-3</v>
      </c>
      <c r="AL345" s="1">
        <v>0.41360917010065373</v>
      </c>
      <c r="AM345" s="1">
        <v>1.6887449630407836E-2</v>
      </c>
    </row>
    <row r="346" spans="1:39" x14ac:dyDescent="0.25">
      <c r="A346" s="1">
        <v>344</v>
      </c>
      <c r="B346" t="s">
        <v>473</v>
      </c>
      <c r="C346" s="1">
        <v>0.18343502283285518</v>
      </c>
      <c r="D346" s="1">
        <v>-0.16682595927848112</v>
      </c>
      <c r="E346" s="1">
        <v>0.19444637961684963</v>
      </c>
      <c r="F346" s="1">
        <v>0.58956957260046094</v>
      </c>
      <c r="G346" s="1">
        <v>6.5502669332608257</v>
      </c>
      <c r="H346" s="1">
        <v>245.97481378047218</v>
      </c>
      <c r="I346" s="1">
        <v>8.7547347206495374</v>
      </c>
      <c r="J346" s="1">
        <v>9.0799316421299689</v>
      </c>
      <c r="K346" s="1">
        <v>100.50419658048361</v>
      </c>
      <c r="L346" s="1">
        <v>34.255517547275502</v>
      </c>
      <c r="M346" s="11">
        <v>118.11885713639801</v>
      </c>
      <c r="N346" s="1">
        <v>1.5518586583329807E-2</v>
      </c>
      <c r="O346" s="1">
        <v>0.84863394158973859</v>
      </c>
      <c r="P346" s="1">
        <v>0.62533499995778419</v>
      </c>
      <c r="Q346" s="1">
        <v>49.209358542363859</v>
      </c>
      <c r="R346" s="1">
        <v>411.27687824951289</v>
      </c>
      <c r="S346" s="1">
        <v>0.37127900063365632</v>
      </c>
      <c r="T346" s="1">
        <v>5.5491046243911208</v>
      </c>
      <c r="U346" s="1">
        <v>40.372066061231216</v>
      </c>
      <c r="V346" s="1">
        <v>16.203521082433515</v>
      </c>
      <c r="W346" s="11">
        <v>117.25795017546868</v>
      </c>
      <c r="X346" s="1">
        <v>119.61332887931586</v>
      </c>
      <c r="Y346" s="1">
        <v>0.17713532079705518</v>
      </c>
      <c r="Z346" s="1">
        <v>1.30851265835134</v>
      </c>
      <c r="AA346" s="1">
        <v>30.72465920100062</v>
      </c>
      <c r="AB346" s="1">
        <v>125.80668087747857</v>
      </c>
      <c r="AC346" s="1">
        <v>1.2292565685997712</v>
      </c>
      <c r="AD346" s="1">
        <v>106.33576255149035</v>
      </c>
      <c r="AE346" s="11">
        <v>136.86479456328149</v>
      </c>
      <c r="AF346" s="1">
        <v>3.3594631059684918E-3</v>
      </c>
      <c r="AG346" s="1">
        <v>3.7411938812134539E-2</v>
      </c>
      <c r="AH346" s="1">
        <v>5.4644811774957489E-2</v>
      </c>
      <c r="AI346" s="1">
        <v>40.331997761495273</v>
      </c>
      <c r="AJ346" s="1">
        <v>98.417576617722617</v>
      </c>
      <c r="AK346" s="1">
        <v>4.042300280665709E-3</v>
      </c>
      <c r="AL346" s="1">
        <v>0.36271828256695116</v>
      </c>
      <c r="AM346" s="1">
        <v>1.5146951802973227E-2</v>
      </c>
    </row>
    <row r="347" spans="1:39" x14ac:dyDescent="0.25">
      <c r="A347" s="1">
        <v>345</v>
      </c>
      <c r="B347" t="s">
        <v>474</v>
      </c>
      <c r="C347" s="1">
        <v>0.11525631196738156</v>
      </c>
      <c r="D347" s="1">
        <v>-0.16682595927848112</v>
      </c>
      <c r="E347" s="1">
        <v>0.18339014750401703</v>
      </c>
      <c r="F347" s="1">
        <v>0.68378013228789702</v>
      </c>
      <c r="G347" s="1">
        <v>6.4573677932471591</v>
      </c>
      <c r="H347" s="1">
        <v>232.07197980626634</v>
      </c>
      <c r="I347" s="1">
        <v>9.003447055081514</v>
      </c>
      <c r="J347" s="1">
        <v>8.0775210627310781</v>
      </c>
      <c r="K347" s="1">
        <v>112.01979006973993</v>
      </c>
      <c r="L347" s="1">
        <v>33.179978704575362</v>
      </c>
      <c r="M347" s="11">
        <v>119.17051569672242</v>
      </c>
      <c r="N347" s="1">
        <v>1.434127778305457E-2</v>
      </c>
      <c r="O347" s="1">
        <v>0.80871124806026762</v>
      </c>
      <c r="P347" s="1">
        <v>0.63613193449589478</v>
      </c>
      <c r="Q347" s="1">
        <v>52.176488102661814</v>
      </c>
      <c r="R347" s="1">
        <v>379.05486748403644</v>
      </c>
      <c r="S347" s="1">
        <v>0.32375403718829465</v>
      </c>
      <c r="T347" s="1">
        <v>4.0984337462505014</v>
      </c>
      <c r="U347" s="1">
        <v>42.117905557240178</v>
      </c>
      <c r="V347" s="1">
        <v>13.61627728859415</v>
      </c>
      <c r="W347" s="10">
        <v>115.32923466403298</v>
      </c>
      <c r="X347" s="1">
        <v>118.39824568904358</v>
      </c>
      <c r="Y347" s="1">
        <v>0.20599313131302521</v>
      </c>
      <c r="Z347" s="1">
        <v>1.2615494735241415</v>
      </c>
      <c r="AA347" s="1">
        <v>34.077621570973413</v>
      </c>
      <c r="AB347" s="1">
        <v>127.16173110972792</v>
      </c>
      <c r="AC347" s="1">
        <v>1.3978869008192298</v>
      </c>
      <c r="AD347" s="1">
        <v>105.17891673645357</v>
      </c>
      <c r="AE347" s="11">
        <v>136.56730887648129</v>
      </c>
      <c r="AF347" s="1">
        <v>-3.889618821369322E-3</v>
      </c>
      <c r="AG347" s="1">
        <v>2.3998071070976523E-2</v>
      </c>
      <c r="AH347" s="1">
        <v>4.2548031160591818E-2</v>
      </c>
      <c r="AI347" s="1">
        <v>39.622307699183835</v>
      </c>
      <c r="AJ347" s="1">
        <v>98.363570190329824</v>
      </c>
      <c r="AK347" s="1">
        <v>3.8336540684040534E-3</v>
      </c>
      <c r="AL347" s="1">
        <v>0.34042478228214146</v>
      </c>
      <c r="AM347" s="1">
        <v>1.5514100652562299E-2</v>
      </c>
    </row>
    <row r="348" spans="1:39" x14ac:dyDescent="0.25">
      <c r="A348" s="1">
        <v>346</v>
      </c>
      <c r="B348" t="s">
        <v>475</v>
      </c>
      <c r="C348" s="1">
        <v>0.2112067746926593</v>
      </c>
      <c r="D348" s="1">
        <v>-6.122324570504227E-2</v>
      </c>
      <c r="E348" s="1">
        <v>0.18354746814867995</v>
      </c>
      <c r="F348" s="1">
        <v>0.63046177931684033</v>
      </c>
      <c r="G348" s="1">
        <v>6.6000937012018168</v>
      </c>
      <c r="H348" s="1">
        <v>237.69513643615957</v>
      </c>
      <c r="I348" s="1">
        <v>8.5826647709471491</v>
      </c>
      <c r="J348" s="1">
        <v>8.6620967769536374</v>
      </c>
      <c r="K348" s="1">
        <v>107.46037292097922</v>
      </c>
      <c r="L348" s="1">
        <v>34.666522964978832</v>
      </c>
      <c r="M348" s="11">
        <v>120.99264551534958</v>
      </c>
      <c r="N348" s="1">
        <v>1.4539905271501124E-2</v>
      </c>
      <c r="O348" s="1">
        <v>0.76016519945992989</v>
      </c>
      <c r="P348" s="1">
        <v>0.61363522528947634</v>
      </c>
      <c r="Q348" s="1">
        <v>53.479734357554264</v>
      </c>
      <c r="R348" s="1">
        <v>391.54531186958019</v>
      </c>
      <c r="S348" s="1">
        <v>0.31933700682635913</v>
      </c>
      <c r="T348" s="1">
        <v>5.9829505504071605</v>
      </c>
      <c r="U348" s="1">
        <v>38.575564015650116</v>
      </c>
      <c r="V348" s="1">
        <v>12.812673233957074</v>
      </c>
      <c r="W348" s="11">
        <v>116.68752586592393</v>
      </c>
      <c r="X348" s="10">
        <v>119.04097068499527</v>
      </c>
      <c r="Y348" s="1">
        <v>0.14707990248350788</v>
      </c>
      <c r="Z348" s="1">
        <v>1.2164978698258009</v>
      </c>
      <c r="AA348" s="1">
        <v>33.570802758278788</v>
      </c>
      <c r="AB348" s="1">
        <v>131.62224238737849</v>
      </c>
      <c r="AC348" s="1">
        <v>1.2762778053885995</v>
      </c>
      <c r="AD348" s="1">
        <v>106.4692611819916</v>
      </c>
      <c r="AE348" s="11">
        <v>138.11679407813295</v>
      </c>
      <c r="AF348" s="1">
        <v>6.7455351779621853E-3</v>
      </c>
      <c r="AG348" s="1">
        <v>2.1537216654443542E-2</v>
      </c>
      <c r="AH348" s="1">
        <v>5.6094408158347389E-2</v>
      </c>
      <c r="AI348" s="1">
        <v>40.357836297343546</v>
      </c>
      <c r="AJ348" s="1">
        <v>99.702793323842641</v>
      </c>
      <c r="AK348" s="1">
        <v>3.556866901840519E-3</v>
      </c>
      <c r="AL348" s="1">
        <v>0.38877054322372234</v>
      </c>
      <c r="AM348" s="1">
        <v>1.4371712429075305E-2</v>
      </c>
    </row>
    <row r="349" spans="1:39" x14ac:dyDescent="0.25">
      <c r="A349" s="1">
        <v>347</v>
      </c>
      <c r="B349" t="s">
        <v>4</v>
      </c>
      <c r="C349" s="1">
        <v>-1.7491947447548162E-2</v>
      </c>
      <c r="D349" s="1">
        <v>-5.2894570566807443E-3</v>
      </c>
      <c r="E349" s="1">
        <v>3.4758627465232591E-3</v>
      </c>
      <c r="F349" s="1">
        <v>9.4652054627640233E-4</v>
      </c>
      <c r="G349" s="1">
        <v>7.5045754933360676E-4</v>
      </c>
      <c r="H349" s="1">
        <v>0.13805753616520017</v>
      </c>
      <c r="I349" s="1">
        <v>4.1834598831763667E-3</v>
      </c>
      <c r="J349" s="1">
        <v>0.50919146862204423</v>
      </c>
      <c r="K349" s="1">
        <v>8.7249820834780587E-3</v>
      </c>
      <c r="L349" s="1">
        <v>1.9466802823289879E-2</v>
      </c>
      <c r="M349" s="10">
        <v>110.27871905019073</v>
      </c>
      <c r="N349" s="1">
        <v>2.2954103271771696E-5</v>
      </c>
      <c r="O349" s="1">
        <v>1.2913593433460016E-5</v>
      </c>
      <c r="P349" s="1">
        <v>-2.5487361736488737E-3</v>
      </c>
      <c r="Q349" s="1">
        <v>-2.5405054422760656E-2</v>
      </c>
      <c r="R349" s="1">
        <v>4.8632669504509091E-2</v>
      </c>
      <c r="S349" s="1">
        <v>5.2845757536197993E-4</v>
      </c>
      <c r="T349" s="1">
        <v>-3.4473355647693877E-3</v>
      </c>
      <c r="U349" s="1">
        <v>-3.2913479182145591E-3</v>
      </c>
      <c r="V349" s="1">
        <v>-3.7701510152973107E-2</v>
      </c>
      <c r="W349" s="11">
        <v>116.61100223257738</v>
      </c>
      <c r="X349" s="10">
        <v>119.71044264741522</v>
      </c>
      <c r="Y349" s="1">
        <v>6.7118203078469748E-4</v>
      </c>
      <c r="Z349" s="1">
        <v>-3.6913586314716202E-4</v>
      </c>
      <c r="AA349" s="1">
        <v>2.6595230804841402E-3</v>
      </c>
      <c r="AB349" s="1">
        <v>1.8652018536053489E-2</v>
      </c>
      <c r="AC349" s="1">
        <v>6.137921321322518E-4</v>
      </c>
      <c r="AD349" s="1">
        <v>105.41691835146806</v>
      </c>
      <c r="AE349" s="11">
        <v>141.54988530269887</v>
      </c>
      <c r="AF349" s="1">
        <v>-2.4530731333165397E-4</v>
      </c>
      <c r="AG349" s="1">
        <v>1.762511045069409E-3</v>
      </c>
      <c r="AH349" s="1">
        <v>-1.1212165876143093E-5</v>
      </c>
      <c r="AI349" s="1">
        <v>4.0966666819854992E-4</v>
      </c>
      <c r="AJ349" s="1">
        <v>96.741379281291017</v>
      </c>
      <c r="AK349" s="1">
        <v>5.3689941402248297E-5</v>
      </c>
      <c r="AL349" s="1">
        <v>3.9107986021130693E-4</v>
      </c>
      <c r="AM349" s="1">
        <v>-4.9841069345568667E-4</v>
      </c>
    </row>
    <row r="350" spans="1:39" x14ac:dyDescent="0.25">
      <c r="A350" s="1">
        <v>348</v>
      </c>
      <c r="B350" t="s">
        <v>4</v>
      </c>
      <c r="C350" s="1">
        <v>-1.0722108761072836E-2</v>
      </c>
      <c r="D350" s="1">
        <v>5.9934563629590615E-3</v>
      </c>
      <c r="E350" s="1">
        <v>3.1734559902429475E-3</v>
      </c>
      <c r="F350" s="1">
        <v>9.0340902836473188E-4</v>
      </c>
      <c r="G350" s="1">
        <v>6.1961183329730404E-4</v>
      </c>
      <c r="H350" s="1">
        <v>-7.9480195257461E-2</v>
      </c>
      <c r="I350" s="1">
        <v>2.5703106966754436E-3</v>
      </c>
      <c r="J350" s="1">
        <v>0.53223288464225815</v>
      </c>
      <c r="K350" s="1">
        <v>5.6135409246720787E-3</v>
      </c>
      <c r="L350" s="1">
        <v>1.5944809423728196E-2</v>
      </c>
      <c r="M350" s="10">
        <v>111.53642323812062</v>
      </c>
      <c r="N350" s="1">
        <v>1.4179409593687683E-5</v>
      </c>
      <c r="O350" s="1">
        <v>-9.9647348047953777E-4</v>
      </c>
      <c r="P350" s="1">
        <v>-4.009040039515111E-3</v>
      </c>
      <c r="Q350" s="1">
        <v>-2.6922165967908765E-2</v>
      </c>
      <c r="R350" s="1">
        <v>-1.4930296907253495E-2</v>
      </c>
      <c r="S350" s="1">
        <v>9.6996797595108304E-5</v>
      </c>
      <c r="T350" s="1">
        <v>-1.2655577182016172E-2</v>
      </c>
      <c r="U350" s="1">
        <v>-4.2167365183984435E-3</v>
      </c>
      <c r="V350" s="1">
        <v>-3.634810582860129E-2</v>
      </c>
      <c r="W350" s="10">
        <v>114.74439698946786</v>
      </c>
      <c r="X350" s="1">
        <v>117.21495823732856</v>
      </c>
      <c r="Y350" s="1">
        <v>1.0092320472151217E-3</v>
      </c>
      <c r="Z350" s="1">
        <v>-8.1699567507264367E-4</v>
      </c>
      <c r="AA350" s="1">
        <v>1.6723443029135112E-3</v>
      </c>
      <c r="AB350" s="1">
        <v>1.5504896907606378E-2</v>
      </c>
      <c r="AC350" s="1">
        <v>-1.8129130502122788E-3</v>
      </c>
      <c r="AD350" s="1">
        <v>104.65001950604767</v>
      </c>
      <c r="AE350" s="11">
        <v>137.43830275509796</v>
      </c>
      <c r="AF350" s="1">
        <v>-4.1148181520083148E-4</v>
      </c>
      <c r="AG350" s="1">
        <v>6.1404596397101067E-4</v>
      </c>
      <c r="AH350" s="1">
        <v>-6.3947649081323469E-5</v>
      </c>
      <c r="AI350" s="1">
        <v>-7.0790254476701302E-3</v>
      </c>
      <c r="AJ350" s="1">
        <v>96.763015982850945</v>
      </c>
      <c r="AK350" s="1">
        <v>2.4292391886229184E-6</v>
      </c>
      <c r="AL350" s="1">
        <v>4.7375223470204775E-4</v>
      </c>
      <c r="AM350" s="1">
        <v>-6.2284858488482076E-4</v>
      </c>
    </row>
    <row r="351" spans="1:39" x14ac:dyDescent="0.25">
      <c r="A351" s="1">
        <v>349</v>
      </c>
      <c r="B351" t="s">
        <v>476</v>
      </c>
      <c r="C351" s="1">
        <v>0.29478506183776876</v>
      </c>
      <c r="D351" s="1">
        <v>3.0007051248457796E-2</v>
      </c>
      <c r="E351" s="1">
        <v>0.5734100419245941</v>
      </c>
      <c r="F351" s="1">
        <v>1.3395879195675906</v>
      </c>
      <c r="G351" s="1">
        <v>0.82767499890524654</v>
      </c>
      <c r="H351" s="1">
        <v>327.84586465901793</v>
      </c>
      <c r="I351" s="1">
        <v>2.6466606472655663</v>
      </c>
      <c r="J351" s="1">
        <v>4.7761381721171334</v>
      </c>
      <c r="K351" s="1">
        <v>10.537675315731555</v>
      </c>
      <c r="L351" s="1">
        <v>1.5726757584918387</v>
      </c>
      <c r="M351" s="1">
        <v>107.1804984628609</v>
      </c>
      <c r="N351" s="1">
        <v>4.2755710341299182E-3</v>
      </c>
      <c r="O351" s="1">
        <v>5.1163682653999426E-2</v>
      </c>
      <c r="P351" s="1">
        <v>0.57358268968248738</v>
      </c>
      <c r="Q351" s="1">
        <v>6.6552686765819393</v>
      </c>
      <c r="R351" s="1">
        <v>86.735090630108417</v>
      </c>
      <c r="S351" s="1">
        <v>2.4106734718558704</v>
      </c>
      <c r="T351" s="1">
        <v>0.57314515606034722</v>
      </c>
      <c r="U351" s="1">
        <v>10.213595669505857</v>
      </c>
      <c r="V351" s="1">
        <v>18.841500773748528</v>
      </c>
      <c r="W351" s="1">
        <v>108.90461747576369</v>
      </c>
      <c r="X351" s="1">
        <v>108.0985887478729</v>
      </c>
      <c r="Y351" s="1">
        <v>14.334958345481819</v>
      </c>
      <c r="Z351" s="1">
        <v>2.1300383154288095E-2</v>
      </c>
      <c r="AA351" s="1">
        <v>1.1336600766583942</v>
      </c>
      <c r="AB351" s="1">
        <v>6.8367403935430637</v>
      </c>
      <c r="AC351" s="1">
        <v>7.5926061621776009E-2</v>
      </c>
      <c r="AD351" s="1">
        <v>98.9424381089771</v>
      </c>
      <c r="AE351" s="11">
        <v>126.13484857722369</v>
      </c>
      <c r="AF351" s="1">
        <v>0.6871450542021792</v>
      </c>
      <c r="AG351" s="1">
        <v>4.791417635733583E-2</v>
      </c>
      <c r="AH351" s="1">
        <v>3.8946065918711512E-2</v>
      </c>
      <c r="AI351" s="1">
        <v>3.9309754577798137</v>
      </c>
      <c r="AJ351" s="1">
        <v>94.760145621950628</v>
      </c>
      <c r="AK351" s="1">
        <v>2.6316553569328428E-3</v>
      </c>
      <c r="AL351" s="1">
        <v>0.97901736023085706</v>
      </c>
      <c r="AM351" s="1">
        <v>2.2048358883927938E-2</v>
      </c>
    </row>
    <row r="352" spans="1:39" x14ac:dyDescent="0.25">
      <c r="A352" s="1">
        <v>350</v>
      </c>
      <c r="B352" t="s">
        <v>477</v>
      </c>
      <c r="C352" s="1">
        <v>0.18150206321959322</v>
      </c>
      <c r="D352" s="1">
        <v>-1.6682595927848112E-2</v>
      </c>
      <c r="E352" s="1">
        <v>0.47565280066070609</v>
      </c>
      <c r="F352" s="1">
        <v>0.90601942169963534</v>
      </c>
      <c r="G352" s="1">
        <v>0.17650563552882881</v>
      </c>
      <c r="H352" s="1">
        <v>208.33398205664312</v>
      </c>
      <c r="I352" s="1">
        <v>0.23493912092146596</v>
      </c>
      <c r="J352" s="1">
        <v>0.15469995161893471</v>
      </c>
      <c r="K352" s="1">
        <v>3.346145489885862</v>
      </c>
      <c r="L352" s="1">
        <v>0.54921796927107136</v>
      </c>
      <c r="M352" s="11">
        <v>117.83669091188831</v>
      </c>
      <c r="N352" s="1">
        <v>7.4733979792541136E-2</v>
      </c>
      <c r="O352" s="1">
        <v>3.113972705948613E-2</v>
      </c>
      <c r="P352" s="1">
        <v>0.62675836009550756</v>
      </c>
      <c r="Q352" s="1">
        <v>0.73643901719600624</v>
      </c>
      <c r="R352" s="1">
        <v>46.874232849826221</v>
      </c>
      <c r="S352" s="1">
        <v>3.0267202074831613E-2</v>
      </c>
      <c r="T352" s="1">
        <v>0.30670690730325278</v>
      </c>
      <c r="U352" s="1">
        <v>7.8721601678964168</v>
      </c>
      <c r="V352" s="1">
        <v>6.4888028895725922</v>
      </c>
      <c r="W352" s="1">
        <v>109.28076711683438</v>
      </c>
      <c r="X352" s="1">
        <v>109.08217151349146</v>
      </c>
      <c r="Y352" s="1">
        <v>14.005355945481245</v>
      </c>
      <c r="Z352" s="1">
        <v>8.4393540527495257E-4</v>
      </c>
      <c r="AA352" s="1">
        <v>1.8166428479199854</v>
      </c>
      <c r="AB352" s="1">
        <v>0.49027949476500093</v>
      </c>
      <c r="AC352" s="1">
        <v>6.861627309478599E-2</v>
      </c>
      <c r="AD352" s="1">
        <v>101.0718287675784</v>
      </c>
      <c r="AE352" s="11">
        <v>128.05679271465678</v>
      </c>
      <c r="AF352" s="1">
        <v>0.5565272126670413</v>
      </c>
      <c r="AG352" s="1">
        <v>6.5806279165316339E-3</v>
      </c>
      <c r="AH352" s="1">
        <v>3.6096571612746223E-2</v>
      </c>
      <c r="AI352" s="1">
        <v>1.7884102331876264</v>
      </c>
      <c r="AJ352" s="1">
        <v>94.655182682892701</v>
      </c>
      <c r="AK352" s="1">
        <v>7.6055616348254512E-4</v>
      </c>
      <c r="AL352" s="1">
        <v>0.38514784408738617</v>
      </c>
      <c r="AM352" s="1">
        <v>1.310522675925176E-2</v>
      </c>
    </row>
    <row r="353" spans="1:39" x14ac:dyDescent="0.25">
      <c r="A353" s="1">
        <v>351</v>
      </c>
      <c r="B353" t="s">
        <v>478</v>
      </c>
      <c r="C353" s="1">
        <v>0.19315543014213685</v>
      </c>
      <c r="D353" s="1">
        <v>-2.511569732656566E-3</v>
      </c>
      <c r="E353" s="1">
        <v>0.42087372175426196</v>
      </c>
      <c r="F353" s="1">
        <v>0.86473448813188758</v>
      </c>
      <c r="G353" s="1">
        <v>0.21917340462962756</v>
      </c>
      <c r="H353" s="1">
        <v>197.78601581266483</v>
      </c>
      <c r="I353" s="1">
        <v>0.575004884539002</v>
      </c>
      <c r="J353" s="1">
        <v>0.93434348287238256</v>
      </c>
      <c r="K353" s="1">
        <v>3.3933640812507586</v>
      </c>
      <c r="L353" s="1">
        <v>0.88154498305183948</v>
      </c>
      <c r="M353" s="11">
        <v>118.5463464339618</v>
      </c>
      <c r="N353" s="1">
        <v>3.2144834609008556E-2</v>
      </c>
      <c r="O353" s="1">
        <v>2.8226375678529862E-2</v>
      </c>
      <c r="P353" s="1">
        <v>0.19575547203123106</v>
      </c>
      <c r="Q353" s="1">
        <v>1.5437896869943315</v>
      </c>
      <c r="R353" s="1">
        <v>11.084864045111923</v>
      </c>
      <c r="S353" s="1">
        <v>0.30439389163616398</v>
      </c>
      <c r="T353" s="1">
        <v>0.26431028311814403</v>
      </c>
      <c r="U353" s="1">
        <v>6.7641690280235141</v>
      </c>
      <c r="V353" s="1">
        <v>7.7581234104589187</v>
      </c>
      <c r="W353" s="1">
        <v>109.55305107473275</v>
      </c>
      <c r="X353" s="1">
        <v>110.85390358036072</v>
      </c>
      <c r="Y353" s="1">
        <v>13.761181906403868</v>
      </c>
      <c r="Z353" s="1">
        <v>4.7590481596903817E-3</v>
      </c>
      <c r="AA353" s="1">
        <v>1.3102297921731936</v>
      </c>
      <c r="AB353" s="1">
        <v>1.2584821724767479</v>
      </c>
      <c r="AC353" s="1">
        <v>3.6125121958889554E-2</v>
      </c>
      <c r="AD353" s="1">
        <v>101.09716126039115</v>
      </c>
      <c r="AE353" s="11">
        <v>129.24087923347267</v>
      </c>
      <c r="AF353" s="1">
        <v>0.7762937289283699</v>
      </c>
      <c r="AG353" s="1">
        <v>1.9204399619715679E-2</v>
      </c>
      <c r="AH353" s="1">
        <v>5.0666597809594031E-2</v>
      </c>
      <c r="AI353" s="1">
        <v>1.8023546134303228</v>
      </c>
      <c r="AJ353" s="1">
        <v>94.791020252748538</v>
      </c>
      <c r="AK353" s="1">
        <v>1.3507248011535545E-3</v>
      </c>
      <c r="AL353" s="1">
        <v>0.26722799718611151</v>
      </c>
      <c r="AM353" s="1">
        <v>1.3791109973672373E-2</v>
      </c>
    </row>
    <row r="354" spans="1:39" x14ac:dyDescent="0.25">
      <c r="A354" s="1">
        <v>352</v>
      </c>
      <c r="B354" t="s">
        <v>479</v>
      </c>
      <c r="C354" s="1">
        <v>0.36285666692403656</v>
      </c>
      <c r="D354" s="1">
        <v>2.1062602526442431E-2</v>
      </c>
      <c r="E354" s="1">
        <v>0.49418794460218707</v>
      </c>
      <c r="F354" s="1">
        <v>0.95602460762477881</v>
      </c>
      <c r="G354" s="1">
        <v>0.11853125715974266</v>
      </c>
      <c r="H354" s="1">
        <v>212.5796520428386</v>
      </c>
      <c r="I354" s="1">
        <v>0.13967081766362846</v>
      </c>
      <c r="J354" s="1">
        <v>-1.9653803125578347E-2</v>
      </c>
      <c r="K354" s="1">
        <v>1.7976210538624209</v>
      </c>
      <c r="L354" s="1">
        <v>0.45231439803439111</v>
      </c>
      <c r="M354" s="11">
        <v>120.11818116713926</v>
      </c>
      <c r="N354" s="1">
        <v>2.1004213496390112E-3</v>
      </c>
      <c r="O354" s="1">
        <v>3.327377915842087E-2</v>
      </c>
      <c r="P354" s="1">
        <v>1.1998983803947958</v>
      </c>
      <c r="Q354" s="1">
        <v>0.59201400850551844</v>
      </c>
      <c r="R354" s="1">
        <v>28.780507836495882</v>
      </c>
      <c r="S354" s="1">
        <v>7.1103824879712924E-2</v>
      </c>
      <c r="T354" s="1">
        <v>0.69640767868349096</v>
      </c>
      <c r="U354" s="1">
        <v>13.535538659745917</v>
      </c>
      <c r="V354" s="1">
        <v>6.747158905712987</v>
      </c>
      <c r="W354" s="1">
        <v>110.82693209742536</v>
      </c>
      <c r="X354" s="1">
        <v>111.02942998344925</v>
      </c>
      <c r="Y354" s="1">
        <v>14.060093787896195</v>
      </c>
      <c r="Z354" s="1">
        <v>2.4598685657490882E-3</v>
      </c>
      <c r="AA354" s="1">
        <v>0.68434501273443005</v>
      </c>
      <c r="AB354" s="1">
        <v>0.59693032503986998</v>
      </c>
      <c r="AC354" s="1">
        <v>0.17184146494000568</v>
      </c>
      <c r="AD354" s="1">
        <v>102.05501072273233</v>
      </c>
      <c r="AE354" s="11">
        <v>131.04059154164872</v>
      </c>
      <c r="AF354" s="1">
        <v>0.39943880069398358</v>
      </c>
      <c r="AG354" s="1">
        <v>6.2504845831800604E-2</v>
      </c>
      <c r="AH354" s="1">
        <v>3.7565407273505082E-2</v>
      </c>
      <c r="AI354" s="1">
        <v>4.5112159952212272</v>
      </c>
      <c r="AJ354" s="1">
        <v>95.588880446043447</v>
      </c>
      <c r="AK354" s="1">
        <v>8.422204903224856E-4</v>
      </c>
      <c r="AL354" s="1">
        <v>2.8762666567521187</v>
      </c>
      <c r="AM354" s="1">
        <v>2.7604482342562145E-2</v>
      </c>
    </row>
    <row r="355" spans="1:39" x14ac:dyDescent="0.25">
      <c r="A355" s="1">
        <v>353</v>
      </c>
      <c r="B355" t="s">
        <v>480</v>
      </c>
      <c r="C355" s="1">
        <v>6.0555945569409078</v>
      </c>
      <c r="D355" s="1">
        <v>-5.0993258366842592E-3</v>
      </c>
      <c r="E355" s="1">
        <v>0.12268911337210765</v>
      </c>
      <c r="F355" s="1">
        <v>9.9116266469809755E-2</v>
      </c>
      <c r="G355" s="1">
        <v>0.20911637204227165</v>
      </c>
      <c r="H355" s="1">
        <v>24584.470353575431</v>
      </c>
      <c r="I355" s="1">
        <v>1.0909364230280982</v>
      </c>
      <c r="J355" s="1">
        <v>0.19795361084955512</v>
      </c>
      <c r="K355" s="1">
        <v>2.9149221167432304E-2</v>
      </c>
      <c r="L355" s="1">
        <v>1.5582534711400788</v>
      </c>
      <c r="M355" s="1">
        <v>106.85370231664437</v>
      </c>
      <c r="N355" s="1">
        <v>7.9179823011351815E-3</v>
      </c>
      <c r="O355" s="1">
        <v>2.8778799628068499</v>
      </c>
      <c r="P355" s="1">
        <v>1.8572510891665388</v>
      </c>
      <c r="Q355" s="1">
        <v>30.957155631924568</v>
      </c>
      <c r="R355" s="1">
        <v>1571.5890604921797</v>
      </c>
      <c r="S355" s="1">
        <v>0.22048911285907985</v>
      </c>
      <c r="T355" s="1">
        <v>18.716166330080316</v>
      </c>
      <c r="U355" s="1">
        <v>6044.5543873590814</v>
      </c>
      <c r="V355" s="1">
        <v>466.7256740918761</v>
      </c>
      <c r="W355" s="11">
        <v>121.85341043250644</v>
      </c>
      <c r="X355" s="1">
        <v>108.29914557030348</v>
      </c>
      <c r="Y355" s="1">
        <v>1.1298360804018126</v>
      </c>
      <c r="Z355" s="1">
        <v>5.5074865216522472E-3</v>
      </c>
      <c r="AA355" s="1">
        <v>2.9263043900480228E-2</v>
      </c>
      <c r="AB355" s="1">
        <v>8.2269116140861858</v>
      </c>
      <c r="AC355" s="1">
        <v>263.58551700293617</v>
      </c>
      <c r="AD355" s="1">
        <v>107.72424866410779</v>
      </c>
      <c r="AE355" s="11">
        <v>122.17733837725994</v>
      </c>
      <c r="AF355" s="1">
        <v>0.11958207842480176</v>
      </c>
      <c r="AG355" s="1">
        <v>0.270292475717332</v>
      </c>
      <c r="AH355" s="1">
        <v>4.4222532451986922E-3</v>
      </c>
      <c r="AI355" s="1">
        <v>7.1510155860119342</v>
      </c>
      <c r="AJ355" s="1">
        <v>97.550399136886924</v>
      </c>
      <c r="AK355" s="1">
        <v>1.0836414303890972E-3</v>
      </c>
      <c r="AL355" s="1">
        <v>8.8159574787559727</v>
      </c>
      <c r="AM355" s="1">
        <v>0.38508905487619111</v>
      </c>
    </row>
    <row r="356" spans="1:39" x14ac:dyDescent="0.25">
      <c r="A356" s="1">
        <v>354</v>
      </c>
      <c r="B356" t="s">
        <v>481</v>
      </c>
      <c r="C356" s="1">
        <v>0.27830017032732207</v>
      </c>
      <c r="D356" s="1">
        <v>-1.6682595927848112E-2</v>
      </c>
      <c r="E356" s="1">
        <v>0.64267098877516926</v>
      </c>
      <c r="F356" s="1">
        <v>1.0731227651515054</v>
      </c>
      <c r="G356" s="1">
        <v>6.6072097100820668E-2</v>
      </c>
      <c r="H356" s="1">
        <v>237.33777210525577</v>
      </c>
      <c r="I356" s="1">
        <v>6.0042677670063922E-3</v>
      </c>
      <c r="J356" s="1">
        <v>-0.7280067072888512</v>
      </c>
      <c r="K356" s="1">
        <v>8.0963588352015083E-3</v>
      </c>
      <c r="L356" s="1">
        <v>0.37083728886836181</v>
      </c>
      <c r="M356" s="11">
        <v>140.66723715054545</v>
      </c>
      <c r="N356" s="1">
        <v>1.0448541478184873E-3</v>
      </c>
      <c r="O356" s="1">
        <v>2.669908440484792E-2</v>
      </c>
      <c r="P356" s="1">
        <v>0.13431126074806302</v>
      </c>
      <c r="Q356" s="1">
        <v>0.10136634476469435</v>
      </c>
      <c r="R356" s="1">
        <v>28.912573320657927</v>
      </c>
      <c r="S356" s="1">
        <v>4.0989346615571158E-3</v>
      </c>
      <c r="T356" s="1">
        <v>3.8437774285631936E-2</v>
      </c>
      <c r="U356" s="1">
        <v>2.4694322546676708</v>
      </c>
      <c r="V356" s="1">
        <v>1.2941361004045597</v>
      </c>
      <c r="W356" s="11">
        <v>121.71680991466735</v>
      </c>
      <c r="X356" s="11">
        <v>122.83267693333205</v>
      </c>
      <c r="Y356" s="1">
        <v>22.906012087242441</v>
      </c>
      <c r="Z356" s="1">
        <v>5.1670343759389968E-4</v>
      </c>
      <c r="AA356" s="1">
        <v>1.5477547482558777E-2</v>
      </c>
      <c r="AB356" s="1">
        <v>0.39973106918048246</v>
      </c>
      <c r="AC356" s="1">
        <v>34.361630506535157</v>
      </c>
      <c r="AD356" s="1">
        <v>110.06603868757405</v>
      </c>
      <c r="AE356" s="11">
        <v>144.25244981948984</v>
      </c>
      <c r="AF356" s="1">
        <v>1.1978435555615504E-2</v>
      </c>
      <c r="AG356" s="1">
        <v>2.3989792225643194E-2</v>
      </c>
      <c r="AH356" s="1">
        <v>3.529783269908212E-2</v>
      </c>
      <c r="AI356" s="1">
        <v>1.8137119951220377</v>
      </c>
      <c r="AJ356" s="1">
        <v>100.01600998727167</v>
      </c>
      <c r="AK356" s="1">
        <v>3.4042161462941056E-4</v>
      </c>
      <c r="AL356" s="1">
        <v>0.23328293896974614</v>
      </c>
      <c r="AM356" s="1">
        <v>1.80938979126378E-2</v>
      </c>
    </row>
    <row r="357" spans="1:39" x14ac:dyDescent="0.25">
      <c r="A357" s="1">
        <v>355</v>
      </c>
      <c r="B357" t="s">
        <v>4</v>
      </c>
      <c r="C357" s="1">
        <v>5.0600167704888902E-3</v>
      </c>
      <c r="D357" s="1">
        <v>7.2321761176022984E-3</v>
      </c>
      <c r="E357" s="1">
        <v>5.6950750099659594E-3</v>
      </c>
      <c r="F357" s="1">
        <v>9.0967344236544468E-4</v>
      </c>
      <c r="G357" s="1">
        <v>7.2483237798809039E-4</v>
      </c>
      <c r="H357" s="1">
        <v>1.7008154064477021</v>
      </c>
      <c r="I357" s="1">
        <v>2.1770093462875235E-3</v>
      </c>
      <c r="J357" s="1">
        <v>-0.11605092778871752</v>
      </c>
      <c r="K357" s="1">
        <v>4.7240945240492717E-3</v>
      </c>
      <c r="L357" s="1">
        <v>-5.5431564264047252E-4</v>
      </c>
      <c r="M357" s="11">
        <v>123.31606511229189</v>
      </c>
      <c r="N357" s="1">
        <v>1.3981906278690766E-4</v>
      </c>
      <c r="O357" s="1">
        <v>-3.8891292416399353E-4</v>
      </c>
      <c r="P357" s="1">
        <v>1.7233673256615524E-3</v>
      </c>
      <c r="Q357" s="1">
        <v>-2.2983878076614492E-2</v>
      </c>
      <c r="R357" s="1">
        <v>5.1602087037344315</v>
      </c>
      <c r="S357" s="1">
        <v>2.3897072379435491E-4</v>
      </c>
      <c r="T357" s="1">
        <v>1.5112037303201126E-2</v>
      </c>
      <c r="U357" s="1">
        <v>0.22452635692471576</v>
      </c>
      <c r="V357" s="1">
        <v>-1.3331468704104824E-2</v>
      </c>
      <c r="W357" s="11">
        <v>127.83390270186158</v>
      </c>
      <c r="X357" s="11">
        <v>127.71273798029364</v>
      </c>
      <c r="Y357" s="1">
        <v>8.4814479079061422E-3</v>
      </c>
      <c r="Z357" s="1">
        <v>-8.3610463109023937E-4</v>
      </c>
      <c r="AA357" s="1">
        <v>2.9343431143439094E-4</v>
      </c>
      <c r="AB357" s="1">
        <v>1.0790507006436611E-2</v>
      </c>
      <c r="AC357" s="1">
        <v>2.874852545918873</v>
      </c>
      <c r="AD357" s="1">
        <v>115.59246727894909</v>
      </c>
      <c r="AE357" s="11">
        <v>149.58443708232767</v>
      </c>
      <c r="AF357" s="1">
        <v>5.6614051033217188E-3</v>
      </c>
      <c r="AG357" s="1">
        <v>2.1031184438655274E-3</v>
      </c>
      <c r="AH357" s="1">
        <v>-1.8407813553037025E-4</v>
      </c>
      <c r="AI357" s="1">
        <v>4.4391554599381624E-3</v>
      </c>
      <c r="AJ357" s="1">
        <v>100.15195069506181</v>
      </c>
      <c r="AK357" s="1">
        <v>2.8121321743308185E-5</v>
      </c>
      <c r="AL357" s="1">
        <v>1.6641991548054633E-3</v>
      </c>
      <c r="AM357" s="1">
        <v>7.6326085442682116E-4</v>
      </c>
    </row>
    <row r="358" spans="1:39" x14ac:dyDescent="0.25">
      <c r="A358" s="1">
        <v>356</v>
      </c>
      <c r="B358" t="s">
        <v>4</v>
      </c>
      <c r="C358" s="1">
        <v>-1.1796537209188775E-2</v>
      </c>
      <c r="D358" s="1">
        <v>-1.6682595927848112E-2</v>
      </c>
      <c r="E358" s="1">
        <v>3.5740327592046332E-3</v>
      </c>
      <c r="F358" s="1">
        <v>7.5765494016222484E-4</v>
      </c>
      <c r="G358" s="1">
        <v>7.0617495540590029E-4</v>
      </c>
      <c r="H358" s="1">
        <v>0.56421788246018467</v>
      </c>
      <c r="I358" s="1">
        <v>1.0597462782392117E-3</v>
      </c>
      <c r="J358" s="1">
        <v>-0.38945426340842276</v>
      </c>
      <c r="K358" s="1">
        <v>3.8624404161044061E-3</v>
      </c>
      <c r="L358" s="1">
        <v>-9.1484978504574382E-4</v>
      </c>
      <c r="M358" s="11">
        <v>129.43113218612817</v>
      </c>
      <c r="N358" s="1">
        <v>9.6788457868985709E-5</v>
      </c>
      <c r="O358" s="1">
        <v>-2.6481007643432331E-4</v>
      </c>
      <c r="P358" s="1">
        <v>9.3101709241007573E-5</v>
      </c>
      <c r="Q358" s="1">
        <v>-2.4569867243444E-2</v>
      </c>
      <c r="R358" s="1">
        <v>3.2689158717230127</v>
      </c>
      <c r="S358" s="1">
        <v>5.946637965419698E-4</v>
      </c>
      <c r="T358" s="1">
        <v>8.4069150944543272E-3</v>
      </c>
      <c r="U358" s="1">
        <v>0.10000763514474269</v>
      </c>
      <c r="V358" s="1">
        <v>-4.2344027056474422E-2</v>
      </c>
      <c r="W358" s="11">
        <v>128.10312458883416</v>
      </c>
      <c r="X358" s="11">
        <v>128.41182834060569</v>
      </c>
      <c r="Y358" s="1">
        <v>2.4036858706234401E-3</v>
      </c>
      <c r="Z358" s="1">
        <v>-1.5150024453347425E-3</v>
      </c>
      <c r="AA358" s="1">
        <v>5.7399931153665612E-4</v>
      </c>
      <c r="AB358" s="1">
        <v>9.6333253123739634E-3</v>
      </c>
      <c r="AC358" s="1">
        <v>1.5151632358282439</v>
      </c>
      <c r="AD358" s="1">
        <v>115.36212021621539</v>
      </c>
      <c r="AE358" s="11">
        <v>150.77890837851905</v>
      </c>
      <c r="AF358" s="1">
        <v>4.8243982392386781E-3</v>
      </c>
      <c r="AG358" s="1">
        <v>1.75958984444234E-3</v>
      </c>
      <c r="AH358" s="1">
        <v>-1.3461861259547245E-4</v>
      </c>
      <c r="AI358" s="1">
        <v>-2.2335441087794937E-3</v>
      </c>
      <c r="AJ358" s="1">
        <v>101.53958701277008</v>
      </c>
      <c r="AK358" s="1">
        <v>-1.1085195077330843E-6</v>
      </c>
      <c r="AL358" s="1">
        <v>9.8008763072454349E-4</v>
      </c>
      <c r="AM358" s="1">
        <v>8.5344379446937678E-6</v>
      </c>
    </row>
    <row r="359" spans="1:39" x14ac:dyDescent="0.25">
      <c r="A359" s="1">
        <v>357</v>
      </c>
      <c r="B359" t="s">
        <v>482</v>
      </c>
      <c r="C359" s="1">
        <v>0.20206336288241492</v>
      </c>
      <c r="D359" s="1">
        <v>-1.6682595927848112E-2</v>
      </c>
      <c r="E359" s="1">
        <v>0.28055126711418293</v>
      </c>
      <c r="F359" s="1">
        <v>0.87207307164406467</v>
      </c>
      <c r="G359" s="1">
        <v>1.6022286542195906E-2</v>
      </c>
      <c r="H359" s="1">
        <v>138.29714355604335</v>
      </c>
      <c r="I359" s="1">
        <v>3.7074133220146042E-2</v>
      </c>
      <c r="J359" s="1">
        <v>-2.0499978534564853</v>
      </c>
      <c r="K359" s="1">
        <v>2.1812303859874871E-2</v>
      </c>
      <c r="L359" s="1">
        <v>0.17544795373663</v>
      </c>
      <c r="M359" s="11">
        <v>306.62727238982012</v>
      </c>
      <c r="N359" s="1">
        <v>3.0818272777586426E-3</v>
      </c>
      <c r="O359" s="1">
        <v>3.1339829960797851E-2</v>
      </c>
      <c r="P359" s="1">
        <v>0.55578245766460999</v>
      </c>
      <c r="Q359" s="1">
        <v>0.16228392200041875</v>
      </c>
      <c r="R359" s="1">
        <v>17.670824300852793</v>
      </c>
      <c r="S359" s="1">
        <v>6.1052596153282214E-2</v>
      </c>
      <c r="T359" s="1">
        <v>0.4270237746061627</v>
      </c>
      <c r="U359" s="1">
        <v>8.2929836866613709</v>
      </c>
      <c r="V359" s="1">
        <v>6.6591729836109774</v>
      </c>
      <c r="W359" s="10">
        <v>113.01504379968732</v>
      </c>
      <c r="X359" s="1">
        <v>114.15381825269496</v>
      </c>
      <c r="Y359" s="1">
        <v>26.730026919067605</v>
      </c>
      <c r="Z359" s="1">
        <v>4.6591655654208515E-3</v>
      </c>
      <c r="AA359" s="1">
        <v>9.7431704650267098E-2</v>
      </c>
      <c r="AB359" s="1">
        <v>1.2119973165655151</v>
      </c>
      <c r="AC359" s="1">
        <v>5.2397128999332718</v>
      </c>
      <c r="AD359" s="1">
        <v>109.03082898231685</v>
      </c>
      <c r="AE359" s="11">
        <v>142.31716948592202</v>
      </c>
      <c r="AF359" s="1">
        <v>0.19548761983546828</v>
      </c>
      <c r="AG359" s="1">
        <v>1.6989507837171316E-2</v>
      </c>
      <c r="AH359" s="1">
        <v>9.5925699923218671E-2</v>
      </c>
      <c r="AI359" s="1">
        <v>10.272389478339178</v>
      </c>
      <c r="AJ359" s="1">
        <v>99.742969039370777</v>
      </c>
      <c r="AK359" s="1">
        <v>8.0483955924215075E-3</v>
      </c>
      <c r="AL359" s="1">
        <v>0.69568179114317263</v>
      </c>
      <c r="AM359" s="1">
        <v>2.4306205615601689E-2</v>
      </c>
    </row>
    <row r="360" spans="1:39" x14ac:dyDescent="0.25">
      <c r="A360" s="1">
        <v>358</v>
      </c>
      <c r="B360" t="s">
        <v>483</v>
      </c>
      <c r="C360" s="1">
        <v>0.42726721917363109</v>
      </c>
      <c r="D360" s="1">
        <v>1.1794948263053245E-2</v>
      </c>
      <c r="E360" s="1">
        <v>0.43336173249095983</v>
      </c>
      <c r="F360" s="1">
        <v>1.3242465712514997</v>
      </c>
      <c r="G360" s="1">
        <v>2.1370026854959274E-2</v>
      </c>
      <c r="H360" s="1">
        <v>291.84294092231028</v>
      </c>
      <c r="I360" s="1">
        <v>4.4450040907266453E-2</v>
      </c>
      <c r="J360" s="1">
        <v>-1.7045656659695778</v>
      </c>
      <c r="K360" s="1">
        <v>8.5124942758077818E-2</v>
      </c>
      <c r="L360" s="1">
        <v>0.29636104745315567</v>
      </c>
      <c r="M360" s="11">
        <v>233.75873639017763</v>
      </c>
      <c r="N360" s="1">
        <v>2.7438419816279039E-3</v>
      </c>
      <c r="O360" s="1">
        <v>4.1335151807174814E-2</v>
      </c>
      <c r="P360" s="1">
        <v>0.46467000595981084</v>
      </c>
      <c r="Q360" s="1">
        <v>0.32327507422954205</v>
      </c>
      <c r="R360" s="1">
        <v>31.335410756413705</v>
      </c>
      <c r="S360" s="1">
        <v>1.7028886689362043E-2</v>
      </c>
      <c r="T360" s="1">
        <v>0.43599016321753764</v>
      </c>
      <c r="U360" s="1">
        <v>14.259918919815405</v>
      </c>
      <c r="V360" s="1">
        <v>13.619048397116339</v>
      </c>
      <c r="W360" s="1">
        <v>111.2579192369205</v>
      </c>
      <c r="X360" s="1">
        <v>112.82378725218909</v>
      </c>
      <c r="Y360" s="1">
        <v>29.319404909376715</v>
      </c>
      <c r="Z360" s="1">
        <v>1.8225018963814229E-2</v>
      </c>
      <c r="AA360" s="1">
        <v>0.3479080127778631</v>
      </c>
      <c r="AB360" s="1">
        <v>2.6424709938014153</v>
      </c>
      <c r="AC360" s="1">
        <v>1.2997808806835314</v>
      </c>
      <c r="AD360" s="1">
        <v>107.61053140858807</v>
      </c>
      <c r="AE360" s="11">
        <v>139.3189340914403</v>
      </c>
      <c r="AF360" s="1">
        <v>0.10463084876189331</v>
      </c>
      <c r="AG360" s="1">
        <v>4.823284992902644E-2</v>
      </c>
      <c r="AH360" s="1">
        <v>0.22336107189832327</v>
      </c>
      <c r="AI360" s="1">
        <v>10.032935718462264</v>
      </c>
      <c r="AJ360" s="1">
        <v>97.733298228486561</v>
      </c>
      <c r="AK360" s="1">
        <v>4.9870679439485916E-3</v>
      </c>
      <c r="AL360" s="1">
        <v>0.86336479133905875</v>
      </c>
      <c r="AM360" s="1">
        <v>4.4798568118561803E-2</v>
      </c>
    </row>
    <row r="361" spans="1:39" x14ac:dyDescent="0.25">
      <c r="A361" s="1">
        <v>359</v>
      </c>
      <c r="B361" t="s">
        <v>484</v>
      </c>
      <c r="C361" s="1">
        <v>0.49524109386047188</v>
      </c>
      <c r="D361" s="1">
        <v>1.4355498606172712E-2</v>
      </c>
      <c r="E361" s="1">
        <v>0.17850365154815892</v>
      </c>
      <c r="F361" s="1">
        <v>5.0415391517335699</v>
      </c>
      <c r="G361" s="1">
        <v>0.5920867253204859</v>
      </c>
      <c r="H361" s="1">
        <v>823.92837521563013</v>
      </c>
      <c r="I361" s="1">
        <v>1.2007672794002311</v>
      </c>
      <c r="J361" s="1">
        <v>-0.19267220590618328</v>
      </c>
      <c r="K361" s="1">
        <v>9.5433832434389743</v>
      </c>
      <c r="L361" s="1">
        <v>0.6764153175602825</v>
      </c>
      <c r="M361" s="11">
        <v>228.00244003227445</v>
      </c>
      <c r="N361" s="1">
        <v>2.4161360540620879E-3</v>
      </c>
      <c r="O361" s="1">
        <v>8.5734454075410332E-2</v>
      </c>
      <c r="P361" s="1">
        <v>2.8761134138312348</v>
      </c>
      <c r="Q361" s="1">
        <v>97.55601248991961</v>
      </c>
      <c r="R361" s="1">
        <v>294.22110534709662</v>
      </c>
      <c r="S361" s="1">
        <v>15.484121037555862</v>
      </c>
      <c r="T361" s="1">
        <v>6.2128946418469031</v>
      </c>
      <c r="U361" s="1">
        <v>23.522258016052707</v>
      </c>
      <c r="V361" s="1">
        <v>20.211224282701448</v>
      </c>
      <c r="W361" s="1">
        <v>108.93209845956353</v>
      </c>
      <c r="X361" s="1">
        <v>106.40015391405471</v>
      </c>
      <c r="Y361" s="1">
        <v>13.727396562157862</v>
      </c>
      <c r="Z361" s="1">
        <v>0.62384703149812459</v>
      </c>
      <c r="AA361" s="1">
        <v>3.6836333799037928</v>
      </c>
      <c r="AB361" s="1">
        <v>10.156481009987974</v>
      </c>
      <c r="AC361" s="1">
        <v>2.6903721582707476</v>
      </c>
      <c r="AD361" s="1">
        <v>102.14334460341024</v>
      </c>
      <c r="AE361" s="11">
        <v>130.43050296420651</v>
      </c>
      <c r="AF361" s="1">
        <v>0.13044933717666404</v>
      </c>
      <c r="AG361" s="1">
        <v>2.7897718465146878E-2</v>
      </c>
      <c r="AH361" s="1">
        <v>0.81806145970094901</v>
      </c>
      <c r="AI361" s="1">
        <v>26.518496373615129</v>
      </c>
      <c r="AJ361" s="1">
        <v>96.052755811790291</v>
      </c>
      <c r="AK361" s="1">
        <v>1.381188498276131E-2</v>
      </c>
      <c r="AL361" s="1">
        <v>1.3704030825315074</v>
      </c>
      <c r="AM361" s="1">
        <v>0.17362929858321033</v>
      </c>
    </row>
    <row r="362" spans="1:39" x14ac:dyDescent="0.25">
      <c r="A362" s="1">
        <v>360</v>
      </c>
      <c r="B362" t="s">
        <v>485</v>
      </c>
      <c r="C362" s="1">
        <v>0.63888327558431868</v>
      </c>
      <c r="D362" s="1">
        <v>7.6265512606147725E-3</v>
      </c>
      <c r="E362" s="1">
        <v>0.49907501148266237</v>
      </c>
      <c r="F362" s="1">
        <v>6.1545037216792329</v>
      </c>
      <c r="G362" s="1">
        <v>0.58145814365267656</v>
      </c>
      <c r="H362" s="1">
        <v>679.0517933824575</v>
      </c>
      <c r="I362" s="1">
        <v>1.0468153206077158</v>
      </c>
      <c r="J362" s="1">
        <v>-0.29792271508672413</v>
      </c>
      <c r="K362" s="1">
        <v>8.8067042250991623</v>
      </c>
      <c r="L362" s="1">
        <v>0.6406517457053984</v>
      </c>
      <c r="M362" s="11">
        <v>223.2396693725693</v>
      </c>
      <c r="N362" s="1">
        <v>2.5623299211860206E-3</v>
      </c>
      <c r="O362" s="1">
        <v>0.16695482883293963</v>
      </c>
      <c r="P362" s="1">
        <v>17.105604553090462</v>
      </c>
      <c r="Q362" s="1">
        <v>97.684408654045001</v>
      </c>
      <c r="R362" s="1">
        <v>412.9346795226428</v>
      </c>
      <c r="S362" s="1">
        <v>15.704217539344649</v>
      </c>
      <c r="T362" s="1">
        <v>6.0032896036025054</v>
      </c>
      <c r="U362" s="1">
        <v>64.056915558386649</v>
      </c>
      <c r="V362" s="1">
        <v>42.407559198910036</v>
      </c>
      <c r="W362" s="1">
        <v>109.32361585851856</v>
      </c>
      <c r="X362" s="1">
        <v>109.90264955506645</v>
      </c>
      <c r="Y362" s="1">
        <v>30.52298783224137</v>
      </c>
      <c r="Z362" s="1">
        <v>0.53144727319313012</v>
      </c>
      <c r="AA362" s="1">
        <v>2.1326944663602649</v>
      </c>
      <c r="AB362" s="1">
        <v>7.7439827241611914</v>
      </c>
      <c r="AC362" s="1">
        <v>2.6757340902779521</v>
      </c>
      <c r="AD362" s="1">
        <v>104.23483479190899</v>
      </c>
      <c r="AE362" s="11">
        <v>131.89049089834182</v>
      </c>
      <c r="AF362" s="1">
        <v>0.1531893611671423</v>
      </c>
      <c r="AG362" s="1">
        <v>5.7872277390319977E-2</v>
      </c>
      <c r="AH362" s="1">
        <v>0.7291788415800613</v>
      </c>
      <c r="AI362" s="1">
        <v>24.184087079428473</v>
      </c>
      <c r="AJ362" s="1">
        <v>97.160009873720696</v>
      </c>
      <c r="AK362" s="1">
        <v>1.1425170580299926E-2</v>
      </c>
      <c r="AL362" s="1">
        <v>1.5540040930967691</v>
      </c>
      <c r="AM362" s="1">
        <v>0.15260623732211101</v>
      </c>
    </row>
    <row r="363" spans="1:39" x14ac:dyDescent="0.25">
      <c r="A363" s="1">
        <v>361</v>
      </c>
      <c r="B363" t="s">
        <v>486</v>
      </c>
      <c r="C363" s="1">
        <v>0.96937482893309879</v>
      </c>
      <c r="D363" s="1">
        <v>2.0713221735280327E-2</v>
      </c>
      <c r="E363" s="1">
        <v>0.52786184774001244</v>
      </c>
      <c r="F363" s="1">
        <v>3.5980355726020119</v>
      </c>
      <c r="G363" s="1">
        <v>0.344381571788279</v>
      </c>
      <c r="H363" s="1">
        <v>1175.2780261207506</v>
      </c>
      <c r="I363" s="1">
        <v>0.90992312358684835</v>
      </c>
      <c r="J363" s="1">
        <v>1.1731719827006666</v>
      </c>
      <c r="K363" s="1">
        <v>6.6517463257568288</v>
      </c>
      <c r="L363" s="1">
        <v>0.71319329653534924</v>
      </c>
      <c r="M363" s="11">
        <v>211.16272088605186</v>
      </c>
      <c r="N363" s="1">
        <v>3.8535375330670464E-3</v>
      </c>
      <c r="O363" s="1">
        <v>0.17341271908427125</v>
      </c>
      <c r="P363" s="1">
        <v>1.3309354024870448</v>
      </c>
      <c r="Q363" s="1">
        <v>56.198873149143367</v>
      </c>
      <c r="R363" s="1">
        <v>221.57881753438269</v>
      </c>
      <c r="S363" s="1">
        <v>8.8840352455730667</v>
      </c>
      <c r="T363" s="1">
        <v>4.0515405423585253</v>
      </c>
      <c r="U363" s="1">
        <v>15.435644105368931</v>
      </c>
      <c r="V363" s="1">
        <v>45.089826326108884</v>
      </c>
      <c r="W363" s="1">
        <v>111.85786821616523</v>
      </c>
      <c r="X363" s="1">
        <v>112.26408249489577</v>
      </c>
      <c r="Y363" s="1">
        <v>29.96958308815173</v>
      </c>
      <c r="Z363" s="1">
        <v>0.63592675734234883</v>
      </c>
      <c r="AA363" s="1">
        <v>4.5842281139823191</v>
      </c>
      <c r="AB363" s="1">
        <v>10.528963172180278</v>
      </c>
      <c r="AC363" s="1">
        <v>2.3762449123839247</v>
      </c>
      <c r="AD363" s="1">
        <v>106.20927796339777</v>
      </c>
      <c r="AE363" s="11">
        <v>135.69851346231141</v>
      </c>
      <c r="AF363" s="1">
        <v>0.24963558557116772</v>
      </c>
      <c r="AG363" s="1">
        <v>1.4080289665243403E-2</v>
      </c>
      <c r="AH363" s="1">
        <v>1.0582132679904175</v>
      </c>
      <c r="AI363" s="1">
        <v>33.369748298549474</v>
      </c>
      <c r="AJ363" s="1">
        <v>97.326527116416074</v>
      </c>
      <c r="AK363" s="1">
        <v>2.0116021982369593E-2</v>
      </c>
      <c r="AL363" s="1">
        <v>1.5923995275203644</v>
      </c>
      <c r="AM363" s="1">
        <v>0.13990782115570552</v>
      </c>
    </row>
    <row r="364" spans="1:39" x14ac:dyDescent="0.25">
      <c r="A364" s="1">
        <v>362</v>
      </c>
      <c r="B364" t="s">
        <v>487</v>
      </c>
      <c r="C364" s="1">
        <v>0.72862564382926309</v>
      </c>
      <c r="D364" s="1">
        <v>1.0383407750688349E-2</v>
      </c>
      <c r="E364" s="1">
        <v>0.56534350511114184</v>
      </c>
      <c r="F364" s="1">
        <v>3.8588346625565042</v>
      </c>
      <c r="G364" s="1">
        <v>0.30552604826872937</v>
      </c>
      <c r="H364" s="1">
        <v>371.77674038751604</v>
      </c>
      <c r="I364" s="1">
        <v>0.76578901383018338</v>
      </c>
      <c r="J364" s="1">
        <v>-0.77547422748029149</v>
      </c>
      <c r="K364" s="1">
        <v>6.1352279701486481</v>
      </c>
      <c r="L364" s="1">
        <v>0.39962613241171435</v>
      </c>
      <c r="M364" s="11">
        <v>214.67356620412139</v>
      </c>
      <c r="N364" s="1">
        <v>1.2648385974170845E-3</v>
      </c>
      <c r="O364" s="1">
        <v>0.10046090981144035</v>
      </c>
      <c r="P364" s="1">
        <v>0.57443844494535501</v>
      </c>
      <c r="Q364" s="1">
        <v>54.921873301589088</v>
      </c>
      <c r="R364" s="1">
        <v>188.55024683878844</v>
      </c>
      <c r="S364" s="1">
        <v>8.6798641384385906</v>
      </c>
      <c r="T364" s="1">
        <v>2.8701029556754709</v>
      </c>
      <c r="U364" s="1">
        <v>7.3372818758806702</v>
      </c>
      <c r="V364" s="1">
        <v>48.029775741197675</v>
      </c>
      <c r="W364" s="1">
        <v>109.53349678526286</v>
      </c>
      <c r="X364" s="1">
        <v>112.99300617902951</v>
      </c>
      <c r="Y364" s="1">
        <v>35.105625548234258</v>
      </c>
      <c r="Z364" s="1">
        <v>0.38418247973330244</v>
      </c>
      <c r="AA364" s="1">
        <v>1.361870350916385</v>
      </c>
      <c r="AB364" s="1">
        <v>1.9509974284785843</v>
      </c>
      <c r="AC364" s="1">
        <v>0.90407191869163939</v>
      </c>
      <c r="AD364" s="1">
        <v>106.21594145380163</v>
      </c>
      <c r="AE364" s="11">
        <v>136.34560186533409</v>
      </c>
      <c r="AF364" s="1">
        <v>0.19610127446929773</v>
      </c>
      <c r="AG364" s="1">
        <v>8.7598979177935313E-3</v>
      </c>
      <c r="AH364" s="1">
        <v>0.20136536191701568</v>
      </c>
      <c r="AI364" s="1">
        <v>11.871463181493882</v>
      </c>
      <c r="AJ364" s="1">
        <v>96.969083612909742</v>
      </c>
      <c r="AK364" s="1">
        <v>1.3871962025004028E-2</v>
      </c>
      <c r="AL364" s="1">
        <v>1.183339616047439</v>
      </c>
      <c r="AM364" s="1">
        <v>3.5824575854943183E-2</v>
      </c>
    </row>
    <row r="365" spans="1:39" x14ac:dyDescent="0.25">
      <c r="A365" s="1">
        <v>363</v>
      </c>
      <c r="B365" t="s">
        <v>488</v>
      </c>
      <c r="C365" s="1">
        <v>0.61573011940094524</v>
      </c>
      <c r="D365" s="1">
        <v>-1.6682595927848112E-2</v>
      </c>
      <c r="E365" s="1">
        <v>0.50560648162031852</v>
      </c>
      <c r="F365" s="1">
        <v>5.0743421627471577</v>
      </c>
      <c r="G365" s="1">
        <v>0.34295850997985688</v>
      </c>
      <c r="H365" s="1">
        <v>295.0635472576181</v>
      </c>
      <c r="I365" s="1">
        <v>0.59604567362761807</v>
      </c>
      <c r="J365" s="1">
        <v>-0.64631610708444986</v>
      </c>
      <c r="K365" s="1">
        <v>5.6419914147289285</v>
      </c>
      <c r="L365" s="1">
        <v>0.49073722161008099</v>
      </c>
      <c r="M365" s="11">
        <v>200.4827913144687</v>
      </c>
      <c r="N365" s="1">
        <v>9.2371194721806247E-4</v>
      </c>
      <c r="O365" s="1">
        <v>7.3594172894942245E-2</v>
      </c>
      <c r="P365" s="1">
        <v>0.71265949692364772</v>
      </c>
      <c r="Q365" s="1">
        <v>58.298761085087698</v>
      </c>
      <c r="R365" s="1">
        <v>297.3432766551976</v>
      </c>
      <c r="S365" s="1">
        <v>9.2439297615681273</v>
      </c>
      <c r="T365" s="1">
        <v>3.1706187924608416</v>
      </c>
      <c r="U365" s="1">
        <v>18.957747391682581</v>
      </c>
      <c r="V365" s="1">
        <v>193.87073089710597</v>
      </c>
      <c r="W365" s="1">
        <v>111.06542519595081</v>
      </c>
      <c r="X365" s="1">
        <v>110.78958931995861</v>
      </c>
      <c r="Y365" s="1">
        <v>33.707403709930063</v>
      </c>
      <c r="Z365" s="1">
        <v>0.28507561826764671</v>
      </c>
      <c r="AA365" s="1">
        <v>0.34914957911325689</v>
      </c>
      <c r="AB365" s="1">
        <v>1.6063676187736242</v>
      </c>
      <c r="AC365" s="1">
        <v>1.1322930257964614</v>
      </c>
      <c r="AD365" s="1">
        <v>104.58603373858432</v>
      </c>
      <c r="AE365" s="11">
        <v>133.25620111918397</v>
      </c>
      <c r="AF365" s="1">
        <v>0.14564555265479612</v>
      </c>
      <c r="AG365" s="1">
        <v>1.7584535332281544E-2</v>
      </c>
      <c r="AH365" s="1">
        <v>0.21048397426932691</v>
      </c>
      <c r="AI365" s="1">
        <v>8.8032278905987358</v>
      </c>
      <c r="AJ365" s="1">
        <v>95.88628712072402</v>
      </c>
      <c r="AK365" s="1">
        <v>3.5752047674310768E-3</v>
      </c>
      <c r="AL365" s="1">
        <v>0.8599290993649803</v>
      </c>
      <c r="AM365" s="1">
        <v>4.7351620201215493E-2</v>
      </c>
    </row>
    <row r="366" spans="1:39" x14ac:dyDescent="0.25">
      <c r="A366" s="1">
        <v>364</v>
      </c>
      <c r="B366" t="s">
        <v>489</v>
      </c>
      <c r="C366" s="1">
        <v>0.62462008275147318</v>
      </c>
      <c r="D366" s="1">
        <v>-1.7739157741077389E-3</v>
      </c>
      <c r="E366" s="1">
        <v>0.40472816164473296</v>
      </c>
      <c r="F366" s="1">
        <v>5.2590953759699248</v>
      </c>
      <c r="G366" s="1">
        <v>0.68457006922437635</v>
      </c>
      <c r="H366" s="1">
        <v>293.76933952451117</v>
      </c>
      <c r="I366" s="1">
        <v>1.1620484248376901</v>
      </c>
      <c r="J366" s="1">
        <v>3.346629738208589</v>
      </c>
      <c r="K366" s="1">
        <v>10.349912291211295</v>
      </c>
      <c r="L366" s="1">
        <v>0.62088041106308722</v>
      </c>
      <c r="M366" s="11">
        <v>194.97522646899094</v>
      </c>
      <c r="N366" s="1">
        <v>1.3045287476703994E-3</v>
      </c>
      <c r="O366" s="1">
        <v>7.3164525813885689E-2</v>
      </c>
      <c r="P366" s="1">
        <v>1.4172420922527342</v>
      </c>
      <c r="Q366" s="1">
        <v>121.94070989133409</v>
      </c>
      <c r="R366" s="1">
        <v>338.97972070734932</v>
      </c>
      <c r="S366" s="1">
        <v>19.405771369314685</v>
      </c>
      <c r="T366" s="1">
        <v>7.5901081358741873</v>
      </c>
      <c r="U366" s="1">
        <v>17.066318108275411</v>
      </c>
      <c r="V366" s="1">
        <v>98.506539586951916</v>
      </c>
      <c r="W366" s="1">
        <v>106.9595277281399</v>
      </c>
      <c r="X366" s="1">
        <v>108.91602758107909</v>
      </c>
      <c r="Y366" s="1">
        <v>30.308115310611726</v>
      </c>
      <c r="Z366" s="1">
        <v>0.6920132923369684</v>
      </c>
      <c r="AA366" s="1">
        <v>0.73333205306292393</v>
      </c>
      <c r="AB366" s="1">
        <v>2.6448703367880508</v>
      </c>
      <c r="AC366" s="1">
        <v>3.5652517832287725</v>
      </c>
      <c r="AD366" s="1">
        <v>103.26280758940459</v>
      </c>
      <c r="AE366" s="11">
        <v>130.12522250938045</v>
      </c>
      <c r="AF366" s="1">
        <v>0.16328528569271719</v>
      </c>
      <c r="AG366" s="1">
        <v>1.7962740652428845E-2</v>
      </c>
      <c r="AH366" s="1">
        <v>0.64805341784947978</v>
      </c>
      <c r="AI366" s="1">
        <v>11.777960151441265</v>
      </c>
      <c r="AJ366" s="1">
        <v>95.134542051834543</v>
      </c>
      <c r="AK366" s="1">
        <v>4.2454346845820171E-3</v>
      </c>
      <c r="AL366" s="1">
        <v>1.1417698473362679</v>
      </c>
      <c r="AM366" s="1">
        <v>3.8379339291395156E-2</v>
      </c>
    </row>
    <row r="367" spans="1:39" x14ac:dyDescent="0.25">
      <c r="A367" s="1">
        <v>365</v>
      </c>
      <c r="B367" t="s">
        <v>4</v>
      </c>
      <c r="C367" s="1">
        <v>-1.7491947447548162E-2</v>
      </c>
      <c r="D367" s="1">
        <v>-3.2324798942091081E-3</v>
      </c>
      <c r="E367" s="1">
        <v>1.1361832014835848E-2</v>
      </c>
      <c r="F367" s="1">
        <v>5.1653466090619514E-3</v>
      </c>
      <c r="G367" s="1">
        <v>1.4005302943128621E-3</v>
      </c>
      <c r="H367" s="1">
        <v>0.94441307052692824</v>
      </c>
      <c r="I367" s="1">
        <v>1.7670423843986181E-2</v>
      </c>
      <c r="J367" s="1">
        <v>0.30965574213169661</v>
      </c>
      <c r="K367" s="1">
        <v>1.5986891264314677E-2</v>
      </c>
      <c r="L367" s="1">
        <v>5.3726996720851843E-3</v>
      </c>
      <c r="M367" s="10">
        <v>93.829197062464246</v>
      </c>
      <c r="N367" s="1">
        <v>4.4696446369739179E-5</v>
      </c>
      <c r="O367" s="1">
        <v>1.1890811055903152E-3</v>
      </c>
      <c r="P367" s="1">
        <v>2.0037044892392011E-2</v>
      </c>
      <c r="Q367" s="1">
        <v>4.8296877688608991E-2</v>
      </c>
      <c r="R367" s="1">
        <v>1.2467380070559302</v>
      </c>
      <c r="S367" s="1">
        <v>9.6171178341863551E-3</v>
      </c>
      <c r="T367" s="1">
        <v>2.5011830756360147E-2</v>
      </c>
      <c r="U367" s="1">
        <v>3.9871262584185815E-2</v>
      </c>
      <c r="V367" s="1">
        <v>3.4322719605167876E-2</v>
      </c>
      <c r="W367" s="11">
        <v>123.16612737020638</v>
      </c>
      <c r="X367" s="11">
        <v>126.27099819616275</v>
      </c>
      <c r="Y367" s="1">
        <v>1.6643177342638413E-2</v>
      </c>
      <c r="Z367" s="1">
        <v>-1.4003053974963997E-4</v>
      </c>
      <c r="AA367" s="1">
        <v>4.1161430792299178E-3</v>
      </c>
      <c r="AB367" s="1">
        <v>6.3517116006269895E-3</v>
      </c>
      <c r="AC367" s="1">
        <v>4.577392525573052E-2</v>
      </c>
      <c r="AD367" s="1">
        <v>112.21607601970264</v>
      </c>
      <c r="AE367" s="11">
        <v>144.87122565907711</v>
      </c>
      <c r="AF367" s="1">
        <v>1.568349649084419E-2</v>
      </c>
      <c r="AG367" s="1">
        <v>6.7672581824084973E-4</v>
      </c>
      <c r="AH367" s="1">
        <v>3.3874413405580219E-4</v>
      </c>
      <c r="AI367" s="1">
        <v>2.7992947808018211E-3</v>
      </c>
      <c r="AJ367" s="1">
        <v>100.48002569173111</v>
      </c>
      <c r="AK367" s="1">
        <v>6.5603418971974522E-6</v>
      </c>
      <c r="AL367" s="1">
        <v>1.0173362917463985E-3</v>
      </c>
      <c r="AM367" s="1">
        <v>-2.6561020374786483E-4</v>
      </c>
    </row>
    <row r="368" spans="1:39" x14ac:dyDescent="0.25">
      <c r="A368" s="1">
        <v>366</v>
      </c>
      <c r="B368" t="s">
        <v>4</v>
      </c>
      <c r="C368" s="1">
        <v>-7.4037285831576012E-3</v>
      </c>
      <c r="D368" s="1">
        <v>2.1300447597263835E-4</v>
      </c>
      <c r="E368" s="1">
        <v>7.7012552227798221E-3</v>
      </c>
      <c r="F368" s="1">
        <v>2.3142197521359288E-3</v>
      </c>
      <c r="G368" s="1">
        <v>1.0169807877645281E-3</v>
      </c>
      <c r="H368" s="1">
        <v>0.28171848419365325</v>
      </c>
      <c r="I368" s="1">
        <v>6.8927000546215415E-3</v>
      </c>
      <c r="J368" s="1">
        <v>-0.24105460911673507</v>
      </c>
      <c r="K368" s="1">
        <v>9.1614200722989047E-3</v>
      </c>
      <c r="L368" s="1">
        <v>7.0041418400541705E-3</v>
      </c>
      <c r="M368" s="1">
        <v>99.514534399918375</v>
      </c>
      <c r="N368" s="1">
        <v>2.5434524740964281E-5</v>
      </c>
      <c r="O368" s="1">
        <v>5.3440660765747411E-4</v>
      </c>
      <c r="P368" s="1">
        <v>7.6593783550592161E-3</v>
      </c>
      <c r="Q368" s="1">
        <v>-5.4365757411374803E-3</v>
      </c>
      <c r="R368" s="1">
        <v>0.72980035184826619</v>
      </c>
      <c r="S368" s="1">
        <v>1.7191865015027139E-3</v>
      </c>
      <c r="T368" s="1">
        <v>1.9348166326173404E-2</v>
      </c>
      <c r="U368" s="1">
        <v>2.8499032770588344E-2</v>
      </c>
      <c r="V368" s="1">
        <v>1.3384009188174999E-2</v>
      </c>
      <c r="W368" s="11">
        <v>122.1137550885673</v>
      </c>
      <c r="X368" s="10">
        <v>123.35450168374263</v>
      </c>
      <c r="Y368" s="1">
        <v>6.2092874905299656E-3</v>
      </c>
      <c r="Z368" s="1">
        <v>-1.684770741373332E-4</v>
      </c>
      <c r="AA368" s="1">
        <v>4.533672793332985E-4</v>
      </c>
      <c r="AB368" s="1">
        <v>8.9131999094769938E-3</v>
      </c>
      <c r="AC368" s="1">
        <v>2.9044602519703453E-2</v>
      </c>
      <c r="AD368" s="1">
        <v>112.18560653918881</v>
      </c>
      <c r="AE368" s="11">
        <v>139.9206664981526</v>
      </c>
      <c r="AF368" s="1">
        <v>8.3448253286505496E-3</v>
      </c>
      <c r="AG368" s="1">
        <v>5.0660712165973823E-4</v>
      </c>
      <c r="AH368" s="1">
        <v>-7.5928501867104253E-5</v>
      </c>
      <c r="AI368" s="1">
        <v>3.7412102719898261E-3</v>
      </c>
      <c r="AJ368" s="1">
        <v>99.820206341356382</v>
      </c>
      <c r="AK368" s="1">
        <v>4.9349162838619051E-8</v>
      </c>
      <c r="AL368" s="1">
        <v>7.1699482195309141E-4</v>
      </c>
      <c r="AM368" s="1">
        <v>-4.4815973111252545E-4</v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170"/>
  <sheetViews>
    <sheetView topLeftCell="AK1" workbookViewId="0">
      <pane ySplit="1" topLeftCell="A10" activePane="bottomLeft" state="frozen"/>
      <selection activeCell="AH1" sqref="AH1"/>
      <selection pane="bottomLeft" activeCell="BO1" sqref="AK1:BO1"/>
    </sheetView>
  </sheetViews>
  <sheetFormatPr defaultColWidth="8.85546875" defaultRowHeight="15" x14ac:dyDescent="0.25"/>
  <cols>
    <col min="1" max="1" width="7.140625" bestFit="1" customWidth="1"/>
    <col min="2" max="2" width="17.7109375" bestFit="1" customWidth="1"/>
    <col min="3" max="3" width="9.7109375" style="3" bestFit="1" customWidth="1"/>
    <col min="4" max="4" width="11.85546875" style="3" bestFit="1" customWidth="1"/>
    <col min="5" max="13" width="9.7109375" customWidth="1"/>
    <col min="14" max="14" width="9" customWidth="1"/>
    <col min="15" max="15" width="9.140625" customWidth="1"/>
    <col min="16" max="16" width="9.28515625" customWidth="1"/>
    <col min="17" max="20" width="9.140625" customWidth="1"/>
    <col min="21" max="21" width="8.7109375" customWidth="1"/>
    <col min="22" max="23" width="8.85546875" customWidth="1"/>
    <col min="24" max="25" width="8.5703125" customWidth="1"/>
    <col min="26" max="26" width="9.140625" customWidth="1"/>
    <col min="27" max="35" width="9.7109375" customWidth="1"/>
    <col min="36" max="36" width="16" bestFit="1" customWidth="1"/>
    <col min="37" max="37" width="9.85546875" bestFit="1" customWidth="1"/>
    <col min="38" max="44" width="9.140625" bestFit="1" customWidth="1"/>
    <col min="45" max="45" width="12.28515625" bestFit="1" customWidth="1"/>
    <col min="46" max="56" width="9.140625" bestFit="1" customWidth="1"/>
    <col min="57" max="57" width="11.42578125" customWidth="1"/>
    <col min="58" max="58" width="8.28515625" customWidth="1"/>
    <col min="59" max="59" width="8.5703125" customWidth="1"/>
    <col min="60" max="60" width="9.140625" bestFit="1" customWidth="1"/>
    <col min="61" max="61" width="8.5703125" customWidth="1"/>
    <col min="62" max="62" width="9.140625" bestFit="1" customWidth="1"/>
    <col min="63" max="63" width="12.7109375" bestFit="1" customWidth="1"/>
    <col min="64" max="64" width="9.140625" bestFit="1" customWidth="1"/>
    <col min="65" max="65" width="12.140625" bestFit="1" customWidth="1"/>
    <col min="66" max="66" width="9.140625" bestFit="1" customWidth="1"/>
    <col min="67" max="67" width="12.85546875" bestFit="1" customWidth="1"/>
    <col min="70" max="70" width="11" bestFit="1" customWidth="1"/>
  </cols>
  <sheetData>
    <row r="1" spans="1:75" x14ac:dyDescent="0.25">
      <c r="A1" s="3"/>
      <c r="B1" s="3"/>
      <c r="E1" s="5" t="s">
        <v>14</v>
      </c>
      <c r="F1" s="6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7" t="s">
        <v>21</v>
      </c>
      <c r="M1" s="8" t="s">
        <v>22</v>
      </c>
      <c r="N1" s="8" t="s">
        <v>23</v>
      </c>
      <c r="O1" s="9" t="s">
        <v>24</v>
      </c>
      <c r="P1" s="8" t="s">
        <v>25</v>
      </c>
      <c r="Q1" s="8" t="s">
        <v>26</v>
      </c>
      <c r="R1" s="8" t="s">
        <v>27</v>
      </c>
      <c r="S1" s="8" t="s">
        <v>28</v>
      </c>
      <c r="T1" s="8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9" t="s">
        <v>34</v>
      </c>
      <c r="Z1" s="8" t="s">
        <v>35</v>
      </c>
      <c r="AA1" s="8" t="s">
        <v>36</v>
      </c>
      <c r="AB1" s="8" t="s">
        <v>37</v>
      </c>
      <c r="AC1" s="8" t="s">
        <v>38</v>
      </c>
      <c r="AD1" s="8" t="s">
        <v>39</v>
      </c>
      <c r="AE1" s="8" t="s">
        <v>40</v>
      </c>
      <c r="AF1" s="8" t="s">
        <v>41</v>
      </c>
      <c r="AG1" s="8" t="s">
        <v>42</v>
      </c>
      <c r="AH1" s="8" t="s">
        <v>43</v>
      </c>
      <c r="AI1" s="8" t="s">
        <v>44</v>
      </c>
      <c r="AK1" s="5" t="s">
        <v>14</v>
      </c>
      <c r="AL1" s="6" t="s">
        <v>15</v>
      </c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7" t="s">
        <v>21</v>
      </c>
      <c r="AS1" s="8" t="s">
        <v>22</v>
      </c>
      <c r="AT1" s="8" t="s">
        <v>23</v>
      </c>
      <c r="AU1" s="9" t="s">
        <v>24</v>
      </c>
      <c r="AV1" s="8" t="s">
        <v>25</v>
      </c>
      <c r="AW1" s="8" t="s">
        <v>26</v>
      </c>
      <c r="AX1" s="8" t="s">
        <v>27</v>
      </c>
      <c r="AY1" s="8" t="s">
        <v>28</v>
      </c>
      <c r="AZ1" s="8" t="s">
        <v>29</v>
      </c>
      <c r="BA1" s="8" t="s">
        <v>30</v>
      </c>
      <c r="BB1" s="8" t="s">
        <v>31</v>
      </c>
      <c r="BC1" s="8" t="s">
        <v>32</v>
      </c>
      <c r="BD1" s="8" t="s">
        <v>33</v>
      </c>
      <c r="BE1" s="9" t="s">
        <v>34</v>
      </c>
      <c r="BF1" s="8" t="s">
        <v>35</v>
      </c>
      <c r="BG1" s="8" t="s">
        <v>36</v>
      </c>
      <c r="BH1" s="8" t="s">
        <v>37</v>
      </c>
      <c r="BI1" s="8" t="s">
        <v>38</v>
      </c>
      <c r="BJ1" s="8" t="s">
        <v>39</v>
      </c>
      <c r="BK1" s="8" t="s">
        <v>40</v>
      </c>
      <c r="BL1" s="8" t="s">
        <v>41</v>
      </c>
      <c r="BM1" s="8" t="s">
        <v>42</v>
      </c>
      <c r="BN1" s="8" t="s">
        <v>43</v>
      </c>
      <c r="BO1" s="8" t="s">
        <v>44</v>
      </c>
    </row>
    <row r="2" spans="1:75" ht="15" customHeight="1" x14ac:dyDescent="0.25">
      <c r="A2" s="3"/>
      <c r="B2" s="2" t="s">
        <v>45</v>
      </c>
      <c r="C2" s="2" t="s">
        <v>46</v>
      </c>
      <c r="D2" s="2" t="s">
        <v>47</v>
      </c>
      <c r="E2" s="5" t="s">
        <v>48</v>
      </c>
      <c r="F2" s="5" t="s">
        <v>48</v>
      </c>
      <c r="G2" s="5" t="s">
        <v>48</v>
      </c>
      <c r="H2" s="5" t="s">
        <v>48</v>
      </c>
      <c r="I2" s="5" t="s">
        <v>48</v>
      </c>
      <c r="J2" s="5" t="s">
        <v>48</v>
      </c>
      <c r="K2" s="5" t="s">
        <v>48</v>
      </c>
      <c r="L2" s="5" t="s">
        <v>48</v>
      </c>
      <c r="M2" s="8" t="s">
        <v>49</v>
      </c>
      <c r="N2" s="8" t="s">
        <v>49</v>
      </c>
      <c r="O2" s="9" t="s">
        <v>49</v>
      </c>
      <c r="P2" s="8" t="s">
        <v>49</v>
      </c>
      <c r="Q2" s="8" t="s">
        <v>49</v>
      </c>
      <c r="R2" s="8" t="s">
        <v>49</v>
      </c>
      <c r="S2" s="8" t="s">
        <v>49</v>
      </c>
      <c r="T2" s="8" t="s">
        <v>49</v>
      </c>
      <c r="U2" s="8" t="s">
        <v>49</v>
      </c>
      <c r="V2" s="8" t="s">
        <v>49</v>
      </c>
      <c r="W2" s="8" t="s">
        <v>49</v>
      </c>
      <c r="X2" s="8" t="s">
        <v>49</v>
      </c>
      <c r="Y2" s="9" t="s">
        <v>49</v>
      </c>
      <c r="Z2" s="8" t="s">
        <v>49</v>
      </c>
      <c r="AA2" s="8" t="s">
        <v>49</v>
      </c>
      <c r="AB2" s="8" t="s">
        <v>49</v>
      </c>
      <c r="AC2" s="8" t="s">
        <v>49</v>
      </c>
      <c r="AD2" s="8" t="s">
        <v>49</v>
      </c>
      <c r="AE2" s="8" t="s">
        <v>49</v>
      </c>
      <c r="AF2" s="8" t="s">
        <v>49</v>
      </c>
      <c r="AG2" s="8" t="s">
        <v>49</v>
      </c>
      <c r="AH2" s="8" t="s">
        <v>49</v>
      </c>
      <c r="AI2" s="8" t="s">
        <v>49</v>
      </c>
      <c r="AK2" s="5" t="s">
        <v>50</v>
      </c>
      <c r="AL2" s="5" t="s">
        <v>50</v>
      </c>
      <c r="AM2" s="5" t="s">
        <v>50</v>
      </c>
      <c r="AN2" s="5" t="s">
        <v>50</v>
      </c>
      <c r="AO2" s="5" t="s">
        <v>50</v>
      </c>
      <c r="AP2" s="5" t="s">
        <v>50</v>
      </c>
      <c r="AQ2" s="5" t="s">
        <v>50</v>
      </c>
      <c r="AR2" s="5" t="s">
        <v>50</v>
      </c>
      <c r="AS2" s="8" t="s">
        <v>50</v>
      </c>
      <c r="AT2" s="8" t="s">
        <v>50</v>
      </c>
      <c r="AU2" s="8" t="s">
        <v>50</v>
      </c>
      <c r="AV2" s="8" t="s">
        <v>50</v>
      </c>
      <c r="AW2" s="8" t="s">
        <v>50</v>
      </c>
      <c r="AX2" s="8" t="s">
        <v>50</v>
      </c>
      <c r="AY2" s="8" t="s">
        <v>50</v>
      </c>
      <c r="AZ2" s="8" t="s">
        <v>50</v>
      </c>
      <c r="BA2" s="8" t="s">
        <v>50</v>
      </c>
      <c r="BB2" s="8" t="s">
        <v>50</v>
      </c>
      <c r="BC2" s="8" t="s">
        <v>50</v>
      </c>
      <c r="BD2" s="8" t="s">
        <v>50</v>
      </c>
      <c r="BE2" s="8" t="s">
        <v>50</v>
      </c>
      <c r="BF2" s="8" t="s">
        <v>50</v>
      </c>
      <c r="BG2" s="8" t="s">
        <v>50</v>
      </c>
      <c r="BH2" s="8" t="s">
        <v>50</v>
      </c>
      <c r="BI2" s="8" t="s">
        <v>50</v>
      </c>
      <c r="BJ2" s="8" t="s">
        <v>50</v>
      </c>
      <c r="BK2" s="8" t="s">
        <v>50</v>
      </c>
      <c r="BL2" s="8" t="s">
        <v>50</v>
      </c>
      <c r="BM2" s="8" t="s">
        <v>50</v>
      </c>
      <c r="BN2" s="8" t="s">
        <v>50</v>
      </c>
      <c r="BO2" s="8" t="s">
        <v>50</v>
      </c>
    </row>
    <row r="3" spans="1:75" x14ac:dyDescent="0.25">
      <c r="AK3" s="41"/>
      <c r="AL3" s="41"/>
      <c r="AM3" s="41"/>
      <c r="AN3" s="41"/>
      <c r="AO3" s="41"/>
    </row>
    <row r="4" spans="1:75" x14ac:dyDescent="0.25">
      <c r="A4" s="3" t="s">
        <v>244</v>
      </c>
      <c r="B4" s="3" t="s">
        <v>89</v>
      </c>
      <c r="D4" s="4">
        <v>10</v>
      </c>
      <c r="E4" s="1">
        <v>2.3704116628130215E-2</v>
      </c>
      <c r="F4" s="1">
        <v>2.8151890210173655E-2</v>
      </c>
      <c r="G4" s="1">
        <v>6.3019135192456666E-3</v>
      </c>
      <c r="H4" s="1">
        <v>1.4696484351204006E-2</v>
      </c>
      <c r="I4" s="1">
        <v>1.2412033166158354</v>
      </c>
      <c r="J4" s="1">
        <v>5.2283140116219894E-2</v>
      </c>
      <c r="K4" s="1">
        <v>3.3744305069259774E-2</v>
      </c>
      <c r="L4" s="1">
        <v>3.3020243389604409E-5</v>
      </c>
      <c r="M4" s="1">
        <v>-4.1856236842673835E-3</v>
      </c>
      <c r="N4" s="1">
        <v>-3.3365191855696225E-2</v>
      </c>
      <c r="O4" s="1">
        <v>6.6289964350618966</v>
      </c>
      <c r="P4" s="1">
        <v>1.7043293386435768E-4</v>
      </c>
      <c r="Q4" s="1">
        <v>0.11581510622932899</v>
      </c>
      <c r="R4" s="1">
        <v>-3.4920678080619966E-2</v>
      </c>
      <c r="S4" s="1">
        <v>2.3928402499443027</v>
      </c>
      <c r="T4" s="1">
        <v>1.8658630906715837E-3</v>
      </c>
      <c r="U4" s="1">
        <v>8.8896281504125971E-2</v>
      </c>
      <c r="V4" s="1">
        <v>8.9182433385363982E-2</v>
      </c>
      <c r="W4" s="1">
        <v>0.30888663610703054</v>
      </c>
      <c r="X4" s="1">
        <v>1.0436177061812096E-3</v>
      </c>
      <c r="Y4" s="1">
        <v>-6.6212000295402253E-4</v>
      </c>
      <c r="Z4" s="1">
        <v>2.5277213846763183E-3</v>
      </c>
      <c r="AA4" s="1">
        <v>3.4882078259021163E-2</v>
      </c>
      <c r="AB4" s="1">
        <v>0.13482403471765278</v>
      </c>
      <c r="AC4" s="1">
        <v>6.6754361619427369E-3</v>
      </c>
      <c r="AD4" s="1">
        <v>4.6951676218029339E-3</v>
      </c>
      <c r="AE4" s="1">
        <v>1.1122481668499635E-3</v>
      </c>
      <c r="AF4" s="1">
        <v>0.13165421652894929</v>
      </c>
      <c r="AG4" s="1">
        <v>1.3412760981723886E-4</v>
      </c>
      <c r="AH4" s="1">
        <v>7.9430000615398372E-2</v>
      </c>
      <c r="AI4" s="1">
        <v>-7.0226943198667825E-4</v>
      </c>
      <c r="AJ4" s="1"/>
      <c r="AK4" s="41">
        <f>E4*$D4/0.05</f>
        <v>4.7408233256260424</v>
      </c>
      <c r="AL4" s="41">
        <f>F4*$D4/0.05</f>
        <v>5.6303780420347316</v>
      </c>
      <c r="AM4" s="41">
        <f t="shared" ref="AM4:AM7" si="0">G4*$D4/0.05</f>
        <v>1.2603827038491333</v>
      </c>
      <c r="AN4" s="41">
        <f t="shared" ref="AN4:AN7" si="1">H4*$D4/0.05</f>
        <v>2.9392968702408009</v>
      </c>
      <c r="AO4" s="41">
        <f t="shared" ref="AO4:AO7" si="2">I4*$D4/0.05</f>
        <v>248.24066332316707</v>
      </c>
      <c r="AP4" s="39">
        <f t="shared" ref="AP4:AP7" si="3">J4*$D4/0.05</f>
        <v>10.456628023243978</v>
      </c>
      <c r="AQ4" s="39">
        <f t="shared" ref="AQ4:AQ7" si="4">K4*$D4/0.05</f>
        <v>6.748861013851954</v>
      </c>
      <c r="AR4" s="39">
        <f t="shared" ref="AR4:AR7" si="5">L4*$D4/0.05</f>
        <v>6.6040486779208813E-3</v>
      </c>
      <c r="AS4" s="39">
        <f>M4*$D4*0.001/0.05</f>
        <v>-8.3712473685347674E-4</v>
      </c>
      <c r="AT4" s="39">
        <f t="shared" ref="AT4:AT7" si="6">N4*$D4*0.001/0.05</f>
        <v>-6.6730383711392444E-3</v>
      </c>
      <c r="AU4" s="39">
        <f t="shared" ref="AU4:AU7" si="7">O4*$D4*0.001/0.05</f>
        <v>1.3257992870123791</v>
      </c>
      <c r="AV4" s="39">
        <f t="shared" ref="AV4:AV7" si="8">P4*$D4*0.001/0.05</f>
        <v>3.4086586772871535E-5</v>
      </c>
      <c r="AW4" s="39">
        <f t="shared" ref="AW4:AW7" si="9">Q4*$D4*0.001/0.05</f>
        <v>2.3163021245865792E-2</v>
      </c>
      <c r="AX4" s="39">
        <f t="shared" ref="AX4:AX7" si="10">R4*$D4*0.001/0.05</f>
        <v>-6.9841356161239928E-3</v>
      </c>
      <c r="AY4" s="39">
        <f t="shared" ref="AY4:AY6" si="11">S4*$D4*0.001/0.05</f>
        <v>0.47856804998886049</v>
      </c>
      <c r="AZ4" s="39">
        <f t="shared" ref="AZ4:AZ7" si="12">T4*$D4*0.001/0.05</f>
        <v>3.7317261813431675E-4</v>
      </c>
      <c r="BA4" s="39">
        <f t="shared" ref="BA4:BA7" si="13">U4*$D4*0.001/0.05</f>
        <v>1.7779256300825195E-2</v>
      </c>
      <c r="BB4" s="39">
        <f t="shared" ref="BB4:BB7" si="14">V4*$D4*0.001/0.05</f>
        <v>1.7836486677072796E-2</v>
      </c>
      <c r="BC4" s="39">
        <f t="shared" ref="BC4:BC7" si="15">W4*$D4*0.001/0.05</f>
        <v>6.1777327221406109E-2</v>
      </c>
      <c r="BD4" s="39">
        <f t="shared" ref="BD4:BD7" si="16">X4*$D4*0.001/0.05</f>
        <v>2.0872354123624187E-4</v>
      </c>
      <c r="BE4" s="39">
        <f t="shared" ref="BE4:BE7" si="17">Y4*$D4*0.001/0.05</f>
        <v>-1.324240005908045E-4</v>
      </c>
      <c r="BF4" s="39">
        <f t="shared" ref="BF4:BF7" si="18">Z4*$D4*0.001/0.05</f>
        <v>5.055442769352637E-4</v>
      </c>
      <c r="BG4" s="39">
        <f t="shared" ref="BG4:BG7" si="19">AA4*$D4*0.001/0.05</f>
        <v>6.9764156518042327E-3</v>
      </c>
      <c r="BH4" s="39">
        <f t="shared" ref="BH4:BH7" si="20">AB4*$D4*0.001/0.05</f>
        <v>2.6964806943530557E-2</v>
      </c>
      <c r="BI4" s="39">
        <f t="shared" ref="BI4:BI7" si="21">AC4*$D4*0.001/0.05</f>
        <v>1.3350872323885474E-3</v>
      </c>
      <c r="BJ4" s="39">
        <f t="shared" ref="BJ4:BJ7" si="22">AD4*$D4*0.001/0.05</f>
        <v>9.3903352436058689E-4</v>
      </c>
      <c r="BK4" s="39">
        <f t="shared" ref="BK4:BK7" si="23">AE4*$D4*0.001/0.05</f>
        <v>2.2244963336999268E-4</v>
      </c>
      <c r="BL4" s="39">
        <f t="shared" ref="BL4:BL7" si="24">AF4*$D4*0.001/0.05</f>
        <v>2.6330843305789855E-2</v>
      </c>
      <c r="BM4" s="39">
        <f t="shared" ref="BM4:BM7" si="25">AG4*$D4*0.001/0.05</f>
        <v>2.6825521963447773E-5</v>
      </c>
      <c r="BN4" s="39">
        <f t="shared" ref="BN4:BN7" si="26">AH4*$D4*0.001/0.05</f>
        <v>1.5886000123079672E-2</v>
      </c>
      <c r="BO4" s="39">
        <f t="shared" ref="BO4:BO7" si="27">AI4*$D4*0.001/0.05</f>
        <v>-1.4045388639733565E-4</v>
      </c>
    </row>
    <row r="5" spans="1:75" x14ac:dyDescent="0.25">
      <c r="A5" s="3" t="s">
        <v>245</v>
      </c>
      <c r="B5" s="3" t="s">
        <v>90</v>
      </c>
      <c r="D5" s="4">
        <v>10</v>
      </c>
      <c r="E5" s="1">
        <v>1.8924856773104546E-2</v>
      </c>
      <c r="F5" s="1">
        <v>2.6579620649349878E-2</v>
      </c>
      <c r="G5" s="1">
        <v>3.6191645891043797E-3</v>
      </c>
      <c r="H5" s="1">
        <v>1.1448253221796408E-2</v>
      </c>
      <c r="I5" s="1">
        <v>1.2369810031401849</v>
      </c>
      <c r="J5" s="1">
        <v>4.1082921335680506E-2</v>
      </c>
      <c r="K5" s="1">
        <v>3.8491455449156893E-2</v>
      </c>
      <c r="L5" s="1">
        <v>3.4328609272660726E-5</v>
      </c>
      <c r="M5" s="1">
        <v>-1.6879379104497504E-2</v>
      </c>
      <c r="N5" s="1">
        <v>-1.3319828629120232E-2</v>
      </c>
      <c r="O5" s="1">
        <v>5.3360020971067694</v>
      </c>
      <c r="P5" s="1">
        <v>1.9805616865356292E-3</v>
      </c>
      <c r="Q5" s="1">
        <v>8.6913354472360135E-2</v>
      </c>
      <c r="R5" s="1">
        <v>-3.2020329872626076E-2</v>
      </c>
      <c r="S5" s="1">
        <v>1.3698111229667316</v>
      </c>
      <c r="T5" s="1">
        <v>9.3139410796529241E-4</v>
      </c>
      <c r="U5" s="1">
        <v>6.6627673811974084E-2</v>
      </c>
      <c r="V5" s="1">
        <v>0.12834736644309236</v>
      </c>
      <c r="W5" s="1">
        <v>0.31434348114681521</v>
      </c>
      <c r="X5" s="1">
        <v>7.2526106265988636E-3</v>
      </c>
      <c r="Y5" s="1">
        <v>-1.1809442565482772E-3</v>
      </c>
      <c r="Z5" s="1">
        <v>3.7846833545724327E-3</v>
      </c>
      <c r="AA5" s="1">
        <v>3.1336836410343592E-2</v>
      </c>
      <c r="AB5" s="1">
        <v>4.8829668720402598E-2</v>
      </c>
      <c r="AC5" s="1">
        <v>4.8855822794665995E-3</v>
      </c>
      <c r="AD5" s="1">
        <v>6.5342370177276822E-3</v>
      </c>
      <c r="AE5" s="1">
        <v>1.1548895048379838E-3</v>
      </c>
      <c r="AF5" s="1">
        <v>6.6931019901710742E-2</v>
      </c>
      <c r="AG5" s="1">
        <v>1.2551304992096816E-4</v>
      </c>
      <c r="AH5" s="1">
        <v>6.1930026319639307E-2</v>
      </c>
      <c r="AI5" s="1">
        <v>-4.9618609293020685E-4</v>
      </c>
      <c r="AJ5" s="1"/>
      <c r="AK5" s="41">
        <f t="shared" ref="AK5:AK7" si="28">E5*$D5/0.05</f>
        <v>3.7849713546209087</v>
      </c>
      <c r="AL5" s="41">
        <f t="shared" ref="AL5:AL7" si="29">F5*$D5/0.05</f>
        <v>5.3159241298699751</v>
      </c>
      <c r="AM5" s="41">
        <f t="shared" si="0"/>
        <v>0.72383291782087589</v>
      </c>
      <c r="AN5" s="41">
        <f t="shared" si="1"/>
        <v>2.2896506443592815</v>
      </c>
      <c r="AO5" s="41">
        <f t="shared" si="2"/>
        <v>247.39620062803698</v>
      </c>
      <c r="AP5" s="39">
        <f t="shared" si="3"/>
        <v>8.2165842671361009</v>
      </c>
      <c r="AQ5" s="39">
        <f t="shared" si="4"/>
        <v>7.6982910898313781</v>
      </c>
      <c r="AR5" s="39">
        <f t="shared" si="5"/>
        <v>6.8657218545321447E-3</v>
      </c>
      <c r="AS5" s="39">
        <f t="shared" ref="AS5:AS7" si="30">M5*$D5*0.001/0.05</f>
        <v>-3.3758758208995011E-3</v>
      </c>
      <c r="AT5" s="39">
        <f t="shared" si="6"/>
        <v>-2.6639657258240462E-3</v>
      </c>
      <c r="AU5" s="39">
        <f t="shared" si="7"/>
        <v>1.067200419421354</v>
      </c>
      <c r="AV5" s="39">
        <f t="shared" si="8"/>
        <v>3.9611233730712581E-4</v>
      </c>
      <c r="AW5" s="39">
        <f t="shared" si="9"/>
        <v>1.7382670894472027E-2</v>
      </c>
      <c r="AX5" s="39">
        <f t="shared" si="10"/>
        <v>-6.4040659745252153E-3</v>
      </c>
      <c r="AY5" s="39">
        <f t="shared" si="11"/>
        <v>0.27396222459334629</v>
      </c>
      <c r="AZ5" s="39">
        <f t="shared" si="12"/>
        <v>1.8627882159305849E-4</v>
      </c>
      <c r="BA5" s="39">
        <f t="shared" si="13"/>
        <v>1.3325534762394816E-2</v>
      </c>
      <c r="BB5" s="39">
        <f t="shared" si="14"/>
        <v>2.5669473288618468E-2</v>
      </c>
      <c r="BC5" s="39">
        <f t="shared" si="15"/>
        <v>6.2868696229363044E-2</v>
      </c>
      <c r="BD5" s="39">
        <f t="shared" si="16"/>
        <v>1.4505221253197729E-3</v>
      </c>
      <c r="BE5" s="39">
        <f t="shared" si="17"/>
        <v>-2.3618885130965544E-4</v>
      </c>
      <c r="BF5" s="39">
        <f t="shared" si="18"/>
        <v>7.5693667091448645E-4</v>
      </c>
      <c r="BG5" s="39">
        <f t="shared" si="19"/>
        <v>6.2673672820687185E-3</v>
      </c>
      <c r="BH5" s="39">
        <f t="shared" si="20"/>
        <v>9.7659337440805186E-3</v>
      </c>
      <c r="BI5" s="39">
        <f t="shared" si="21"/>
        <v>9.7711645589331994E-4</v>
      </c>
      <c r="BJ5" s="39">
        <f t="shared" si="22"/>
        <v>1.306847403545536E-3</v>
      </c>
      <c r="BK5" s="39">
        <f t="shared" si="23"/>
        <v>2.3097790096759677E-4</v>
      </c>
      <c r="BL5" s="39">
        <f t="shared" si="24"/>
        <v>1.3386203980342149E-2</v>
      </c>
      <c r="BM5" s="39">
        <f t="shared" si="25"/>
        <v>2.510260998419363E-5</v>
      </c>
      <c r="BN5" s="39">
        <f t="shared" si="26"/>
        <v>1.2386005263927861E-2</v>
      </c>
      <c r="BO5" s="39">
        <f t="shared" si="27"/>
        <v>-9.9237218586041369E-5</v>
      </c>
    </row>
    <row r="6" spans="1:75" x14ac:dyDescent="0.25">
      <c r="A6" s="3" t="s">
        <v>246</v>
      </c>
      <c r="B6" s="3" t="s">
        <v>91</v>
      </c>
      <c r="D6" s="4">
        <v>10</v>
      </c>
      <c r="E6" s="1">
        <v>1.4863106528156372E-2</v>
      </c>
      <c r="F6" s="1">
        <v>2.2347691286151272E-2</v>
      </c>
      <c r="G6" s="1">
        <v>5.3434939846810992E-3</v>
      </c>
      <c r="H6" s="1">
        <v>1.4992330970103931E-2</v>
      </c>
      <c r="I6" s="1">
        <v>0.89636681266813911</v>
      </c>
      <c r="J6" s="1">
        <v>5.3272665382446939E-2</v>
      </c>
      <c r="K6" s="1">
        <v>3.4117737863157582E-2</v>
      </c>
      <c r="L6" s="1">
        <v>3.1072825528265447E-5</v>
      </c>
      <c r="M6" s="1">
        <v>-1.6196207823012728E-2</v>
      </c>
      <c r="N6" s="1">
        <v>-3.3365191855696225E-2</v>
      </c>
      <c r="O6" s="1">
        <v>5.1715770873986964</v>
      </c>
      <c r="P6" s="1">
        <v>1.0153740706025348E-3</v>
      </c>
      <c r="Q6" s="1">
        <v>9.219386133166986E-2</v>
      </c>
      <c r="R6" s="1">
        <v>5.1117101555549155E-3</v>
      </c>
      <c r="S6" s="1">
        <v>1.2856632293386978</v>
      </c>
      <c r="T6" s="1">
        <v>1.5795747122681731E-3</v>
      </c>
      <c r="U6" s="1">
        <v>8.3638314110542553E-2</v>
      </c>
      <c r="V6" s="1">
        <v>0.10948354941534121</v>
      </c>
      <c r="W6" s="1">
        <v>0.48883036489024984</v>
      </c>
      <c r="X6" s="1">
        <v>2.1781625704317001E-3</v>
      </c>
      <c r="Y6" s="1">
        <v>6.8804528733124612E-4</v>
      </c>
      <c r="Z6" s="1">
        <v>4.5365239787127642E-3</v>
      </c>
      <c r="AA6" s="1">
        <v>2.8165188899250605E-2</v>
      </c>
      <c r="AB6" s="1">
        <v>2.9418458547543304E-2</v>
      </c>
      <c r="AC6" s="1">
        <v>2.9044297246979718E-3</v>
      </c>
      <c r="AD6" s="1">
        <v>8.5476339471692638E-3</v>
      </c>
      <c r="AE6" s="1">
        <v>1.1682598891113159E-3</v>
      </c>
      <c r="AF6" s="1">
        <v>9.1800547857280757E-2</v>
      </c>
      <c r="AG6" s="1">
        <v>1.0907360780070799E-4</v>
      </c>
      <c r="AH6" s="1">
        <v>0.12804313212120391</v>
      </c>
      <c r="AI6" s="1">
        <v>-8.9111466872298002E-4</v>
      </c>
      <c r="AJ6" s="1"/>
      <c r="AK6" s="41">
        <f t="shared" si="28"/>
        <v>2.9726213056312742</v>
      </c>
      <c r="AL6" s="41">
        <f t="shared" si="29"/>
        <v>4.469538257230254</v>
      </c>
      <c r="AM6" s="41">
        <f t="shared" si="0"/>
        <v>1.0686987969362198</v>
      </c>
      <c r="AN6" s="41">
        <f t="shared" si="1"/>
        <v>2.9984661940207862</v>
      </c>
      <c r="AO6" s="41">
        <f t="shared" si="2"/>
        <v>179.27336253362782</v>
      </c>
      <c r="AP6" s="39">
        <f t="shared" si="3"/>
        <v>10.654533076489386</v>
      </c>
      <c r="AQ6" s="39">
        <f t="shared" si="4"/>
        <v>6.823547572631516</v>
      </c>
      <c r="AR6" s="39">
        <f t="shared" si="5"/>
        <v>6.2145651056530887E-3</v>
      </c>
      <c r="AS6" s="39">
        <f t="shared" si="30"/>
        <v>-3.2392415646025456E-3</v>
      </c>
      <c r="AT6" s="39">
        <f t="shared" si="6"/>
        <v>-6.6730383711392444E-3</v>
      </c>
      <c r="AU6" s="39">
        <f t="shared" si="7"/>
        <v>1.0343154174797391</v>
      </c>
      <c r="AV6" s="39">
        <f t="shared" si="8"/>
        <v>2.0307481412050696E-4</v>
      </c>
      <c r="AW6" s="39">
        <f t="shared" si="9"/>
        <v>1.8438772266333971E-2</v>
      </c>
      <c r="AX6" s="39">
        <f t="shared" si="10"/>
        <v>1.022342031110983E-3</v>
      </c>
      <c r="AY6" s="39">
        <f t="shared" si="11"/>
        <v>0.25713264586773954</v>
      </c>
      <c r="AZ6" s="39">
        <f t="shared" si="12"/>
        <v>3.1591494245363459E-4</v>
      </c>
      <c r="BA6" s="39">
        <f t="shared" si="13"/>
        <v>1.6727662822108511E-2</v>
      </c>
      <c r="BB6" s="39">
        <f t="shared" si="14"/>
        <v>2.1896709883068237E-2</v>
      </c>
      <c r="BC6" s="39">
        <f t="shared" si="15"/>
        <v>9.776607297804997E-2</v>
      </c>
      <c r="BD6" s="39">
        <f t="shared" si="16"/>
        <v>4.3563251408633999E-4</v>
      </c>
      <c r="BE6" s="39">
        <f t="shared" si="17"/>
        <v>1.3760905746624922E-4</v>
      </c>
      <c r="BF6" s="39">
        <f t="shared" si="18"/>
        <v>9.0730479574255285E-4</v>
      </c>
      <c r="BG6" s="39">
        <f t="shared" si="19"/>
        <v>5.6330377798501198E-3</v>
      </c>
      <c r="BH6" s="39">
        <f t="shared" si="20"/>
        <v>5.8836917095086601E-3</v>
      </c>
      <c r="BI6" s="39">
        <f t="shared" si="21"/>
        <v>5.808859449395943E-4</v>
      </c>
      <c r="BJ6" s="39">
        <f t="shared" si="22"/>
        <v>1.7095267894338528E-3</v>
      </c>
      <c r="BK6" s="39">
        <f t="shared" si="23"/>
        <v>2.3365197782226316E-4</v>
      </c>
      <c r="BL6" s="39">
        <f t="shared" si="24"/>
        <v>1.8360109571456153E-2</v>
      </c>
      <c r="BM6" s="39">
        <f t="shared" si="25"/>
        <v>2.1814721560141598E-5</v>
      </c>
      <c r="BN6" s="39">
        <f t="shared" si="26"/>
        <v>2.560862642424078E-2</v>
      </c>
      <c r="BO6" s="39">
        <f t="shared" si="27"/>
        <v>-1.7822293374459601E-4</v>
      </c>
      <c r="BU6" t="s">
        <v>524</v>
      </c>
      <c r="BV6" t="s">
        <v>525</v>
      </c>
    </row>
    <row r="7" spans="1:75" x14ac:dyDescent="0.25">
      <c r="A7" s="3" t="s">
        <v>247</v>
      </c>
      <c r="B7" s="3" t="s">
        <v>92</v>
      </c>
      <c r="D7" s="4">
        <v>10</v>
      </c>
      <c r="E7" s="1">
        <v>1.2104829434551025E-2</v>
      </c>
      <c r="F7" s="1">
        <v>2.2571798787254682E-2</v>
      </c>
      <c r="G7" s="1">
        <v>5.6792865550065489E-3</v>
      </c>
      <c r="H7" s="1">
        <v>1.0192111191288036E-2</v>
      </c>
      <c r="I7" s="1">
        <v>0.59337663407728392</v>
      </c>
      <c r="J7" s="1">
        <v>2.5305855309918177E-2</v>
      </c>
      <c r="K7" s="1">
        <v>3.3744464109387272E-2</v>
      </c>
      <c r="L7" s="1">
        <v>3.5548411043439519E-5</v>
      </c>
      <c r="M7" s="1">
        <v>-2.5543881604442792E-2</v>
      </c>
      <c r="N7" s="1">
        <v>-3.3365191855696225E-2</v>
      </c>
      <c r="O7" s="1">
        <v>5.4178630132736991</v>
      </c>
      <c r="P7" s="1">
        <v>1.029414707279057E-4</v>
      </c>
      <c r="Q7" s="1">
        <v>0.10080028125138026</v>
      </c>
      <c r="R7" s="1">
        <v>0.25501411480058384</v>
      </c>
      <c r="S7" s="40">
        <v>32.408413498167981</v>
      </c>
      <c r="T7" s="1">
        <v>7.2552839535911916E-3</v>
      </c>
      <c r="U7" s="1">
        <v>0.10987118156174538</v>
      </c>
      <c r="V7" s="1">
        <v>0.1195972130227283</v>
      </c>
      <c r="W7" s="1">
        <v>0.2285514752059804</v>
      </c>
      <c r="X7" s="1">
        <v>1.1727645641117626E-2</v>
      </c>
      <c r="Y7" s="1">
        <v>-5.5214252965293819E-4</v>
      </c>
      <c r="Z7" s="1">
        <v>6.1692863626101437E-3</v>
      </c>
      <c r="AA7" s="1">
        <v>1.4190320137714756E-2</v>
      </c>
      <c r="AB7" s="1">
        <v>2.3060924295548391E-2</v>
      </c>
      <c r="AC7" s="1">
        <v>2.1196666785274548E-3</v>
      </c>
      <c r="AD7" s="1">
        <v>1.90381632672465E-3</v>
      </c>
      <c r="AE7" s="1">
        <v>6.0583251483669123E-4</v>
      </c>
      <c r="AF7" s="1">
        <v>2.248124794839752E-2</v>
      </c>
      <c r="AG7" s="1">
        <v>5.2547828601436153E-5</v>
      </c>
      <c r="AH7" s="1">
        <v>0.11197980543935811</v>
      </c>
      <c r="AI7" s="1">
        <v>-6.0056632453415278E-4</v>
      </c>
      <c r="AJ7" s="1"/>
      <c r="AK7" s="41">
        <f t="shared" si="28"/>
        <v>2.4209658869102046</v>
      </c>
      <c r="AL7" s="41">
        <f t="shared" si="29"/>
        <v>4.5143597574509364</v>
      </c>
      <c r="AM7" s="41">
        <f t="shared" si="0"/>
        <v>1.1358573110013097</v>
      </c>
      <c r="AN7" s="41">
        <f t="shared" si="1"/>
        <v>2.0384222382576072</v>
      </c>
      <c r="AO7" s="41">
        <f t="shared" si="2"/>
        <v>118.67532681545678</v>
      </c>
      <c r="AP7" s="39">
        <f t="shared" si="3"/>
        <v>5.0611710619836359</v>
      </c>
      <c r="AQ7" s="39">
        <f t="shared" si="4"/>
        <v>6.7488928218774547</v>
      </c>
      <c r="AR7" s="39">
        <f t="shared" si="5"/>
        <v>7.1096822086879029E-3</v>
      </c>
      <c r="AS7" s="39">
        <f t="shared" si="30"/>
        <v>-5.1087763208885577E-3</v>
      </c>
      <c r="AT7" s="39">
        <f t="shared" si="6"/>
        <v>-6.6730383711392444E-3</v>
      </c>
      <c r="AU7" s="39">
        <f t="shared" si="7"/>
        <v>1.0835726026547399</v>
      </c>
      <c r="AV7" s="39">
        <f t="shared" si="8"/>
        <v>2.0588294145581136E-5</v>
      </c>
      <c r="AW7" s="39">
        <f t="shared" si="9"/>
        <v>2.0160056250276049E-2</v>
      </c>
      <c r="AX7" s="39">
        <f t="shared" si="10"/>
        <v>5.100282296011676E-2</v>
      </c>
      <c r="AY7" s="39"/>
      <c r="AZ7" s="39">
        <f t="shared" si="12"/>
        <v>1.4510567907182383E-3</v>
      </c>
      <c r="BA7" s="39">
        <f t="shared" si="13"/>
        <v>2.1974236312349075E-2</v>
      </c>
      <c r="BB7" s="39">
        <f t="shared" si="14"/>
        <v>2.3919442604545659E-2</v>
      </c>
      <c r="BC7" s="39">
        <f t="shared" si="15"/>
        <v>4.5710295041196079E-2</v>
      </c>
      <c r="BD7" s="39">
        <f t="shared" si="16"/>
        <v>2.345529128223525E-3</v>
      </c>
      <c r="BE7" s="39">
        <f t="shared" si="17"/>
        <v>-1.1042850593058763E-4</v>
      </c>
      <c r="BF7" s="39">
        <f t="shared" si="18"/>
        <v>1.2338572725220287E-3</v>
      </c>
      <c r="BG7" s="39">
        <f t="shared" si="19"/>
        <v>2.8380640275429514E-3</v>
      </c>
      <c r="BH7" s="39">
        <f t="shared" si="20"/>
        <v>4.6121848591096776E-3</v>
      </c>
      <c r="BI7" s="39">
        <f t="shared" si="21"/>
        <v>4.2393333570549095E-4</v>
      </c>
      <c r="BJ7" s="39">
        <f t="shared" si="22"/>
        <v>3.8076326534493E-4</v>
      </c>
      <c r="BK7" s="39">
        <f t="shared" si="23"/>
        <v>1.2116650296733824E-4</v>
      </c>
      <c r="BL7" s="39">
        <f t="shared" si="24"/>
        <v>4.4962495896795039E-3</v>
      </c>
      <c r="BM7" s="39">
        <f t="shared" si="25"/>
        <v>1.0509565720287231E-5</v>
      </c>
      <c r="BN7" s="39">
        <f t="shared" si="26"/>
        <v>2.2395961087871619E-2</v>
      </c>
      <c r="BO7" s="39">
        <f t="shared" si="27"/>
        <v>-1.2011326490683056E-4</v>
      </c>
      <c r="BU7">
        <v>93.76</v>
      </c>
      <c r="BV7">
        <v>65.400000000000006</v>
      </c>
      <c r="BW7" t="s">
        <v>526</v>
      </c>
    </row>
    <row r="8" spans="1:75" x14ac:dyDescent="0.25">
      <c r="A8" s="3"/>
      <c r="B8" s="3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2" t="s">
        <v>490</v>
      </c>
      <c r="AK8" s="13">
        <f>3*STDEV(AK4:AK7)</f>
        <v>3.03067778669174</v>
      </c>
      <c r="AL8" s="13">
        <f>3*STDEV(AL4:AL7)</f>
        <v>1.7434471319351141</v>
      </c>
      <c r="AM8" s="13">
        <f t="shared" ref="AM8" si="31">3*STDEV(AM4:AM7)</f>
        <v>0.68920704854495884</v>
      </c>
      <c r="AN8" s="13">
        <f t="shared" ref="AN8" si="32">3*STDEV(AN4:AN7)</f>
        <v>1.4294236398024118</v>
      </c>
      <c r="AO8" s="13">
        <f t="shared" ref="AO8" si="33">3*STDEV(AO4:AO7)</f>
        <v>186.60041092761531</v>
      </c>
      <c r="AP8" s="13">
        <f t="shared" ref="AP8" si="34">3*STDEV(AP4:AP7)</f>
        <v>7.8112343988218687</v>
      </c>
      <c r="AQ8" s="13">
        <f t="shared" ref="AQ8" si="35">3*STDEV(AQ4:AQ7)</f>
        <v>1.3908007161709828</v>
      </c>
      <c r="AR8" s="13">
        <f t="shared" ref="AR8" si="36">3*STDEV(AR4:AR7)</f>
        <v>1.1491057281695898E-3</v>
      </c>
      <c r="AS8" s="13">
        <f t="shared" ref="AS8" si="37">3*STDEV(AS4:AS7)</f>
        <v>5.2663461843179575E-3</v>
      </c>
      <c r="AT8" s="13">
        <f t="shared" ref="AT8" si="38">3*STDEV(AT4:AT7)</f>
        <v>6.0136089679727976E-3</v>
      </c>
      <c r="AU8" s="13">
        <f t="shared" ref="AU8" si="39">3*STDEV(AU4:AU7)</f>
        <v>0.40089187678213711</v>
      </c>
      <c r="AV8" s="13">
        <f t="shared" ref="AV8" si="40">3*STDEV(AV4:AV7)</f>
        <v>5.2776769837127341E-4</v>
      </c>
      <c r="AW8" s="13">
        <f t="shared" ref="AW8" si="41">3*STDEV(AW4:AW7)</f>
        <v>7.5766490999911174E-3</v>
      </c>
      <c r="AX8" s="13">
        <f t="shared" ref="AX8" si="42">3*STDEV(AX4:AX7)</f>
        <v>8.340718690680668E-2</v>
      </c>
      <c r="AY8" s="13">
        <f t="shared" ref="AY8" si="43">3*STDEV(AY4:AY7)</f>
        <v>0.36982512767011588</v>
      </c>
      <c r="AZ8" s="13">
        <f t="shared" ref="AZ8" si="44">3*STDEV(AZ4:AZ7)</f>
        <v>1.7546490830393962E-3</v>
      </c>
      <c r="BA8" s="13">
        <f t="shared" ref="BA8" si="45">3*STDEV(BA4:BA7)</f>
        <v>1.0692534389942729E-2</v>
      </c>
      <c r="BB8" s="13">
        <f t="shared" ref="BB8" si="46">3*STDEV(BB4:BB7)</f>
        <v>1.0108087479590007E-2</v>
      </c>
      <c r="BC8" s="13">
        <f t="shared" ref="BC8" si="47">3*STDEV(BC4:BC7)</f>
        <v>6.5821190066797874E-2</v>
      </c>
      <c r="BD8" s="13">
        <f t="shared" ref="BD8" si="48">3*STDEV(BD4:BD7)</f>
        <v>2.9544330746651892E-3</v>
      </c>
      <c r="BE8" s="13">
        <f t="shared" ref="BE8" si="49">3*STDEV(BE4:BE7)</f>
        <v>4.7531461086682285E-4</v>
      </c>
      <c r="BF8" s="13">
        <f t="shared" ref="BF8" si="50">3*STDEV(BF4:BF7)</f>
        <v>9.1313326918485453E-4</v>
      </c>
      <c r="BG8" s="13">
        <f t="shared" ref="BG8" si="51">3*STDEV(BG4:BG7)</f>
        <v>5.4365251449210502E-3</v>
      </c>
      <c r="BH8" s="13">
        <f t="shared" ref="BH8" si="52">3*STDEV(BH4:BH7)</f>
        <v>3.1021412363214027E-2</v>
      </c>
      <c r="BI8" s="13">
        <f t="shared" ref="BI8" si="53">3*STDEV(BI4:BI7)</f>
        <v>1.2292706331617212E-3</v>
      </c>
      <c r="BJ8" s="13">
        <f t="shared" ref="BJ8" si="54">3*STDEV(BJ4:BJ7)</f>
        <v>1.6939615458610143E-3</v>
      </c>
      <c r="BK8" s="13">
        <f t="shared" ref="BK8" si="55">3*STDEV(BK4:BK7)</f>
        <v>1.6242345638347287E-4</v>
      </c>
      <c r="BL8" s="13">
        <f t="shared" ref="BL8" si="56">3*STDEV(BL4:BL7)</f>
        <v>2.7438432067569872E-2</v>
      </c>
      <c r="BM8" s="13">
        <f t="shared" ref="BM8" si="57">3*STDEV(BM4:BM7)</f>
        <v>2.2008986929879926E-5</v>
      </c>
      <c r="BN8" s="13">
        <f t="shared" ref="BN8" si="58">3*STDEV(BN4:BN7)</f>
        <v>1.8052364716551694E-2</v>
      </c>
      <c r="BO8" s="14">
        <f t="shared" ref="BO8" si="59">3*STDEV(BO4:BO7)</f>
        <v>1.0095918103546976E-4</v>
      </c>
      <c r="BV8">
        <f>BU7*BV7</f>
        <v>6131.9040000000005</v>
      </c>
      <c r="BW8">
        <v>1000000</v>
      </c>
    </row>
    <row r="9" spans="1:75" x14ac:dyDescent="0.25">
      <c r="A9" s="3"/>
      <c r="B9" s="3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BV9">
        <f>BV8/BW8</f>
        <v>6.1319040000000005E-3</v>
      </c>
      <c r="BW9" t="s">
        <v>527</v>
      </c>
    </row>
    <row r="10" spans="1:75" x14ac:dyDescent="0.25">
      <c r="A10" s="3" t="s">
        <v>248</v>
      </c>
      <c r="B10" s="3" t="s">
        <v>249</v>
      </c>
      <c r="C10" s="3">
        <v>5.2209999999999999E-2</v>
      </c>
      <c r="D10" s="4">
        <v>10</v>
      </c>
      <c r="E10" s="1">
        <v>1.4629669533746203E-2</v>
      </c>
      <c r="F10" s="1">
        <v>5.8571585653837237E-2</v>
      </c>
      <c r="G10" s="1">
        <v>2.1091931576331038</v>
      </c>
      <c r="H10" s="1">
        <v>6.1007179434110279</v>
      </c>
      <c r="I10" s="1">
        <v>8.4893481947360385</v>
      </c>
      <c r="J10" s="1">
        <v>7.5284903379607258</v>
      </c>
      <c r="K10" s="1">
        <v>1.0997207171957017</v>
      </c>
      <c r="L10" s="1">
        <v>4.0318996758643408E-4</v>
      </c>
      <c r="M10" s="1">
        <v>0.15989578727134832</v>
      </c>
      <c r="N10" s="1">
        <v>-3.3365191855696225E-2</v>
      </c>
      <c r="O10" s="1">
        <v>20.561928151105121</v>
      </c>
      <c r="P10" s="1">
        <v>3.2862812281458258E-2</v>
      </c>
      <c r="Q10" s="1">
        <v>0.25331383302620331</v>
      </c>
      <c r="R10" s="1">
        <v>47.569265120645682</v>
      </c>
      <c r="S10" s="1">
        <v>70.642296169497286</v>
      </c>
      <c r="T10" s="1">
        <v>3.3191005842029421E-2</v>
      </c>
      <c r="U10" s="1">
        <v>0.66945685548787526</v>
      </c>
      <c r="V10" s="1">
        <v>9.4190608845270081</v>
      </c>
      <c r="W10" s="1">
        <v>48.298897588544413</v>
      </c>
      <c r="X10" s="1">
        <v>1.794521930887465E-2</v>
      </c>
      <c r="Y10" s="1">
        <v>5.4102126833160966</v>
      </c>
      <c r="Z10" s="1">
        <v>3.7518275915195654</v>
      </c>
      <c r="AA10" s="1">
        <v>5.6574990186594079</v>
      </c>
      <c r="AB10" s="1">
        <v>2.5148157656339207</v>
      </c>
      <c r="AC10" s="1">
        <v>5.8923693425462593E-3</v>
      </c>
      <c r="AD10" s="1">
        <v>0.11783228609127867</v>
      </c>
      <c r="AE10" s="1">
        <v>4.0843844627879728E-3</v>
      </c>
      <c r="AF10" s="1">
        <v>7.0660596960064366</v>
      </c>
      <c r="AG10" s="1">
        <v>4.8907083627869514E-4</v>
      </c>
      <c r="AH10" s="1">
        <v>0.10057061783954241</v>
      </c>
      <c r="AI10" s="1">
        <v>2.5463472153929495E-4</v>
      </c>
      <c r="AJ10" s="1"/>
      <c r="AK10">
        <f>(E10-AVERAGE(E$4:E$7))*$D10/$C10</f>
        <v>-0.53046500809027741</v>
      </c>
      <c r="AL10">
        <f>(F10-AVERAGE(F$4:F$7))*$D10/$C10</f>
        <v>6.4468177400124249</v>
      </c>
      <c r="AM10">
        <f t="shared" ref="AL10:AR31" si="60">(G10-AVERAGE(G$4:G$7))*$D10/$C10</f>
        <v>402.97973433654369</v>
      </c>
      <c r="AN10">
        <f t="shared" si="60"/>
        <v>1166.0382395091804</v>
      </c>
      <c r="AO10">
        <f t="shared" si="60"/>
        <v>1436.001963821237</v>
      </c>
      <c r="AP10">
        <f t="shared" si="60"/>
        <v>1433.7299736496186</v>
      </c>
      <c r="AQ10">
        <f t="shared" si="60"/>
        <v>203.92572813119349</v>
      </c>
      <c r="AR10">
        <f t="shared" si="60"/>
        <v>7.0809700302229758E-2</v>
      </c>
      <c r="AS10">
        <f>(M10-AVERAGE(M$4:M$7))*$D10*0.001/$C10</f>
        <v>3.3632840514346569E-2</v>
      </c>
      <c r="AT10">
        <f t="shared" ref="AT10:BO27" si="61">(N10-AVERAGE(N$4:N$7))*$D10*0.001/$C10</f>
        <v>-9.5984309646504466E-4</v>
      </c>
      <c r="AU10">
        <f t="shared" si="61"/>
        <v>2.8583257025272664</v>
      </c>
      <c r="AV10">
        <f t="shared" si="61"/>
        <v>6.1378059262642507E-3</v>
      </c>
      <c r="AW10">
        <f t="shared" si="61"/>
        <v>2.9569657576138386E-2</v>
      </c>
      <c r="AX10">
        <f t="shared" si="61"/>
        <v>9.1018902348965636</v>
      </c>
      <c r="AY10">
        <f t="shared" si="61"/>
        <v>11.736853887070074</v>
      </c>
      <c r="AZ10">
        <f t="shared" si="61"/>
        <v>5.8002254119719132E-3</v>
      </c>
      <c r="BA10">
        <f t="shared" si="61"/>
        <v>0.11151091605837547</v>
      </c>
      <c r="BB10">
        <f t="shared" si="61"/>
        <v>1.7826868883279785</v>
      </c>
      <c r="BC10">
        <f t="shared" si="61"/>
        <v>9.1866969161476533</v>
      </c>
      <c r="BD10">
        <f t="shared" si="61"/>
        <v>2.3740107590102086E-3</v>
      </c>
      <c r="BE10">
        <f t="shared" si="61"/>
        <v>1.0363224427679665</v>
      </c>
      <c r="BF10">
        <f t="shared" si="61"/>
        <v>0.71778836195162277</v>
      </c>
      <c r="BG10">
        <f t="shared" si="61"/>
        <v>1.0784055569302482</v>
      </c>
      <c r="BH10">
        <f t="shared" si="61"/>
        <v>0.47036630799916379</v>
      </c>
      <c r="BI10">
        <f t="shared" si="61"/>
        <v>3.3443605274613463E-4</v>
      </c>
      <c r="BJ10">
        <f t="shared" si="61"/>
        <v>2.1530755097284533E-2</v>
      </c>
      <c r="BK10">
        <f t="shared" si="61"/>
        <v>5.8879083391667969E-4</v>
      </c>
      <c r="BL10">
        <f t="shared" si="61"/>
        <v>1.3384108289498853</v>
      </c>
      <c r="BM10">
        <f t="shared" si="61"/>
        <v>7.3502262448497859E-5</v>
      </c>
      <c r="BN10">
        <f t="shared" si="61"/>
        <v>1.0007425235859975E-3</v>
      </c>
      <c r="BO10">
        <f t="shared" si="61"/>
        <v>1.7758453382164327E-4</v>
      </c>
      <c r="BV10">
        <f>BV9*1000</f>
        <v>6.1319040000000005</v>
      </c>
      <c r="BW10" t="s">
        <v>528</v>
      </c>
    </row>
    <row r="11" spans="1:75" x14ac:dyDescent="0.25">
      <c r="A11" s="3" t="s">
        <v>250</v>
      </c>
      <c r="B11" s="3" t="s">
        <v>249</v>
      </c>
      <c r="C11" s="3">
        <v>5.5100000000000003E-2</v>
      </c>
      <c r="D11" s="4">
        <v>10</v>
      </c>
      <c r="E11" s="1">
        <v>1.8151666022574984E-2</v>
      </c>
      <c r="F11" s="1">
        <v>7.215319826429123E-2</v>
      </c>
      <c r="G11" s="1">
        <v>2.0380174325198372</v>
      </c>
      <c r="H11" s="1">
        <v>5.9698412274800985</v>
      </c>
      <c r="I11" s="1">
        <v>8.5566235116934859</v>
      </c>
      <c r="J11" s="1">
        <v>7.2776101314790198</v>
      </c>
      <c r="K11" s="1">
        <v>1.0985516836239138</v>
      </c>
      <c r="L11" s="1">
        <v>4.421849821144401E-4</v>
      </c>
      <c r="M11" s="1">
        <v>0.18209694182328179</v>
      </c>
      <c r="N11" s="1">
        <v>3.128295271383421E-2</v>
      </c>
      <c r="O11" s="1">
        <v>21.258179266962639</v>
      </c>
      <c r="P11" s="1">
        <v>4.2635761956906416E-2</v>
      </c>
      <c r="Q11" s="1">
        <v>0.19477129837365453</v>
      </c>
      <c r="R11" s="1">
        <v>42.831963477260018</v>
      </c>
      <c r="S11" s="1">
        <v>67.296406005119209</v>
      </c>
      <c r="T11" s="1">
        <v>3.5153215153423865E-2</v>
      </c>
      <c r="U11" s="1">
        <v>1.2368414416212001</v>
      </c>
      <c r="V11" s="1">
        <v>8.8936595289068805</v>
      </c>
      <c r="W11" s="1">
        <v>48.774498254891419</v>
      </c>
      <c r="X11" s="1">
        <v>1.9491680921254258E-2</v>
      </c>
      <c r="Y11" s="1">
        <v>4.9791074707713658</v>
      </c>
      <c r="Z11" s="1">
        <v>3.552455038849426</v>
      </c>
      <c r="AA11" s="1">
        <v>5.3711179723738507</v>
      </c>
      <c r="AB11" s="1">
        <v>2.4131606510414008</v>
      </c>
      <c r="AC11" s="1">
        <v>5.4787592226582934E-3</v>
      </c>
      <c r="AD11" s="1">
        <v>0.11884635979279282</v>
      </c>
      <c r="AE11" s="1">
        <v>4.5632173526426586E-3</v>
      </c>
      <c r="AF11" s="1">
        <v>11.052584590201091</v>
      </c>
      <c r="AG11" s="1">
        <v>6.9183984207955569E-4</v>
      </c>
      <c r="AH11" s="1">
        <v>3.4078566574007092</v>
      </c>
      <c r="AI11" s="1">
        <v>6.0224151069392313E-4</v>
      </c>
      <c r="AJ11" s="1"/>
      <c r="AK11">
        <f t="shared" ref="AK11:AK80" si="62">(E11-AVERAGE(E$4:E$7))*$D11/$C11</f>
        <v>0.13655874439009841</v>
      </c>
      <c r="AL11">
        <f t="shared" si="60"/>
        <v>8.5735840346749281</v>
      </c>
      <c r="AM11">
        <f t="shared" si="60"/>
        <v>368.92585623554044</v>
      </c>
      <c r="AN11">
        <f t="shared" si="60"/>
        <v>1081.1268480120691</v>
      </c>
      <c r="AO11">
        <f t="shared" si="60"/>
        <v>1372.8932069089155</v>
      </c>
      <c r="AP11">
        <f t="shared" si="60"/>
        <v>1312.9989085195921</v>
      </c>
      <c r="AQ11">
        <f t="shared" si="60"/>
        <v>193.01763938315304</v>
      </c>
      <c r="AR11">
        <f t="shared" si="60"/>
        <v>7.4172860218865252E-2</v>
      </c>
      <c r="AS11">
        <f t="shared" ref="AS11:AS80" si="63">(M11-AVERAGE(M$4:M$7))*$D11*0.001/$C11</f>
        <v>3.5898042627465862E-2</v>
      </c>
      <c r="AT11">
        <f t="shared" si="61"/>
        <v>1.082337636350026E-2</v>
      </c>
      <c r="AU11">
        <f t="shared" si="61"/>
        <v>2.8347676240929895</v>
      </c>
      <c r="AV11">
        <f t="shared" si="61"/>
        <v>7.5895525256758269E-3</v>
      </c>
      <c r="AW11">
        <f t="shared" si="61"/>
        <v>1.7393946924223181E-2</v>
      </c>
      <c r="AX11">
        <f t="shared" si="61"/>
        <v>7.7647309025425209</v>
      </c>
      <c r="AY11">
        <f t="shared" si="61"/>
        <v>10.514015241381992</v>
      </c>
      <c r="AZ11">
        <f t="shared" si="61"/>
        <v>5.8521209051360795E-3</v>
      </c>
      <c r="BA11">
        <f t="shared" si="61"/>
        <v>0.20863576749076279</v>
      </c>
      <c r="BB11">
        <f t="shared" si="61"/>
        <v>1.5938306512414244</v>
      </c>
      <c r="BC11">
        <f t="shared" si="61"/>
        <v>8.7911697396649551</v>
      </c>
      <c r="BD11">
        <f t="shared" si="61"/>
        <v>2.5301582187244841E-3</v>
      </c>
      <c r="BE11">
        <f t="shared" si="61"/>
        <v>0.90372672616094762</v>
      </c>
      <c r="BF11">
        <f t="shared" si="61"/>
        <v>0.64395653086738358</v>
      </c>
      <c r="BG11">
        <f t="shared" si="61"/>
        <v>0.96986830607028474</v>
      </c>
      <c r="BH11">
        <f t="shared" si="61"/>
        <v>0.42724634836136371</v>
      </c>
      <c r="BI11">
        <f t="shared" si="61"/>
        <v>2.4182949392007307E-4</v>
      </c>
      <c r="BJ11">
        <f t="shared" si="61"/>
        <v>2.0585507452710834E-2</v>
      </c>
      <c r="BK11">
        <f t="shared" si="61"/>
        <v>6.4481122209322512E-4</v>
      </c>
      <c r="BL11">
        <f t="shared" si="61"/>
        <v>1.9917182998442842</v>
      </c>
      <c r="BM11">
        <f t="shared" si="61"/>
        <v>1.064472446541684E-4</v>
      </c>
      <c r="BN11">
        <f t="shared" si="61"/>
        <v>0.60118165449669847</v>
      </c>
      <c r="BO11">
        <f t="shared" si="61"/>
        <v>2.3135674051495965E-4</v>
      </c>
      <c r="BW11">
        <v>6</v>
      </c>
    </row>
    <row r="12" spans="1:75" x14ac:dyDescent="0.25">
      <c r="A12" s="3"/>
      <c r="B12" s="3"/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6" t="s">
        <v>491</v>
      </c>
      <c r="AK12" s="15">
        <f>AVERAGE(AK10:AK11)</f>
        <v>-0.1969531318500895</v>
      </c>
      <c r="AL12" s="15">
        <f>AVERAGE(AL10:AL11)</f>
        <v>7.510200887343677</v>
      </c>
      <c r="AM12" s="17">
        <f t="shared" ref="AM12" si="64">AVERAGE(AM10:AM11)</f>
        <v>385.95279528604203</v>
      </c>
      <c r="AN12" s="17">
        <f t="shared" ref="AN12" si="65">AVERAGE(AN10:AN11)</f>
        <v>1123.5825437606247</v>
      </c>
      <c r="AO12" s="17">
        <f t="shared" ref="AO12" si="66">AVERAGE(AO10:AO11)</f>
        <v>1404.4475853650763</v>
      </c>
      <c r="AP12" s="17">
        <f t="shared" ref="AP12" si="67">AVERAGE(AP10:AP11)</f>
        <v>1373.3644410846055</v>
      </c>
      <c r="AQ12" s="17">
        <f t="shared" ref="AQ12" si="68">AVERAGE(AQ10:AQ11)</f>
        <v>198.47168375717325</v>
      </c>
      <c r="AR12" s="15">
        <f t="shared" ref="AR12" si="69">AVERAGE(AR10:AR11)</f>
        <v>7.2491280260547505E-2</v>
      </c>
      <c r="AS12" s="15">
        <f t="shared" ref="AS12" si="70">AVERAGE(AS10:AS11)</f>
        <v>3.4765441570906219E-2</v>
      </c>
      <c r="AT12" s="15">
        <f t="shared" ref="AT12" si="71">AVERAGE(AT10:AT11)</f>
        <v>4.9317666335176079E-3</v>
      </c>
      <c r="AU12" s="15">
        <f t="shared" ref="AU12" si="72">AVERAGE(AU10:AU11)</f>
        <v>2.8465466633101277</v>
      </c>
      <c r="AV12" s="15">
        <f t="shared" ref="AV12" si="73">AVERAGE(AV10:AV11)</f>
        <v>6.8636792259700388E-3</v>
      </c>
      <c r="AW12" s="15">
        <f t="shared" ref="AW12" si="74">AVERAGE(AW10:AW11)</f>
        <v>2.3481802250180782E-2</v>
      </c>
      <c r="AX12" s="15">
        <f t="shared" ref="AX12" si="75">AVERAGE(AX10:AX11)</f>
        <v>8.4333105687195413</v>
      </c>
      <c r="AY12" s="15">
        <f t="shared" ref="AY12" si="76">AVERAGE(AY10:AY11)</f>
        <v>11.125434564226033</v>
      </c>
      <c r="AZ12" s="15">
        <f t="shared" ref="AZ12" si="77">AVERAGE(AZ10:AZ11)</f>
        <v>5.8261731585539968E-3</v>
      </c>
      <c r="BA12" s="15">
        <f t="shared" ref="BA12" si="78">AVERAGE(BA10:BA11)</f>
        <v>0.16007334177456914</v>
      </c>
      <c r="BB12" s="15">
        <f t="shared" ref="BB12" si="79">AVERAGE(BB10:BB11)</f>
        <v>1.6882587697847016</v>
      </c>
      <c r="BC12" s="15">
        <f t="shared" ref="BC12" si="80">AVERAGE(BC10:BC11)</f>
        <v>8.9889333279063042</v>
      </c>
      <c r="BD12" s="15">
        <f t="shared" ref="BD12" si="81">AVERAGE(BD10:BD11)</f>
        <v>2.4520844888673461E-3</v>
      </c>
      <c r="BE12" s="15">
        <f t="shared" ref="BE12" si="82">AVERAGE(BE10:BE11)</f>
        <v>0.97002458446445705</v>
      </c>
      <c r="BF12" s="15">
        <f t="shared" ref="BF12" si="83">AVERAGE(BF10:BF11)</f>
        <v>0.68087244640950317</v>
      </c>
      <c r="BG12" s="15">
        <f t="shared" ref="BG12" si="84">AVERAGE(BG10:BG11)</f>
        <v>1.0241369315002664</v>
      </c>
      <c r="BH12" s="15">
        <f t="shared" ref="BH12" si="85">AVERAGE(BH10:BH11)</f>
        <v>0.44880632818026378</v>
      </c>
      <c r="BI12" s="15">
        <f t="shared" ref="BI12" si="86">AVERAGE(BI10:BI11)</f>
        <v>2.8813277333310385E-4</v>
      </c>
      <c r="BJ12" s="15">
        <f t="shared" ref="BJ12" si="87">AVERAGE(BJ10:BJ11)</f>
        <v>2.1058131274997685E-2</v>
      </c>
      <c r="BK12" s="15">
        <f t="shared" ref="BK12" si="88">AVERAGE(BK10:BK11)</f>
        <v>6.1680102800495246E-4</v>
      </c>
      <c r="BL12" s="15">
        <f t="shared" ref="BL12" si="89">AVERAGE(BL10:BL11)</f>
        <v>1.6650645643970847</v>
      </c>
      <c r="BM12" s="15">
        <f t="shared" ref="BM12" si="90">AVERAGE(BM10:BM11)</f>
        <v>8.9974753551333138E-5</v>
      </c>
      <c r="BN12" s="15">
        <f t="shared" ref="BN12" si="91">AVERAGE(BN10:BN11)</f>
        <v>0.30109119851014221</v>
      </c>
      <c r="BO12" s="15">
        <f t="shared" ref="BO12" si="92">AVERAGE(BO10:BO11)</f>
        <v>2.0447063716830146E-4</v>
      </c>
    </row>
    <row r="13" spans="1:75" x14ac:dyDescent="0.25">
      <c r="A13" s="3"/>
      <c r="B13" s="3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8" t="s">
        <v>492</v>
      </c>
      <c r="AK13" s="27"/>
      <c r="AL13" s="20">
        <v>6.71</v>
      </c>
      <c r="AM13" s="20">
        <v>398</v>
      </c>
      <c r="AN13" s="20">
        <v>1333</v>
      </c>
      <c r="AO13" s="20">
        <v>1645</v>
      </c>
      <c r="AP13" s="20">
        <v>1325</v>
      </c>
      <c r="AQ13" s="20">
        <v>191.4</v>
      </c>
      <c r="AR13" s="20"/>
      <c r="AS13" s="20"/>
      <c r="AT13" s="20"/>
      <c r="AU13" s="20"/>
      <c r="AV13" s="20"/>
      <c r="AW13" s="20"/>
      <c r="AX13" s="19">
        <v>9</v>
      </c>
      <c r="AY13" s="20">
        <v>14.11</v>
      </c>
      <c r="AZ13" s="20"/>
      <c r="BA13" s="20"/>
      <c r="BB13" s="20">
        <v>2.0299999999999998</v>
      </c>
      <c r="BC13" s="20">
        <v>11.61</v>
      </c>
      <c r="BD13" s="20"/>
      <c r="BE13" s="20">
        <v>1.1399999999999999</v>
      </c>
      <c r="BF13" s="20">
        <v>0.67100000000000004</v>
      </c>
      <c r="BG13" s="20"/>
      <c r="BH13" s="20">
        <v>0.46400000000000002</v>
      </c>
      <c r="BI13" s="20"/>
      <c r="BJ13" s="20">
        <v>2.5399999999999999E-2</v>
      </c>
      <c r="BK13" s="20"/>
      <c r="BL13" s="20"/>
      <c r="BM13" s="20"/>
      <c r="BN13" s="20">
        <v>1.04E-2</v>
      </c>
      <c r="BO13" s="28"/>
    </row>
    <row r="14" spans="1:75" x14ac:dyDescent="0.25">
      <c r="A14" s="3"/>
      <c r="B14" s="3"/>
      <c r="D14" s="4"/>
      <c r="E14" s="1"/>
      <c r="F14" s="1"/>
      <c r="G14" s="1"/>
      <c r="H14" s="1">
        <f>F18/100</f>
        <v>5.9822563172138601</v>
      </c>
      <c r="I14" s="1" t="s">
        <v>496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29" t="s">
        <v>494</v>
      </c>
      <c r="AK14" s="30"/>
      <c r="AL14" s="24"/>
      <c r="AM14" s="24"/>
      <c r="AN14" s="24"/>
      <c r="AO14" s="24"/>
      <c r="AP14" s="24"/>
      <c r="AQ14" s="24"/>
      <c r="AR14" s="24"/>
      <c r="AS14" s="24"/>
      <c r="AT14" s="24"/>
      <c r="AU14" s="24">
        <v>4.4000000000000004</v>
      </c>
      <c r="AV14" s="24"/>
      <c r="AW14" s="24"/>
      <c r="AX14" s="31"/>
      <c r="AY14" s="24"/>
      <c r="AZ14" s="24"/>
      <c r="BA14" s="24"/>
      <c r="BB14" s="24"/>
      <c r="BC14" s="24"/>
      <c r="BD14" s="24">
        <v>4.7999999999999996E-3</v>
      </c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32"/>
    </row>
    <row r="15" spans="1:75" x14ac:dyDescent="0.25">
      <c r="A15" s="3"/>
      <c r="B15" s="3"/>
      <c r="D15" s="4"/>
      <c r="E15" s="1"/>
      <c r="F15" s="1"/>
      <c r="G15" s="1"/>
      <c r="H15" s="1">
        <f>H14/1000</f>
        <v>5.9822563172138602E-3</v>
      </c>
      <c r="I15" s="1" t="s">
        <v>497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1" t="s">
        <v>495</v>
      </c>
      <c r="AK15" s="33"/>
      <c r="AL15" s="22">
        <v>0.21</v>
      </c>
      <c r="AM15" s="22">
        <v>12</v>
      </c>
      <c r="AN15" s="22">
        <v>36</v>
      </c>
      <c r="AO15" s="22">
        <v>25</v>
      </c>
      <c r="AP15" s="22">
        <v>20</v>
      </c>
      <c r="AQ15" s="22">
        <v>3.3</v>
      </c>
      <c r="AR15" s="22"/>
      <c r="AS15" s="22"/>
      <c r="AT15" s="22"/>
      <c r="AU15" s="22">
        <v>1.2</v>
      </c>
      <c r="AV15" s="22"/>
      <c r="AW15" s="22"/>
      <c r="AX15" s="23">
        <v>3.4000000000000002E-2</v>
      </c>
      <c r="AY15" s="22">
        <v>0.33</v>
      </c>
      <c r="AZ15" s="22"/>
      <c r="BA15" s="22"/>
      <c r="BB15" s="22">
        <v>0.14000000000000001</v>
      </c>
      <c r="BC15" s="22">
        <v>0.26</v>
      </c>
      <c r="BD15" s="22">
        <v>2.9999999999999997E-4</v>
      </c>
      <c r="BE15" s="22">
        <v>0.1</v>
      </c>
      <c r="BF15" s="22">
        <v>1.2E-2</v>
      </c>
      <c r="BG15" s="22"/>
      <c r="BH15" s="22"/>
      <c r="BI15" s="22"/>
      <c r="BJ15" s="22">
        <v>8.9999999999999998E-4</v>
      </c>
      <c r="BK15" s="22"/>
      <c r="BL15" s="22"/>
      <c r="BM15" s="22"/>
      <c r="BN15" s="22">
        <v>2.3999999999999998E-3</v>
      </c>
      <c r="BO15" s="34"/>
    </row>
    <row r="16" spans="1:75" x14ac:dyDescent="0.25">
      <c r="A16" s="3"/>
      <c r="B16" s="3"/>
      <c r="D16" s="4"/>
      <c r="E16" s="1"/>
      <c r="F16" s="1"/>
      <c r="G16" s="1"/>
      <c r="H16" s="1">
        <f>H15*1000/(C18/1000)</f>
        <v>120853.66297401737</v>
      </c>
      <c r="I16" s="1" t="s">
        <v>498</v>
      </c>
      <c r="J16" s="1">
        <f>H15/C18</f>
        <v>0.12085366297401737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25" t="s">
        <v>493</v>
      </c>
      <c r="AK16" s="35"/>
      <c r="AL16" s="26">
        <f>AL12/AL13*100</f>
        <v>111.92549757591172</v>
      </c>
      <c r="AM16" s="26">
        <f t="shared" ref="AM16:AQ16" si="93">AM12/AM13*100</f>
        <v>96.973064142221617</v>
      </c>
      <c r="AN16" s="26">
        <f t="shared" si="93"/>
        <v>84.289763222852571</v>
      </c>
      <c r="AO16" s="26">
        <f t="shared" si="93"/>
        <v>85.376752909731081</v>
      </c>
      <c r="AP16" s="26">
        <f t="shared" si="93"/>
        <v>103.65014649695135</v>
      </c>
      <c r="AQ16" s="26">
        <f t="shared" si="93"/>
        <v>103.69471460667359</v>
      </c>
      <c r="AR16" s="36"/>
      <c r="AS16" s="36"/>
      <c r="AT16" s="36"/>
      <c r="AU16" s="36"/>
      <c r="AV16" s="36"/>
      <c r="AW16" s="36"/>
      <c r="AX16" s="26">
        <f>AX12/AX13*100</f>
        <v>93.70345076355045</v>
      </c>
      <c r="AY16" s="26">
        <f>AY12/AY13*100</f>
        <v>78.847870759929378</v>
      </c>
      <c r="AZ16" s="36"/>
      <c r="BA16" s="36"/>
      <c r="BB16" s="26">
        <f>BB12/BB13*100</f>
        <v>83.165456639640482</v>
      </c>
      <c r="BC16" s="26">
        <f>BC12/BC13*100</f>
        <v>77.424059671888941</v>
      </c>
      <c r="BD16" s="36"/>
      <c r="BE16" s="26">
        <f>BE12/BE13*100</f>
        <v>85.089875830215533</v>
      </c>
      <c r="BF16" s="26">
        <f>BF12/BF13*100</f>
        <v>101.4713034887486</v>
      </c>
      <c r="BG16" s="36"/>
      <c r="BH16" s="26">
        <f>BH12/BH13*100</f>
        <v>96.725501762987875</v>
      </c>
      <c r="BI16" s="36"/>
      <c r="BJ16" s="26">
        <f>BJ12/BJ13*100</f>
        <v>82.906028641723168</v>
      </c>
      <c r="BK16" s="36"/>
      <c r="BL16" s="36"/>
      <c r="BM16" s="36"/>
      <c r="BN16" s="26"/>
      <c r="BO16" s="37"/>
    </row>
    <row r="17" spans="1:68" x14ac:dyDescent="0.25">
      <c r="A17" s="3"/>
      <c r="B17" s="3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8"/>
      <c r="AK17" s="5"/>
      <c r="AL17" s="6"/>
      <c r="AM17" s="5"/>
      <c r="AN17" s="5"/>
      <c r="AO17" s="5"/>
      <c r="AP17" s="5"/>
      <c r="AQ17" s="5"/>
      <c r="AR17" s="7"/>
      <c r="AS17" s="8"/>
      <c r="AT17" s="8"/>
      <c r="AU17" s="9"/>
      <c r="AV17" s="8"/>
      <c r="AW17" s="8"/>
      <c r="AX17" s="8"/>
      <c r="AY17" s="8"/>
      <c r="AZ17" s="8"/>
      <c r="BA17" s="8"/>
      <c r="BB17" s="8"/>
      <c r="BC17" s="8"/>
      <c r="BD17" s="8"/>
      <c r="BE17" s="9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spans="1:68" s="45" customFormat="1" x14ac:dyDescent="0.25">
      <c r="A18" s="42" t="s">
        <v>251</v>
      </c>
      <c r="B18" s="42" t="s">
        <v>252</v>
      </c>
      <c r="C18" s="42">
        <v>4.9500000000000002E-2</v>
      </c>
      <c r="D18" s="43">
        <v>10</v>
      </c>
      <c r="E18" s="44">
        <v>7.9635170453009455E-2</v>
      </c>
      <c r="F18" s="44">
        <v>598.22563172138598</v>
      </c>
      <c r="G18" s="44">
        <v>35.783647638366737</v>
      </c>
      <c r="H18" s="44">
        <v>72.52215744104906</v>
      </c>
      <c r="I18" s="44">
        <v>838.87207130557317</v>
      </c>
      <c r="J18" s="44">
        <v>40.900959178195954</v>
      </c>
      <c r="K18" s="44">
        <v>0.35150586058813382</v>
      </c>
      <c r="L18" s="44">
        <v>7.3925795491180599E-4</v>
      </c>
      <c r="M18" s="44">
        <v>3.8600223895728043E-2</v>
      </c>
      <c r="N18" s="44">
        <v>-1.6746212638365458E-2</v>
      </c>
      <c r="O18" s="44">
        <v>6.9778275091238253</v>
      </c>
      <c r="P18" s="44">
        <v>0.23078024651783702</v>
      </c>
      <c r="Q18" s="44">
        <v>0.31992394356315651</v>
      </c>
      <c r="R18" s="44">
        <v>56.912813107381744</v>
      </c>
      <c r="S18" s="44">
        <v>586.5313590077717</v>
      </c>
      <c r="T18" s="44">
        <v>1.3724152625034489</v>
      </c>
      <c r="U18" s="44">
        <v>88.802557924331666</v>
      </c>
      <c r="V18" s="44">
        <v>0.48987654976648276</v>
      </c>
      <c r="W18" s="44">
        <v>3.9912129178238724</v>
      </c>
      <c r="X18" s="44">
        <v>4.829546206024473E-2</v>
      </c>
      <c r="Y18" s="44">
        <v>1.927100946481488E-2</v>
      </c>
      <c r="Z18" s="44">
        <v>0.28178786960542679</v>
      </c>
      <c r="AA18" s="44">
        <v>0.76187301787521478</v>
      </c>
      <c r="AB18" s="44">
        <v>6.7069423020148795</v>
      </c>
      <c r="AC18" s="44">
        <v>2.5834766693491017E-3</v>
      </c>
      <c r="AD18" s="44">
        <v>8.6206620973396167E-3</v>
      </c>
      <c r="AE18" s="44">
        <v>5.7147069144538156E-3</v>
      </c>
      <c r="AF18" s="44">
        <v>0.6707783833138401</v>
      </c>
      <c r="AG18" s="44">
        <v>2.4969373387193018E-4</v>
      </c>
      <c r="AH18" s="44">
        <v>3.3942690443584604E-2</v>
      </c>
      <c r="AI18" s="44">
        <v>1.9971257417735484E-2</v>
      </c>
      <c r="AJ18" t="s">
        <v>500</v>
      </c>
      <c r="AK18" s="45">
        <f t="shared" si="62"/>
        <v>12.572917800408872</v>
      </c>
      <c r="AL18" s="45">
        <f>(F18-AVERAGE(F$4:F$7))*$D18/$C18</f>
        <v>120848.63009518235</v>
      </c>
      <c r="AM18" s="45">
        <f t="shared" si="60"/>
        <v>7227.9619542837836</v>
      </c>
      <c r="AN18" s="45">
        <f t="shared" si="60"/>
        <v>14648.348514366757</v>
      </c>
      <c r="AO18" s="45">
        <f t="shared" si="60"/>
        <v>169268.70492200964</v>
      </c>
      <c r="AP18" s="45">
        <f t="shared" si="60"/>
        <v>8254.135966193915</v>
      </c>
      <c r="AQ18" s="45">
        <f t="shared" si="60"/>
        <v>63.935630296039079</v>
      </c>
      <c r="AR18" s="45">
        <f t="shared" si="60"/>
        <v>0.14257887527339666</v>
      </c>
      <c r="AS18" s="45">
        <f t="shared" si="63"/>
        <v>1.0969999383794575E-2</v>
      </c>
      <c r="AT18" s="45">
        <f t="shared" si="61"/>
        <v>2.3449774567043976E-3</v>
      </c>
      <c r="AU18" s="45">
        <f t="shared" si="61"/>
        <v>0.27054906079061813</v>
      </c>
      <c r="AV18" s="45">
        <f t="shared" si="61"/>
        <v>4.6457155348970595E-2</v>
      </c>
      <c r="AW18" s="45">
        <f t="shared" si="61"/>
        <v>4.4645109644842772E-2</v>
      </c>
      <c r="AX18" s="45">
        <f t="shared" si="61"/>
        <v>11.487781192551719</v>
      </c>
      <c r="AY18" s="45">
        <f>(S18-AVERAGE(S$4:S$6))*$D18*0.001/$C18</f>
        <v>118.15122979266434</v>
      </c>
      <c r="AZ18" s="45">
        <f t="shared" si="61"/>
        <v>0.27666812798733836</v>
      </c>
      <c r="BA18" s="45">
        <f t="shared" si="61"/>
        <v>17.922282739714053</v>
      </c>
      <c r="BB18" s="45">
        <f t="shared" si="61"/>
        <v>7.6408870545424501E-2</v>
      </c>
      <c r="BC18" s="45">
        <f t="shared" si="61"/>
        <v>0.73859796535077848</v>
      </c>
      <c r="BD18" s="45">
        <f t="shared" si="61"/>
        <v>8.6353440250833084E-3</v>
      </c>
      <c r="BE18" s="45">
        <f t="shared" si="61"/>
        <v>3.9793535030850256E-3</v>
      </c>
      <c r="BF18" s="45">
        <f t="shared" si="61"/>
        <v>5.6067336532380586E-2</v>
      </c>
      <c r="BG18" s="45">
        <f t="shared" si="61"/>
        <v>0.1484301842320469</v>
      </c>
      <c r="BH18" s="45">
        <f t="shared" si="61"/>
        <v>1.343011925342342</v>
      </c>
      <c r="BI18" s="45">
        <f t="shared" si="61"/>
        <v>-3.1571758420395737E-4</v>
      </c>
      <c r="BJ18" s="45">
        <f t="shared" si="61"/>
        <v>6.4655522605726952E-4</v>
      </c>
      <c r="BK18" s="45">
        <f t="shared" si="61"/>
        <v>9.5038371627168233E-4</v>
      </c>
      <c r="BL18" s="45">
        <f t="shared" si="61"/>
        <v>0.11970941924338493</v>
      </c>
      <c r="BM18" s="45">
        <f t="shared" si="61"/>
        <v>2.9167315118554017E-5</v>
      </c>
      <c r="BN18" s="45">
        <f t="shared" si="61"/>
        <v>-1.2404656703094E-2</v>
      </c>
      <c r="BO18" s="45">
        <f t="shared" si="61"/>
        <v>4.17046293884424E-3</v>
      </c>
      <c r="BP18" s="45">
        <f>SUM(AK18:BO18)</f>
        <v>320475.13342375745</v>
      </c>
    </row>
    <row r="19" spans="1:68" s="49" customFormat="1" x14ac:dyDescent="0.25">
      <c r="A19" s="46" t="s">
        <v>253</v>
      </c>
      <c r="B19" s="46" t="s">
        <v>254</v>
      </c>
      <c r="C19" s="46">
        <v>5.3600000000000002E-2</v>
      </c>
      <c r="D19" s="47">
        <v>10</v>
      </c>
      <c r="E19" s="48">
        <v>5.9573335771001691E-2</v>
      </c>
      <c r="F19" s="48">
        <v>365.04019204148727</v>
      </c>
      <c r="G19" s="48">
        <v>30.773875393631226</v>
      </c>
      <c r="H19" s="48">
        <v>78.572482715083282</v>
      </c>
      <c r="I19" s="48">
        <v>528.22170678307396</v>
      </c>
      <c r="J19" s="48">
        <v>29.633052220199374</v>
      </c>
      <c r="K19" s="48">
        <v>0.42091845157753527</v>
      </c>
      <c r="L19" s="48">
        <v>6.0621355617105038E-4</v>
      </c>
      <c r="M19" s="48">
        <v>3.043504841945233E-2</v>
      </c>
      <c r="N19" s="48">
        <v>-1.7638530881970624E-2</v>
      </c>
      <c r="O19" s="48">
        <v>32.069574617444552</v>
      </c>
      <c r="P19" s="48">
        <v>2.047378597884613E-2</v>
      </c>
      <c r="Q19" s="48">
        <v>0.94659966547077234</v>
      </c>
      <c r="R19" s="48">
        <v>67.912360936107518</v>
      </c>
      <c r="S19" s="48">
        <v>2772.5954800936097</v>
      </c>
      <c r="T19" s="48">
        <v>2.1505992079333902</v>
      </c>
      <c r="U19" s="48">
        <v>168.54204248798118</v>
      </c>
      <c r="V19" s="48">
        <v>12.657713601051135</v>
      </c>
      <c r="W19" s="48">
        <v>61.235190033406873</v>
      </c>
      <c r="X19" s="48">
        <v>5.4842362287823992E-2</v>
      </c>
      <c r="Y19" s="48">
        <v>1.8724452111779737E-2</v>
      </c>
      <c r="Z19" s="48">
        <v>0.27186750062298021</v>
      </c>
      <c r="AA19" s="48">
        <v>0.6888710777366458</v>
      </c>
      <c r="AB19" s="48">
        <v>16.351548679140514</v>
      </c>
      <c r="AC19" s="48">
        <v>3.0701033471575729E-3</v>
      </c>
      <c r="AD19" s="48">
        <v>1.7910652072648969E-2</v>
      </c>
      <c r="AE19" s="48">
        <v>6.6860116484327202E-3</v>
      </c>
      <c r="AF19" s="48">
        <v>7.1935921991318592</v>
      </c>
      <c r="AG19" s="48">
        <v>7.5321359154064337E-4</v>
      </c>
      <c r="AH19" s="48">
        <v>7.5031242360641764E-2</v>
      </c>
      <c r="AI19" s="48">
        <v>2.059155921732448E-2</v>
      </c>
      <c r="AJ19" t="s">
        <v>499</v>
      </c>
      <c r="AK19" s="49">
        <f t="shared" si="62"/>
        <v>7.8683038115701764</v>
      </c>
      <c r="AL19" s="49">
        <f t="shared" si="60"/>
        <v>68099.865539413062</v>
      </c>
      <c r="AM19" s="49">
        <f t="shared" si="60"/>
        <v>5740.4178039121671</v>
      </c>
      <c r="AN19" s="49">
        <f t="shared" si="60"/>
        <v>14656.651197789119</v>
      </c>
      <c r="AO19" s="49">
        <f t="shared" si="60"/>
        <v>98363.754634598634</v>
      </c>
      <c r="AP19" s="49">
        <f t="shared" si="60"/>
        <v>5520.5347154222591</v>
      </c>
      <c r="AQ19" s="49">
        <f t="shared" si="60"/>
        <v>71.99514196917815</v>
      </c>
      <c r="AR19" s="49">
        <f t="shared" si="60"/>
        <v>0.10685093915346228</v>
      </c>
      <c r="AS19" s="49">
        <f t="shared" si="63"/>
        <v>8.607522662967805E-3</v>
      </c>
      <c r="AT19" s="49">
        <f t="shared" si="61"/>
        <v>1.9991268968435824E-3</v>
      </c>
      <c r="AU19" s="49">
        <f t="shared" si="61"/>
        <v>4.9311501789616221</v>
      </c>
      <c r="AV19" s="49">
        <f t="shared" si="61"/>
        <v>3.667249708659239E-3</v>
      </c>
      <c r="AW19" s="49">
        <f t="shared" si="61"/>
        <v>0.15814720422566933</v>
      </c>
      <c r="AX19" s="49">
        <f t="shared" si="61"/>
        <v>12.661206106689701</v>
      </c>
      <c r="AY19" s="49">
        <f t="shared" ref="AY19:AY80" si="94">(S19-AVERAGE(S$4:S$6))*$D19*0.001/$C19</f>
        <v>516.9613262237923</v>
      </c>
      <c r="AZ19" s="49">
        <f t="shared" si="61"/>
        <v>0.4006886527924004</v>
      </c>
      <c r="BA19" s="49">
        <f t="shared" si="61"/>
        <v>31.428131366648145</v>
      </c>
      <c r="BB19" s="49">
        <f t="shared" si="61"/>
        <v>2.3406830150157654</v>
      </c>
      <c r="BC19" s="49">
        <f t="shared" si="61"/>
        <v>11.361947209714431</v>
      </c>
      <c r="BD19" s="49">
        <f t="shared" si="61"/>
        <v>9.196241259653291E-3</v>
      </c>
      <c r="BE19" s="49">
        <f t="shared" si="61"/>
        <v>3.572993001349951E-3</v>
      </c>
      <c r="BF19" s="49">
        <f t="shared" si="61"/>
        <v>4.9927788591947256E-2</v>
      </c>
      <c r="BG19" s="49">
        <f t="shared" si="61"/>
        <v>0.1234566178750118</v>
      </c>
      <c r="BH19" s="49">
        <f t="shared" si="61"/>
        <v>3.0396483969347439</v>
      </c>
      <c r="BI19" s="49">
        <f t="shared" si="61"/>
        <v>-2.0077898582110406E-4</v>
      </c>
      <c r="BJ19" s="49">
        <f t="shared" si="61"/>
        <v>2.3303056612486639E-3</v>
      </c>
      <c r="BK19" s="49">
        <f t="shared" si="61"/>
        <v>1.0589000241648754E-3</v>
      </c>
      <c r="BL19" s="49">
        <f t="shared" si="61"/>
        <v>1.3274954181105922</v>
      </c>
      <c r="BM19" s="49">
        <f t="shared" si="61"/>
        <v>1.208765051316335E-4</v>
      </c>
      <c r="BN19" s="49">
        <f t="shared" si="61"/>
        <v>-3.7900184259809988E-3</v>
      </c>
      <c r="BO19" s="49">
        <f t="shared" si="61"/>
        <v>3.9671815945649226E-3</v>
      </c>
      <c r="BP19" s="45">
        <f t="shared" ref="BP19:BP80" si="95">SUM(AK19:BO19)</f>
        <v>193046.00852563442</v>
      </c>
    </row>
    <row r="20" spans="1:68" x14ac:dyDescent="0.25">
      <c r="A20" s="3" t="s">
        <v>255</v>
      </c>
      <c r="B20" s="3" t="s">
        <v>256</v>
      </c>
      <c r="C20" s="3">
        <v>4.7E-2</v>
      </c>
      <c r="D20" s="4">
        <v>10</v>
      </c>
      <c r="E20" s="1">
        <v>0.17790906667555917</v>
      </c>
      <c r="F20" s="1">
        <v>1062.2424024262764</v>
      </c>
      <c r="G20" s="1">
        <v>112.42141751685983</v>
      </c>
      <c r="H20" s="1">
        <v>273.75890085814331</v>
      </c>
      <c r="I20" s="1">
        <v>440.59759179061939</v>
      </c>
      <c r="J20" s="1">
        <v>128.86050853323636</v>
      </c>
      <c r="K20" s="1">
        <v>0.58086135891543289</v>
      </c>
      <c r="L20" s="1">
        <v>5.323329590804399E-4</v>
      </c>
      <c r="M20" s="1">
        <v>0.23819904234911288</v>
      </c>
      <c r="N20" s="1">
        <v>-3.3365191855696225E-2</v>
      </c>
      <c r="O20" s="1">
        <v>22.508629696902879</v>
      </c>
      <c r="P20" s="1">
        <v>9.9446227818402358E-2</v>
      </c>
      <c r="Q20" s="1">
        <v>0.34860289082983287</v>
      </c>
      <c r="R20" s="1">
        <v>100.46561483707895</v>
      </c>
      <c r="S20" s="1">
        <v>900.21727615938346</v>
      </c>
      <c r="T20" s="1">
        <v>2.9109473796633463</v>
      </c>
      <c r="U20" s="1">
        <v>166.7636171586102</v>
      </c>
      <c r="V20" s="1">
        <v>0.63671144928645762</v>
      </c>
      <c r="W20" s="1">
        <v>8.5136922178641594</v>
      </c>
      <c r="X20" s="1">
        <v>5.2740020555598711E-2</v>
      </c>
      <c r="Y20" s="1">
        <v>4.1797598494323511E-2</v>
      </c>
      <c r="Z20" s="1">
        <v>3.4326192195718832</v>
      </c>
      <c r="AA20" s="1">
        <v>0.32459235914594531</v>
      </c>
      <c r="AB20" s="1">
        <v>34.726461990499637</v>
      </c>
      <c r="AC20" s="1">
        <v>5.3795989680254137E-4</v>
      </c>
      <c r="AD20" s="1">
        <v>2.2479819815493338E-2</v>
      </c>
      <c r="AE20" s="1">
        <v>1.812933293696669E-2</v>
      </c>
      <c r="AF20" s="1">
        <v>0.97808580934769151</v>
      </c>
      <c r="AG20" s="1">
        <v>7.7250433158626943E-4</v>
      </c>
      <c r="AH20" s="1">
        <v>5.0072374345593459E-2</v>
      </c>
      <c r="AI20" s="1">
        <v>5.212123544280748E-3</v>
      </c>
      <c r="AJ20" t="s">
        <v>501</v>
      </c>
      <c r="AK20">
        <f t="shared" si="62"/>
        <v>34.151029645653963</v>
      </c>
      <c r="AL20">
        <f t="shared" si="60"/>
        <v>226003.72120766877</v>
      </c>
      <c r="AM20">
        <f t="shared" si="60"/>
        <v>23918.336500467623</v>
      </c>
      <c r="AN20">
        <f t="shared" si="60"/>
        <v>58243.844375150999</v>
      </c>
      <c r="AO20">
        <f t="shared" si="60"/>
        <v>93533.10847850937</v>
      </c>
      <c r="AP20">
        <f t="shared" si="60"/>
        <v>27407.983486744739</v>
      </c>
      <c r="AQ20">
        <f t="shared" si="60"/>
        <v>116.13550389206223</v>
      </c>
      <c r="AR20">
        <f t="shared" si="60"/>
        <v>0.10613626314296751</v>
      </c>
      <c r="AS20">
        <f t="shared" si="63"/>
        <v>5.4021343702801698E-2</v>
      </c>
      <c r="AT20">
        <f t="shared" si="61"/>
        <v>-1.066242724817872E-3</v>
      </c>
      <c r="AU20">
        <f t="shared" si="61"/>
        <v>3.58936596567928</v>
      </c>
      <c r="AV20">
        <f t="shared" si="61"/>
        <v>2.0984872399568033E-2</v>
      </c>
      <c r="AW20">
        <f t="shared" si="61"/>
        <v>5.3121753193329374E-2</v>
      </c>
      <c r="AX20">
        <f t="shared" si="61"/>
        <v>21.365386943154942</v>
      </c>
      <c r="AY20">
        <f t="shared" si="94"/>
        <v>191.17755417559579</v>
      </c>
      <c r="AZ20">
        <f t="shared" si="61"/>
        <v>0.61873177674408986</v>
      </c>
      <c r="BA20">
        <f t="shared" si="61"/>
        <v>35.4630550629496</v>
      </c>
      <c r="BB20">
        <f t="shared" si="61"/>
        <v>0.11171464015315449</v>
      </c>
      <c r="BC20">
        <f t="shared" si="61"/>
        <v>1.7401147294737531</v>
      </c>
      <c r="BD20">
        <f t="shared" si="61"/>
        <v>1.0040321578620504E-2</v>
      </c>
      <c r="BE20">
        <f t="shared" si="61"/>
        <v>8.9839125254850011E-3</v>
      </c>
      <c r="BF20">
        <f t="shared" si="61"/>
        <v>0.72943929059611501</v>
      </c>
      <c r="BG20">
        <f t="shared" si="61"/>
        <v>6.3286968770077182E-2</v>
      </c>
      <c r="BH20">
        <f t="shared" si="61"/>
        <v>7.3760486636019902</v>
      </c>
      <c r="BI20">
        <f t="shared" si="61"/>
        <v>-7.6772740730981918E-4</v>
      </c>
      <c r="BJ20">
        <f t="shared" si="61"/>
        <v>3.6297034227951502E-3</v>
      </c>
      <c r="BK20">
        <f t="shared" si="61"/>
        <v>3.6423458336292988E-3</v>
      </c>
      <c r="BL20">
        <f t="shared" si="61"/>
        <v>0.19146150027417166</v>
      </c>
      <c r="BM20">
        <f t="shared" si="61"/>
        <v>1.4195506543642164E-4</v>
      </c>
      <c r="BN20">
        <f t="shared" si="61"/>
        <v>-9.6326312294269054E-3</v>
      </c>
      <c r="BO20">
        <f t="shared" si="61"/>
        <v>1.252054824217926E-3</v>
      </c>
      <c r="BP20" s="45">
        <f t="shared" si="95"/>
        <v>429519.95722972055</v>
      </c>
    </row>
    <row r="21" spans="1:68" x14ac:dyDescent="0.25">
      <c r="A21" s="3" t="s">
        <v>257</v>
      </c>
      <c r="B21" s="3" t="s">
        <v>258</v>
      </c>
      <c r="C21" s="3">
        <v>5.0932999999999999E-2</v>
      </c>
      <c r="D21" s="4">
        <v>10</v>
      </c>
      <c r="E21" s="1">
        <v>0.20521225717453276</v>
      </c>
      <c r="F21" s="1">
        <v>379.76146285807812</v>
      </c>
      <c r="G21" s="1">
        <v>49.045707593209812</v>
      </c>
      <c r="H21" s="1">
        <v>95.980199003232428</v>
      </c>
      <c r="I21" s="1">
        <v>856.06689551534566</v>
      </c>
      <c r="J21" s="1">
        <v>45.649345422226332</v>
      </c>
      <c r="K21" s="1">
        <v>0.45329249413328671</v>
      </c>
      <c r="L21" s="1">
        <v>9.1572304466997184E-4</v>
      </c>
      <c r="M21" s="1">
        <v>9.9432508854401191E-2</v>
      </c>
      <c r="N21" s="1">
        <v>1.4106523624163243E-2</v>
      </c>
      <c r="O21" s="1">
        <v>162.72862148900558</v>
      </c>
      <c r="P21" s="1">
        <v>5.0024858682869766E-2</v>
      </c>
      <c r="Q21" s="1">
        <v>0.61722335328303868</v>
      </c>
      <c r="R21" s="1">
        <v>107.06939724978743</v>
      </c>
      <c r="S21" s="1">
        <v>555.91001554439708</v>
      </c>
      <c r="T21" s="1">
        <v>2.1265219355037654</v>
      </c>
      <c r="U21" s="1">
        <v>123.90046468410353</v>
      </c>
      <c r="V21" s="1">
        <v>0.56943129588656394</v>
      </c>
      <c r="W21" s="1">
        <v>16.923649590796845</v>
      </c>
      <c r="X21" s="1">
        <v>5.083761545784702E-2</v>
      </c>
      <c r="Y21" s="1">
        <v>0.12709511911436827</v>
      </c>
      <c r="Z21" s="1">
        <v>0.6518183706794366</v>
      </c>
      <c r="AA21" s="1">
        <v>0.92609848897716918</v>
      </c>
      <c r="AB21" s="1">
        <v>10.804173302107131</v>
      </c>
      <c r="AC21" s="1">
        <v>2.8124399530289161E-3</v>
      </c>
      <c r="AD21" s="1">
        <v>6.3442688807564202E-3</v>
      </c>
      <c r="AE21" s="1">
        <v>1.2293081723884446E-2</v>
      </c>
      <c r="AF21" s="1">
        <v>0.90590086931305269</v>
      </c>
      <c r="AG21" s="1">
        <v>1.6592501482120142E-3</v>
      </c>
      <c r="AH21" s="1">
        <v>3.5472011459005588E-2</v>
      </c>
      <c r="AI21" s="1">
        <v>2.5847368568538156E-3</v>
      </c>
      <c r="AJ21" t="s">
        <v>502</v>
      </c>
      <c r="AK21">
        <f t="shared" si="62"/>
        <v>36.874527287524245</v>
      </c>
      <c r="AL21">
        <f t="shared" si="60"/>
        <v>74556.093320213782</v>
      </c>
      <c r="AM21">
        <f t="shared" si="60"/>
        <v>9628.4278618082208</v>
      </c>
      <c r="AN21">
        <f t="shared" si="60"/>
        <v>18841.883790135831</v>
      </c>
      <c r="AO21">
        <f t="shared" si="60"/>
        <v>167882.29901512191</v>
      </c>
      <c r="AP21">
        <f t="shared" si="60"/>
        <v>8954.1867309387362</v>
      </c>
      <c r="AQ21">
        <f t="shared" si="60"/>
        <v>82.121218760046787</v>
      </c>
      <c r="AR21">
        <f t="shared" si="60"/>
        <v>0.17321393249199521</v>
      </c>
      <c r="AS21">
        <f t="shared" si="63"/>
        <v>2.2604948051058511E-2</v>
      </c>
      <c r="AT21">
        <f t="shared" si="61"/>
        <v>8.3365155543980284E-3</v>
      </c>
      <c r="AU21">
        <f t="shared" si="61"/>
        <v>30.842481658413075</v>
      </c>
      <c r="AV21">
        <f t="shared" si="61"/>
        <v>9.6612277192462959E-3</v>
      </c>
      <c r="AW21">
        <f t="shared" si="61"/>
        <v>0.10175970440811534</v>
      </c>
      <c r="AX21">
        <f t="shared" si="61"/>
        <v>21.012133792538577</v>
      </c>
      <c r="AY21">
        <f t="shared" si="94"/>
        <v>108.81496161826593</v>
      </c>
      <c r="AZ21">
        <f t="shared" si="61"/>
        <v>0.41694263179817442</v>
      </c>
      <c r="BA21">
        <f t="shared" si="61"/>
        <v>24.309034677194834</v>
      </c>
      <c r="BB21">
        <f t="shared" si="61"/>
        <v>8.9878596454152013E-2</v>
      </c>
      <c r="BC21">
        <f t="shared" si="61"/>
        <v>3.2569250979638595</v>
      </c>
      <c r="BD21">
        <f t="shared" si="61"/>
        <v>8.8915057667454632E-3</v>
      </c>
      <c r="BE21">
        <f t="shared" si="61"/>
        <v>2.5037187970436511E-2</v>
      </c>
      <c r="BF21">
        <f t="shared" si="61"/>
        <v>0.12714032491887259</v>
      </c>
      <c r="BG21">
        <f t="shared" si="61"/>
        <v>0.17649753265085244</v>
      </c>
      <c r="BH21">
        <f t="shared" si="61"/>
        <v>2.1096617184412549</v>
      </c>
      <c r="BI21">
        <f t="shared" si="61"/>
        <v>-2.6188105121036944E-4</v>
      </c>
      <c r="BJ21">
        <f t="shared" si="61"/>
        <v>1.8142562825678593E-4</v>
      </c>
      <c r="BK21">
        <f t="shared" si="61"/>
        <v>2.2152188571212096E-3</v>
      </c>
      <c r="BL21">
        <f t="shared" si="61"/>
        <v>0.16250448849546822</v>
      </c>
      <c r="BM21">
        <f t="shared" si="61"/>
        <v>3.05093873162179E-4</v>
      </c>
      <c r="BN21">
        <f t="shared" si="61"/>
        <v>-1.1755390349065307E-2</v>
      </c>
      <c r="BO21">
        <f t="shared" si="61"/>
        <v>6.3952074026609872E-4</v>
      </c>
      <c r="BP21" s="45">
        <f t="shared" si="95"/>
        <v>280173.54545541294</v>
      </c>
    </row>
    <row r="22" spans="1:68" s="45" customFormat="1" x14ac:dyDescent="0.25">
      <c r="A22" s="42" t="s">
        <v>259</v>
      </c>
      <c r="B22" s="42" t="s">
        <v>260</v>
      </c>
      <c r="C22" s="42">
        <v>5.21E-2</v>
      </c>
      <c r="D22" s="43">
        <v>10</v>
      </c>
      <c r="E22" s="44">
        <v>7.2368627995581122E-2</v>
      </c>
      <c r="F22" s="44">
        <v>393.12901482030338</v>
      </c>
      <c r="G22" s="44">
        <v>37.705943699549088</v>
      </c>
      <c r="H22" s="44">
        <v>78.958904807160863</v>
      </c>
      <c r="I22" s="44">
        <v>943.18429708373299</v>
      </c>
      <c r="J22" s="44">
        <v>41.683541160717901</v>
      </c>
      <c r="K22" s="44">
        <v>0.34578458873569229</v>
      </c>
      <c r="L22" s="44">
        <v>8.6719626374361992E-4</v>
      </c>
      <c r="M22" s="44">
        <v>5.4233124227403021E-2</v>
      </c>
      <c r="N22" s="44">
        <v>-1.673033306884128E-2</v>
      </c>
      <c r="O22" s="44">
        <v>26.216624993287624</v>
      </c>
      <c r="P22" s="44">
        <v>5.4514428740550361E-2</v>
      </c>
      <c r="Q22" s="44">
        <v>0.68796820968385197</v>
      </c>
      <c r="R22" s="44">
        <v>78.833555770151392</v>
      </c>
      <c r="S22" s="44">
        <v>2040.4804413833926</v>
      </c>
      <c r="T22" s="44">
        <v>1.736942617101618</v>
      </c>
      <c r="U22" s="44">
        <v>139.95488324022378</v>
      </c>
      <c r="V22" s="44">
        <v>0.40779972638054307</v>
      </c>
      <c r="W22" s="44">
        <v>2.8245543754465143</v>
      </c>
      <c r="X22" s="44">
        <v>2.2181380997707691E-2</v>
      </c>
      <c r="Y22" s="44">
        <v>1.098172982904376E-2</v>
      </c>
      <c r="Z22" s="44">
        <v>1.0508494381320235</v>
      </c>
      <c r="AA22" s="44">
        <v>0.39496873551331074</v>
      </c>
      <c r="AB22" s="44">
        <v>10.39348465790599</v>
      </c>
      <c r="AC22" s="44">
        <v>1.4908996521641172E-3</v>
      </c>
      <c r="AD22" s="44">
        <v>1.5052602913488139E-2</v>
      </c>
      <c r="AE22" s="44">
        <v>6.1754302048881169E-3</v>
      </c>
      <c r="AF22" s="44">
        <v>1.2048330197749155</v>
      </c>
      <c r="AG22" s="44">
        <v>4.9173908590716511E-4</v>
      </c>
      <c r="AH22" s="44">
        <v>0.14233090783060615</v>
      </c>
      <c r="AI22" s="44">
        <v>-7.6708734986693521E-5</v>
      </c>
      <c r="AJ22" t="s">
        <v>500</v>
      </c>
      <c r="AK22" s="45">
        <f t="shared" si="62"/>
        <v>10.550748686102798</v>
      </c>
      <c r="AL22" s="45">
        <f t="shared" si="60"/>
        <v>75451.843007691015</v>
      </c>
      <c r="AM22" s="45">
        <f t="shared" si="60"/>
        <v>7236.220294604047</v>
      </c>
      <c r="AN22" s="45">
        <f t="shared" si="60"/>
        <v>15152.797027298899</v>
      </c>
      <c r="AO22" s="45">
        <f t="shared" si="60"/>
        <v>180843.05472977116</v>
      </c>
      <c r="AP22" s="45">
        <f t="shared" si="60"/>
        <v>7992.4289856395071</v>
      </c>
      <c r="AQ22" s="45">
        <f t="shared" si="60"/>
        <v>59.646851845096336</v>
      </c>
      <c r="AR22" s="45">
        <f t="shared" si="60"/>
        <v>0.16001991198370968</v>
      </c>
      <c r="AS22" s="45">
        <f t="shared" si="63"/>
        <v>1.3423108883197336E-2</v>
      </c>
      <c r="AT22" s="45">
        <f t="shared" si="61"/>
        <v>2.2310015317103544E-3</v>
      </c>
      <c r="AU22" s="45">
        <f t="shared" si="61"/>
        <v>3.9497150355234862</v>
      </c>
      <c r="AV22" s="45">
        <f t="shared" si="61"/>
        <v>1.0306545335915115E-2</v>
      </c>
      <c r="AW22" s="45">
        <f t="shared" si="61"/>
        <v>0.11305903241126049</v>
      </c>
      <c r="AX22" s="45">
        <f t="shared" si="61"/>
        <v>15.121930818790917</v>
      </c>
      <c r="AY22" s="45">
        <f t="shared" si="94"/>
        <v>391.32392895380218</v>
      </c>
      <c r="AZ22" s="45">
        <f t="shared" si="61"/>
        <v>0.33282813591852095</v>
      </c>
      <c r="BA22" s="45">
        <f t="shared" si="61"/>
        <v>26.845993258632763</v>
      </c>
      <c r="BB22" s="45">
        <f t="shared" si="61"/>
        <v>5.6842051019944641E-2</v>
      </c>
      <c r="BC22" s="45">
        <f t="shared" si="61"/>
        <v>0.47781216623973038</v>
      </c>
      <c r="BD22" s="45">
        <f t="shared" si="61"/>
        <v>3.1921059235365343E-3</v>
      </c>
      <c r="BE22" s="45">
        <f t="shared" si="61"/>
        <v>2.1897351640114697E-3</v>
      </c>
      <c r="BF22" s="45">
        <f t="shared" si="61"/>
        <v>0.20088193557809608</v>
      </c>
      <c r="BG22" s="45">
        <f t="shared" si="61"/>
        <v>7.0599832934112899E-2</v>
      </c>
      <c r="BH22" s="45">
        <f t="shared" si="61"/>
        <v>1.9835799206018623</v>
      </c>
      <c r="BI22" s="45">
        <f t="shared" si="61"/>
        <v>-5.0966968502774918E-4</v>
      </c>
      <c r="BJ22" s="45">
        <f t="shared" si="61"/>
        <v>1.8488270988737058E-3</v>
      </c>
      <c r="BK22" s="45">
        <f t="shared" si="61"/>
        <v>9.9138631208812457E-4</v>
      </c>
      <c r="BL22" s="45">
        <f t="shared" si="61"/>
        <v>0.2162411250894109</v>
      </c>
      <c r="BM22" s="45">
        <f t="shared" si="61"/>
        <v>7.4169589610763398E-5</v>
      </c>
      <c r="BN22" s="45">
        <f t="shared" si="61"/>
        <v>9.01826616251559E-3</v>
      </c>
      <c r="BO22" s="45">
        <f t="shared" si="61"/>
        <v>1.1436187995332265E-4</v>
      </c>
      <c r="BP22" s="45">
        <f t="shared" si="95"/>
        <v>287187.43795755261</v>
      </c>
    </row>
    <row r="23" spans="1:68" s="49" customFormat="1" x14ac:dyDescent="0.25">
      <c r="A23" s="46" t="s">
        <v>261</v>
      </c>
      <c r="B23" s="46" t="s">
        <v>262</v>
      </c>
      <c r="C23" s="46">
        <v>5.8999999999999997E-2</v>
      </c>
      <c r="D23" s="47">
        <v>10</v>
      </c>
      <c r="E23" s="48">
        <v>0.46459231784778626</v>
      </c>
      <c r="F23" s="48">
        <v>956.932880672132</v>
      </c>
      <c r="G23" s="48">
        <v>42.550279256997975</v>
      </c>
      <c r="H23" s="48">
        <v>73.204569749924914</v>
      </c>
      <c r="I23" s="48">
        <v>1106.7552527506389</v>
      </c>
      <c r="J23" s="48">
        <v>44.637838277084008</v>
      </c>
      <c r="K23" s="48">
        <v>0.25314276916135942</v>
      </c>
      <c r="L23" s="48">
        <v>9.3988638179986518E-4</v>
      </c>
      <c r="M23" s="48">
        <v>0.18515053729611408</v>
      </c>
      <c r="N23" s="48">
        <v>-3.3365191855696225E-2</v>
      </c>
      <c r="O23" s="48">
        <v>33.792426738524888</v>
      </c>
      <c r="P23" s="48">
        <v>0.12203047342639979</v>
      </c>
      <c r="Q23" s="48">
        <v>0.49661185097904675</v>
      </c>
      <c r="R23" s="48">
        <v>67.58327251744096</v>
      </c>
      <c r="S23" s="48">
        <v>560.57213123963379</v>
      </c>
      <c r="T23" s="48">
        <v>0.99531531292093034</v>
      </c>
      <c r="U23" s="48">
        <v>29.240504622883893</v>
      </c>
      <c r="V23" s="48">
        <v>0.47195097351347814</v>
      </c>
      <c r="W23" s="48">
        <v>2.5417854893929701</v>
      </c>
      <c r="X23" s="48">
        <v>4.8770860455388206E-2</v>
      </c>
      <c r="Y23" s="48">
        <v>1.1868896149331438E-2</v>
      </c>
      <c r="Z23" s="48">
        <v>1.3515134873465775</v>
      </c>
      <c r="AA23" s="48">
        <v>0.62685317055700873</v>
      </c>
      <c r="AB23" s="48">
        <v>2.9312884048913102</v>
      </c>
      <c r="AC23" s="48">
        <v>1.706872663532427E-3</v>
      </c>
      <c r="AD23" s="48">
        <v>4.8248123599220587E-3</v>
      </c>
      <c r="AE23" s="48">
        <v>2.6275448842375298E-2</v>
      </c>
      <c r="AF23" s="48">
        <v>1.6091175186548465</v>
      </c>
      <c r="AG23" s="48">
        <v>6.3135099717959761E-4</v>
      </c>
      <c r="AH23" s="48">
        <v>5.1959595484325251E-2</v>
      </c>
      <c r="AI23" s="48">
        <v>1.9258429306726859E-3</v>
      </c>
      <c r="AJ23" t="s">
        <v>499</v>
      </c>
      <c r="AK23" s="49">
        <f t="shared" si="62"/>
        <v>75.795439068949293</v>
      </c>
      <c r="AL23" s="49">
        <f t="shared" si="60"/>
        <v>162187.79117320318</v>
      </c>
      <c r="AM23" s="49">
        <f t="shared" si="60"/>
        <v>7211.0242868366058</v>
      </c>
      <c r="AN23" s="49">
        <f t="shared" si="60"/>
        <v>12405.379229659546</v>
      </c>
      <c r="AO23" s="49">
        <f t="shared" si="60"/>
        <v>187417.50352695142</v>
      </c>
      <c r="AP23" s="49">
        <f t="shared" si="60"/>
        <v>7558.4495138216853</v>
      </c>
      <c r="AQ23" s="49">
        <f t="shared" si="60"/>
        <v>36.969199752308313</v>
      </c>
      <c r="AR23" s="49">
        <f t="shared" si="60"/>
        <v>0.15362607787989369</v>
      </c>
      <c r="AS23" s="49">
        <f t="shared" si="63"/>
        <v>3.4042679720367661E-2</v>
      </c>
      <c r="AT23" s="49">
        <f t="shared" si="61"/>
        <v>-8.4937979773627085E-4</v>
      </c>
      <c r="AU23" s="49">
        <f t="shared" si="61"/>
        <v>4.771833403443158</v>
      </c>
      <c r="AV23" s="49">
        <f t="shared" si="61"/>
        <v>2.0544600997621558E-2</v>
      </c>
      <c r="AW23" s="49">
        <f t="shared" si="61"/>
        <v>6.7403593247095259E-2</v>
      </c>
      <c r="AX23" s="49">
        <f t="shared" si="61"/>
        <v>11.446606154778008</v>
      </c>
      <c r="AY23" s="49">
        <f t="shared" si="94"/>
        <v>94.727010119584833</v>
      </c>
      <c r="AZ23" s="49">
        <f t="shared" si="61"/>
        <v>0.16820462439911971</v>
      </c>
      <c r="BA23" s="49">
        <f t="shared" si="61"/>
        <v>4.9412281796842024</v>
      </c>
      <c r="BB23" s="49">
        <f t="shared" si="61"/>
        <v>6.1067514058787582E-2</v>
      </c>
      <c r="BC23" s="49">
        <f t="shared" si="61"/>
        <v>0.37400550848397479</v>
      </c>
      <c r="BD23" s="49">
        <f t="shared" si="61"/>
        <v>7.3254832744586197E-3</v>
      </c>
      <c r="BE23" s="49">
        <f t="shared" si="61"/>
        <v>2.0840146652182099E-3</v>
      </c>
      <c r="BF23" s="49">
        <f t="shared" si="61"/>
        <v>0.22834897179261607</v>
      </c>
      <c r="BG23" s="49">
        <f t="shared" si="61"/>
        <v>0.10164568892041125</v>
      </c>
      <c r="BH23" s="49">
        <f t="shared" si="61"/>
        <v>0.48682290395271588</v>
      </c>
      <c r="BI23" s="49">
        <f t="shared" si="61"/>
        <v>-4.1345865214004478E-4</v>
      </c>
      <c r="BJ23" s="49">
        <f t="shared" si="61"/>
        <v>-1.0091548617526674E-4</v>
      </c>
      <c r="BK23" s="49">
        <f t="shared" si="61"/>
        <v>4.2822273429603923E-3</v>
      </c>
      <c r="BL23" s="49">
        <f t="shared" si="61"/>
        <v>0.25947470518572235</v>
      </c>
      <c r="BM23" s="49">
        <f t="shared" si="61"/>
        <v>8.91585547702559E-5</v>
      </c>
      <c r="BN23" s="49">
        <f t="shared" si="61"/>
        <v>-7.3535840067075701E-3</v>
      </c>
      <c r="BO23" s="49">
        <f t="shared" si="61"/>
        <v>4.404028915620662E-4</v>
      </c>
      <c r="BP23" s="45">
        <f t="shared" si="95"/>
        <v>377010.75973796862</v>
      </c>
    </row>
    <row r="24" spans="1:68" x14ac:dyDescent="0.25">
      <c r="A24" s="3" t="s">
        <v>263</v>
      </c>
      <c r="B24" s="3" t="s">
        <v>264</v>
      </c>
      <c r="C24" s="3">
        <v>5.0799999999999998E-2</v>
      </c>
      <c r="D24" s="4">
        <v>10</v>
      </c>
      <c r="E24" s="1">
        <v>0.75658140255881623</v>
      </c>
      <c r="F24" s="1">
        <v>1181.0109601022857</v>
      </c>
      <c r="G24" s="1">
        <v>85.795481392865767</v>
      </c>
      <c r="H24" s="1">
        <v>204.54030962415231</v>
      </c>
      <c r="I24" s="1">
        <v>439.36624881431732</v>
      </c>
      <c r="J24" s="1">
        <v>162.35013363223942</v>
      </c>
      <c r="K24" s="1">
        <v>0.62289586830211563</v>
      </c>
      <c r="L24" s="1">
        <v>5.8051163857387284E-4</v>
      </c>
      <c r="M24" s="1">
        <v>0.47047915478301588</v>
      </c>
      <c r="N24" s="1">
        <v>4.5137679472849072E-2</v>
      </c>
      <c r="O24" s="1">
        <v>71.536800125844607</v>
      </c>
      <c r="P24" s="1">
        <v>0.22194885511645771</v>
      </c>
      <c r="Q24" s="1">
        <v>1.2771527487414445</v>
      </c>
      <c r="R24" s="1">
        <v>93.976089000373747</v>
      </c>
      <c r="S24" s="1">
        <v>636.50776570983669</v>
      </c>
      <c r="T24" s="1">
        <v>2.249330064663472</v>
      </c>
      <c r="U24" s="1">
        <v>129.16429757754696</v>
      </c>
      <c r="V24" s="1">
        <v>22.542470735682997</v>
      </c>
      <c r="W24" s="1">
        <v>5.4794808412733378</v>
      </c>
      <c r="X24" s="1">
        <v>0.12511944523017673</v>
      </c>
      <c r="Y24" s="1">
        <v>3.1051618902652026E-2</v>
      </c>
      <c r="Z24" s="1">
        <v>5.473846182829103</v>
      </c>
      <c r="AA24" s="1">
        <v>1.2535048744650183</v>
      </c>
      <c r="AB24" s="1">
        <v>59.443110104955203</v>
      </c>
      <c r="AC24" s="1">
        <v>-6.6963773980080324E-4</v>
      </c>
      <c r="AD24" s="1">
        <v>4.0490640197802491E-2</v>
      </c>
      <c r="AE24" s="1">
        <v>2.5482312277232196E-2</v>
      </c>
      <c r="AF24" s="1">
        <v>1.9260647331653409</v>
      </c>
      <c r="AG24" s="1">
        <v>7.5850096155441319E-4</v>
      </c>
      <c r="AH24" s="1">
        <v>0.16560035539805645</v>
      </c>
      <c r="AI24" s="1">
        <v>1.9949037571174968E-2</v>
      </c>
      <c r="AJ24" t="s">
        <v>501</v>
      </c>
      <c r="AK24">
        <f t="shared" si="62"/>
        <v>145.5083022082344</v>
      </c>
      <c r="AL24">
        <f t="shared" si="60"/>
        <v>232477.56837638831</v>
      </c>
      <c r="AM24">
        <f t="shared" si="60"/>
        <v>16887.843588229087</v>
      </c>
      <c r="AN24">
        <f t="shared" si="60"/>
        <v>40261.314434885579</v>
      </c>
      <c r="AO24">
        <f t="shared" si="60"/>
        <v>86294.147022183461</v>
      </c>
      <c r="AP24">
        <f t="shared" si="60"/>
        <v>31950.225883209321</v>
      </c>
      <c r="AQ24">
        <f t="shared" si="60"/>
        <v>115.72271214160931</v>
      </c>
      <c r="AR24">
        <f t="shared" si="60"/>
        <v>0.10768092839869692</v>
      </c>
      <c r="AS24">
        <f t="shared" si="63"/>
        <v>9.570480862934469E-2</v>
      </c>
      <c r="AT24">
        <f t="shared" si="61"/>
        <v>1.4466836716909705E-2</v>
      </c>
      <c r="AU24">
        <f t="shared" si="61"/>
        <v>12.972084737723295</v>
      </c>
      <c r="AV24">
        <f t="shared" si="61"/>
        <v>4.3529828262997075E-2</v>
      </c>
      <c r="AW24">
        <f t="shared" si="61"/>
        <v>0.23193348384257079</v>
      </c>
      <c r="AX24">
        <f t="shared" si="61"/>
        <v>18.489722991362804</v>
      </c>
      <c r="AY24">
        <f t="shared" si="94"/>
        <v>124.96555003459716</v>
      </c>
      <c r="AZ24">
        <f t="shared" si="61"/>
        <v>0.44220906214514732</v>
      </c>
      <c r="BA24">
        <f t="shared" si="61"/>
        <v>25.408865987165331</v>
      </c>
      <c r="BB24">
        <f t="shared" si="61"/>
        <v>4.4155153730544026</v>
      </c>
      <c r="BC24">
        <f t="shared" si="61"/>
        <v>1.0126629629794919</v>
      </c>
      <c r="BD24">
        <f t="shared" si="61"/>
        <v>2.353719214450677E-2</v>
      </c>
      <c r="BE24">
        <f t="shared" si="61"/>
        <v>6.1965372594700828E-3</v>
      </c>
      <c r="BF24">
        <f t="shared" si="61"/>
        <v>1.0766912655627876</v>
      </c>
      <c r="BG24">
        <f t="shared" si="61"/>
        <v>0.24140969853118813</v>
      </c>
      <c r="BH24">
        <f t="shared" si="61"/>
        <v>11.689778904209629</v>
      </c>
      <c r="BI24">
        <f t="shared" si="61"/>
        <v>-9.4801504940147528E-4</v>
      </c>
      <c r="BJ24">
        <f t="shared" si="61"/>
        <v>6.9036272577650314E-3</v>
      </c>
      <c r="BK24">
        <f t="shared" si="61"/>
        <v>4.8173237713234661E-3</v>
      </c>
      <c r="BL24">
        <f t="shared" si="61"/>
        <v>0.36374960139886936</v>
      </c>
      <c r="BM24">
        <f t="shared" si="61"/>
        <v>1.2857981053530026E-4</v>
      </c>
      <c r="BN24">
        <f t="shared" si="61"/>
        <v>1.3829648479164673E-2</v>
      </c>
      <c r="BO24">
        <f t="shared" si="61"/>
        <v>4.0593645080154476E-3</v>
      </c>
      <c r="BP24" s="45">
        <f t="shared" si="95"/>
        <v>408333.96040000842</v>
      </c>
    </row>
    <row r="25" spans="1:68" x14ac:dyDescent="0.25">
      <c r="A25" s="3" t="s">
        <v>265</v>
      </c>
      <c r="B25" s="3" t="s">
        <v>266</v>
      </c>
      <c r="C25" s="3">
        <v>5.6300000000000003E-2</v>
      </c>
      <c r="D25" s="4">
        <v>10</v>
      </c>
      <c r="E25" s="1">
        <v>9.4446756652152644E-2</v>
      </c>
      <c r="F25" s="1">
        <v>560.45508323402214</v>
      </c>
      <c r="G25" s="1">
        <v>36.739946585876339</v>
      </c>
      <c r="H25" s="1">
        <v>74.696427312564921</v>
      </c>
      <c r="I25" s="1">
        <v>1068.4955789249261</v>
      </c>
      <c r="J25" s="1">
        <v>52.127413909129906</v>
      </c>
      <c r="K25" s="1">
        <v>0.36721933234073839</v>
      </c>
      <c r="L25" s="1">
        <v>9.30076494692416E-4</v>
      </c>
      <c r="M25" s="1">
        <v>9.0466859685895365E-2</v>
      </c>
      <c r="N25" s="1">
        <v>-3.2020467941809171E-4</v>
      </c>
      <c r="O25" s="1">
        <v>18.177802846754517</v>
      </c>
      <c r="P25" s="1">
        <v>4.7002085341031917E-2</v>
      </c>
      <c r="Q25" s="1">
        <v>0.92137623340917763</v>
      </c>
      <c r="R25" s="1">
        <v>50.903722020556486</v>
      </c>
      <c r="S25" s="1">
        <v>639.68075888325427</v>
      </c>
      <c r="T25" s="1">
        <v>1.1453527955978897</v>
      </c>
      <c r="U25" s="1">
        <v>200.01051117999916</v>
      </c>
      <c r="V25" s="1">
        <v>0.66893895461860897</v>
      </c>
      <c r="W25" s="1">
        <v>6.3010261685806164</v>
      </c>
      <c r="X25" s="1">
        <v>2.3074338551573304E-2</v>
      </c>
      <c r="Y25" s="1">
        <v>9.5702468783107359E-3</v>
      </c>
      <c r="Z25" s="1">
        <v>1.2291393915740259</v>
      </c>
      <c r="AA25" s="1">
        <v>0.75361968779366584</v>
      </c>
      <c r="AB25" s="1">
        <v>12.476131514154549</v>
      </c>
      <c r="AC25" s="1">
        <v>2.529671611997028E-3</v>
      </c>
      <c r="AD25" s="1">
        <v>6.0667554954237486E-2</v>
      </c>
      <c r="AE25" s="1">
        <v>9.9251991255787219E-3</v>
      </c>
      <c r="AF25" s="1">
        <v>3.5380501375756808</v>
      </c>
      <c r="AG25" s="1">
        <v>1.4415403597855909E-3</v>
      </c>
      <c r="AH25" s="1">
        <v>0.66576097936493073</v>
      </c>
      <c r="AI25" s="1">
        <v>1.1175077108313598E-2</v>
      </c>
      <c r="AJ25" t="s">
        <v>502</v>
      </c>
      <c r="AK25">
        <f t="shared" si="62"/>
        <v>13.685173945145131</v>
      </c>
      <c r="AL25">
        <f t="shared" si="60"/>
        <v>99543.547155202279</v>
      </c>
      <c r="AM25">
        <f t="shared" si="60"/>
        <v>6524.8153856508579</v>
      </c>
      <c r="AN25">
        <f t="shared" si="60"/>
        <v>13265.292187856361</v>
      </c>
      <c r="AO25">
        <f t="shared" si="60"/>
        <v>189609.87513024878</v>
      </c>
      <c r="AP25">
        <f t="shared" si="60"/>
        <v>9251.2305086312317</v>
      </c>
      <c r="AQ25">
        <f t="shared" si="60"/>
        <v>59.004412383303375</v>
      </c>
      <c r="AR25">
        <f t="shared" si="60"/>
        <v>0.15925114962414272</v>
      </c>
      <c r="AS25">
        <f t="shared" si="63"/>
        <v>1.8857572422726544E-2</v>
      </c>
      <c r="AT25">
        <f t="shared" si="61"/>
        <v>4.9793332805744472E-3</v>
      </c>
      <c r="AU25">
        <f t="shared" si="61"/>
        <v>2.2272101578231349</v>
      </c>
      <c r="AV25">
        <f t="shared" si="61"/>
        <v>8.2033317585433942E-3</v>
      </c>
      <c r="AW25">
        <f t="shared" si="61"/>
        <v>0.14608269672966126</v>
      </c>
      <c r="AX25">
        <f t="shared" si="61"/>
        <v>9.0329353137310413</v>
      </c>
      <c r="AY25">
        <f t="shared" si="94"/>
        <v>113.32113452027905</v>
      </c>
      <c r="AZ25">
        <f t="shared" si="61"/>
        <v>0.20292091769658357</v>
      </c>
      <c r="BA25">
        <f t="shared" si="61"/>
        <v>35.510346859192197</v>
      </c>
      <c r="BB25">
        <f t="shared" si="61"/>
        <v>9.8985135710830827E-2</v>
      </c>
      <c r="BC25">
        <f t="shared" si="61"/>
        <v>1.059657758302504</v>
      </c>
      <c r="BD25">
        <f t="shared" si="61"/>
        <v>3.1125807132310755E-3</v>
      </c>
      <c r="BE25">
        <f t="shared" si="61"/>
        <v>1.7756726916104322E-3</v>
      </c>
      <c r="BF25">
        <f t="shared" si="61"/>
        <v>0.21756391435237707</v>
      </c>
      <c r="BG25">
        <f t="shared" si="61"/>
        <v>0.1290366042392688</v>
      </c>
      <c r="BH25">
        <f t="shared" si="61"/>
        <v>2.2055236665336162</v>
      </c>
      <c r="BI25">
        <f t="shared" si="61"/>
        <v>-2.8714158066814614E-4</v>
      </c>
      <c r="BJ25">
        <f t="shared" si="61"/>
        <v>9.8130268607249278E-3</v>
      </c>
      <c r="BK25">
        <f t="shared" si="61"/>
        <v>1.5834620970994198E-3</v>
      </c>
      <c r="BL25">
        <f t="shared" si="61"/>
        <v>0.61453523614859606</v>
      </c>
      <c r="BM25">
        <f t="shared" si="61"/>
        <v>2.3734011292193659E-4</v>
      </c>
      <c r="BN25">
        <f t="shared" si="61"/>
        <v>0.1013170938261156</v>
      </c>
      <c r="BO25">
        <f t="shared" si="61"/>
        <v>2.1043714454453111E-3</v>
      </c>
      <c r="BP25" s="45">
        <f t="shared" si="95"/>
        <v>318432.52683449187</v>
      </c>
    </row>
    <row r="26" spans="1:68" s="45" customFormat="1" x14ac:dyDescent="0.25">
      <c r="A26" s="42" t="s">
        <v>267</v>
      </c>
      <c r="B26" s="42" t="s">
        <v>268</v>
      </c>
      <c r="C26" s="42">
        <v>4.9099999999999998E-2</v>
      </c>
      <c r="D26" s="43">
        <v>10</v>
      </c>
      <c r="E26" s="44">
        <v>0.26333202802899452</v>
      </c>
      <c r="F26" s="44">
        <v>471.63038457469355</v>
      </c>
      <c r="G26" s="44">
        <v>50.911480645396949</v>
      </c>
      <c r="H26" s="44">
        <v>89.412616152280521</v>
      </c>
      <c r="I26" s="44">
        <v>824.57849339654729</v>
      </c>
      <c r="J26" s="44">
        <v>34.387048948253003</v>
      </c>
      <c r="K26" s="44">
        <v>0.39618354931376837</v>
      </c>
      <c r="L26" s="44">
        <v>9.9576298456888028E-4</v>
      </c>
      <c r="M26" s="44">
        <v>0.11172197556274563</v>
      </c>
      <c r="N26" s="44">
        <v>3.1895699947748473E-3</v>
      </c>
      <c r="O26" s="44">
        <v>68.811455481825703</v>
      </c>
      <c r="P26" s="44">
        <v>4.6711364751069379E-2</v>
      </c>
      <c r="Q26" s="44">
        <v>1.1714458919174899</v>
      </c>
      <c r="R26" s="44">
        <v>181.74011393174263</v>
      </c>
      <c r="S26" s="44">
        <v>3727.8688443297747</v>
      </c>
      <c r="T26" s="44">
        <v>3.4363872601799117</v>
      </c>
      <c r="U26" s="44">
        <v>226.24254932646829</v>
      </c>
      <c r="V26" s="44">
        <v>12.520655792584783</v>
      </c>
      <c r="W26" s="44">
        <v>22.751168674445687</v>
      </c>
      <c r="X26" s="44">
        <v>4.1177499434366063E-2</v>
      </c>
      <c r="Y26" s="44">
        <v>7.8937693570694124E-3</v>
      </c>
      <c r="Z26" s="44">
        <v>1.0019617167577288</v>
      </c>
      <c r="AA26" s="44">
        <v>0.96414481989725054</v>
      </c>
      <c r="AB26" s="44">
        <v>38.137316729039107</v>
      </c>
      <c r="AC26" s="44">
        <v>2.1849830171700086E-3</v>
      </c>
      <c r="AD26" s="44">
        <v>3.2426856754573359E-2</v>
      </c>
      <c r="AE26" s="44">
        <v>1.4237091848632791E-2</v>
      </c>
      <c r="AF26" s="44">
        <v>2.8250255920605563</v>
      </c>
      <c r="AG26" s="44">
        <v>9.0759621446772232E-4</v>
      </c>
      <c r="AH26" s="44">
        <v>0.27451052368041623</v>
      </c>
      <c r="AI26" s="44">
        <v>2.3114193859415815E-3</v>
      </c>
      <c r="AJ26" t="s">
        <v>503</v>
      </c>
      <c r="AK26" s="45">
        <f t="shared" si="62"/>
        <v>50.088146779635238</v>
      </c>
      <c r="AL26" s="45">
        <f t="shared" si="60"/>
        <v>96049.994261600892</v>
      </c>
      <c r="AM26" s="45">
        <f t="shared" si="60"/>
        <v>10367.870607074326</v>
      </c>
      <c r="AN26" s="45">
        <f t="shared" si="60"/>
        <v>18207.695286628699</v>
      </c>
      <c r="AO26" s="45">
        <f t="shared" si="60"/>
        <v>167736.56037778451</v>
      </c>
      <c r="AP26" s="45">
        <f t="shared" si="60"/>
        <v>6994.717475095099</v>
      </c>
      <c r="AQ26" s="45">
        <f t="shared" si="60"/>
        <v>73.555816434017927</v>
      </c>
      <c r="AR26" s="45">
        <f t="shared" si="60"/>
        <v>0.19598176420781829</v>
      </c>
      <c r="AS26" s="45">
        <f t="shared" si="63"/>
        <v>2.5951781795682433E-2</v>
      </c>
      <c r="AT26" s="45">
        <f t="shared" si="61"/>
        <v>6.4243220048527654E-3</v>
      </c>
      <c r="AU26" s="45">
        <f t="shared" si="61"/>
        <v>12.866160045542861</v>
      </c>
      <c r="AV26" s="45">
        <f t="shared" si="61"/>
        <v>9.347054421718284E-3</v>
      </c>
      <c r="AW26" s="45">
        <f t="shared" si="61"/>
        <v>0.21843487598702752</v>
      </c>
      <c r="AX26" s="45">
        <f t="shared" si="61"/>
        <v>37.004443529020755</v>
      </c>
      <c r="AY26" s="45">
        <f t="shared" si="94"/>
        <v>758.89736716816526</v>
      </c>
      <c r="AZ26" s="45">
        <f t="shared" si="61"/>
        <v>0.69928293914741102</v>
      </c>
      <c r="BA26" s="45">
        <f t="shared" si="61"/>
        <v>46.060140725808807</v>
      </c>
      <c r="BB26" s="45">
        <f t="shared" si="61"/>
        <v>2.527291884321416</v>
      </c>
      <c r="BC26" s="45">
        <f t="shared" si="61"/>
        <v>4.5653799766004415</v>
      </c>
      <c r="BD26" s="45">
        <f t="shared" si="61"/>
        <v>7.2560061707298814E-3</v>
      </c>
      <c r="BE26" s="45">
        <f t="shared" si="61"/>
        <v>1.6946150168076191E-3</v>
      </c>
      <c r="BF26" s="45">
        <f t="shared" si="61"/>
        <v>0.20319901486508879</v>
      </c>
      <c r="BG26" s="45">
        <f t="shared" si="61"/>
        <v>0.19083527779443343</v>
      </c>
      <c r="BH26" s="45">
        <f t="shared" si="61"/>
        <v>7.7552512133337723</v>
      </c>
      <c r="BI26" s="45">
        <f t="shared" si="61"/>
        <v>-3.9944922484494552E-4</v>
      </c>
      <c r="BJ26" s="45">
        <f t="shared" si="61"/>
        <v>5.5003346285574803E-3</v>
      </c>
      <c r="BK26" s="45">
        <f t="shared" si="61"/>
        <v>2.693846095666762E-3</v>
      </c>
      <c r="BL26" s="45">
        <f t="shared" si="61"/>
        <v>0.55943153441985172</v>
      </c>
      <c r="BM26" s="45">
        <f t="shared" si="61"/>
        <v>1.633972892938156E-4</v>
      </c>
      <c r="BN26" s="45">
        <f t="shared" si="61"/>
        <v>3.6489772414769105E-2</v>
      </c>
      <c r="BO26" s="45">
        <f t="shared" si="61"/>
        <v>6.0772984022099521E-4</v>
      </c>
      <c r="BP26" s="45">
        <f t="shared" si="95"/>
        <v>300352.32090075687</v>
      </c>
    </row>
    <row r="27" spans="1:68" s="49" customFormat="1" x14ac:dyDescent="0.25">
      <c r="A27" s="46" t="s">
        <v>269</v>
      </c>
      <c r="B27" s="46" t="s">
        <v>270</v>
      </c>
      <c r="C27" s="46">
        <v>4.87E-2</v>
      </c>
      <c r="D27" s="47">
        <v>10</v>
      </c>
      <c r="E27" s="48">
        <v>0.24484438640828687</v>
      </c>
      <c r="F27" s="48">
        <v>671.75649561881426</v>
      </c>
      <c r="G27" s="48">
        <v>34.960488396856249</v>
      </c>
      <c r="H27" s="48">
        <v>59.764659990936138</v>
      </c>
      <c r="I27" s="48">
        <v>929.92040476721058</v>
      </c>
      <c r="J27" s="48">
        <v>35.199668715116495</v>
      </c>
      <c r="K27" s="48">
        <v>0.67088452536109389</v>
      </c>
      <c r="L27" s="48">
        <v>8.6470019486785952E-4</v>
      </c>
      <c r="M27" s="48">
        <v>8.9561966844600674E-2</v>
      </c>
      <c r="N27" s="48">
        <v>4.658624691976563E-2</v>
      </c>
      <c r="O27" s="48">
        <v>48.375581969380768</v>
      </c>
      <c r="P27" s="48">
        <v>0.10356246956769739</v>
      </c>
      <c r="Q27" s="48">
        <v>0.47487900936826194</v>
      </c>
      <c r="R27" s="48">
        <v>84.345685476871267</v>
      </c>
      <c r="S27" s="48">
        <v>1445.9654036697582</v>
      </c>
      <c r="T27" s="48">
        <v>2.7740114047203157</v>
      </c>
      <c r="U27" s="48">
        <v>116.74479573254165</v>
      </c>
      <c r="V27" s="48">
        <v>1.8412998796443507</v>
      </c>
      <c r="W27" s="48">
        <v>4.8663099396548732</v>
      </c>
      <c r="X27" s="48">
        <v>4.8640053645692544E-2</v>
      </c>
      <c r="Y27" s="48">
        <v>2.5369922097320582E-2</v>
      </c>
      <c r="Z27" s="48">
        <v>1.0769137507773261</v>
      </c>
      <c r="AA27" s="48">
        <v>1.0105361032440991</v>
      </c>
      <c r="AB27" s="48">
        <v>27.776956245164808</v>
      </c>
      <c r="AC27" s="48">
        <v>3.3531653807380348E-3</v>
      </c>
      <c r="AD27" s="48">
        <v>2.4639844982159258E-2</v>
      </c>
      <c r="AE27" s="48">
        <v>1.1890709741796152E-2</v>
      </c>
      <c r="AF27" s="48">
        <v>0.87801391064455669</v>
      </c>
      <c r="AG27" s="48">
        <v>1.2107135569393696E-3</v>
      </c>
      <c r="AH27" s="48">
        <v>0.25011196920704537</v>
      </c>
      <c r="AI27" s="48">
        <v>4.1393833147061725E-3</v>
      </c>
      <c r="AJ27" t="s">
        <v>504</v>
      </c>
      <c r="AK27" s="49">
        <f t="shared" si="62"/>
        <v>46.703318083634777</v>
      </c>
      <c r="AL27" s="49">
        <f t="shared" si="60"/>
        <v>137932.56321736774</v>
      </c>
      <c r="AM27" s="49">
        <f t="shared" si="60"/>
        <v>7177.6699039413234</v>
      </c>
      <c r="AN27" s="49">
        <f t="shared" si="60"/>
        <v>12269.36913675617</v>
      </c>
      <c r="AO27" s="49">
        <f t="shared" si="60"/>
        <v>190745.05602168074</v>
      </c>
      <c r="AP27" s="49">
        <f t="shared" si="60"/>
        <v>7219.0313284559397</v>
      </c>
      <c r="AQ27" s="49">
        <f t="shared" si="60"/>
        <v>130.56674224606849</v>
      </c>
      <c r="AR27" s="49">
        <f t="shared" si="60"/>
        <v>0.17067919354401787</v>
      </c>
      <c r="AS27" s="49">
        <f t="shared" si="63"/>
        <v>2.1614628315945739E-2</v>
      </c>
      <c r="AT27" s="49">
        <f t="shared" si="61"/>
        <v>1.5388110465876357E-2</v>
      </c>
      <c r="AU27" s="49">
        <f t="shared" si="61"/>
        <v>8.775558996133574</v>
      </c>
      <c r="AV27" s="49">
        <f t="shared" si="61"/>
        <v>2.1097565098000988E-2</v>
      </c>
      <c r="AW27" s="49">
        <f t="shared" si="61"/>
        <v>7.7196788202685246E-2</v>
      </c>
      <c r="AX27" s="49">
        <f t="shared" si="61"/>
        <v>17.309525517991901</v>
      </c>
      <c r="AY27" s="49">
        <f t="shared" si="94"/>
        <v>296.56727559254108</v>
      </c>
      <c r="AZ27" s="49">
        <f t="shared" si="61"/>
        <v>0.56901506688997783</v>
      </c>
      <c r="BA27" s="49">
        <f t="shared" si="61"/>
        <v>23.954319788458836</v>
      </c>
      <c r="BB27" s="49">
        <f t="shared" si="61"/>
        <v>0.35516370412273496</v>
      </c>
      <c r="BC27" s="49">
        <f t="shared" si="61"/>
        <v>0.93042237172840947</v>
      </c>
      <c r="BD27" s="49">
        <f t="shared" si="61"/>
        <v>8.8479557514599995E-3</v>
      </c>
      <c r="BE27" s="49">
        <f t="shared" si="61"/>
        <v>5.2970662161758893E-3</v>
      </c>
      <c r="BF27" s="49">
        <f t="shared" si="61"/>
        <v>0.22025856201379537</v>
      </c>
      <c r="BG27" s="49">
        <f t="shared" ref="BG27:BG80" si="96">(AA27-AVERAGE(AA$4:AA$7))*$D27*0.001/$C27</f>
        <v>0.20192864421304244</v>
      </c>
      <c r="BH27" s="49">
        <f t="shared" ref="BH27:BH80" si="97">(AB27-AVERAGE(AB$4:AB$7))*$D27*0.001/$C27</f>
        <v>5.6915652923192033</v>
      </c>
      <c r="BI27" s="49">
        <f t="shared" ref="BI27:BI80" si="98">(AC27-AVERAGE(AC$4:AC$7))*$D27*0.001/$C27</f>
        <v>-1.6285694669828665E-4</v>
      </c>
      <c r="BJ27" s="49">
        <f t="shared" ref="BJ27:BJ80" si="99">(AD27-AVERAGE(AD$4:AD$7))*$D27*0.001/$C27</f>
        <v>3.9465361917460215E-3</v>
      </c>
      <c r="BK27" s="49">
        <f t="shared" ref="BK27:BK80" si="100">(AE27-AVERAGE(AE$4:AE$7))*$D27*0.001/$C27</f>
        <v>2.2341688342684112E-3</v>
      </c>
      <c r="BL27" s="49">
        <f t="shared" ref="BL27:BL80" si="101">(AF27-AVERAGE(AF$4:AF$7))*$D27*0.001/$C27</f>
        <v>0.16422939478141113</v>
      </c>
      <c r="BM27" s="49">
        <f t="shared" ref="BM27:BM80" si="102">(AG27-AVERAGE(AG$4:AG$7))*$D27*0.001/$C27</f>
        <v>2.2698111558609485E-4</v>
      </c>
      <c r="BN27" s="49">
        <f t="shared" ref="BN27:BN80" si="103">(AH27-AVERAGE(AH$4:AH$7))*$D27*0.001/$C27</f>
        <v>3.1779512953417959E-2</v>
      </c>
      <c r="BO27" s="49">
        <f t="shared" ref="BO27:BO80" si="104">(AI27-AVERAGE(AI$4:AI$7))*$D27*0.001/$C27</f>
        <v>9.8807339717652508E-4</v>
      </c>
      <c r="BP27" s="45">
        <f t="shared" si="95"/>
        <v>355876.05806518602</v>
      </c>
    </row>
    <row r="28" spans="1:68" x14ac:dyDescent="0.25">
      <c r="A28" s="3" t="s">
        <v>271</v>
      </c>
      <c r="B28" s="3" t="s">
        <v>272</v>
      </c>
      <c r="C28" s="3">
        <v>5.0900000000000001E-2</v>
      </c>
      <c r="D28" s="4">
        <v>10</v>
      </c>
      <c r="E28" s="1">
        <v>0.39023625401493095</v>
      </c>
      <c r="F28" s="1">
        <v>1229.5543213414755</v>
      </c>
      <c r="G28" s="1">
        <v>83.271863975705557</v>
      </c>
      <c r="H28" s="1">
        <v>199.26853962861117</v>
      </c>
      <c r="I28" s="1">
        <v>660.50831594638021</v>
      </c>
      <c r="J28" s="1">
        <v>102.38647268979439</v>
      </c>
      <c r="K28" s="1">
        <v>0.47821400818513093</v>
      </c>
      <c r="L28" s="1">
        <v>7.2724197980481226E-4</v>
      </c>
      <c r="M28" s="1">
        <v>0.15250309470164336</v>
      </c>
      <c r="N28" s="1">
        <v>-3.3365191855696225E-2</v>
      </c>
      <c r="O28" s="1">
        <v>104.01409724120305</v>
      </c>
      <c r="P28" s="1">
        <v>8.0944321023807428E-2</v>
      </c>
      <c r="Q28" s="1">
        <v>0.43579086453750565</v>
      </c>
      <c r="R28" s="1">
        <v>103.89940064633024</v>
      </c>
      <c r="S28" s="1">
        <v>2239.2532743185593</v>
      </c>
      <c r="T28" s="1">
        <v>1.7028239313325284</v>
      </c>
      <c r="U28" s="1">
        <v>124.43202783842044</v>
      </c>
      <c r="V28" s="1">
        <v>7.0392403018687366</v>
      </c>
      <c r="W28" s="1">
        <v>4.2104693739103372</v>
      </c>
      <c r="X28" s="1">
        <v>3.0634390505977136E-2</v>
      </c>
      <c r="Y28" s="1">
        <v>1.7124948431086646E-2</v>
      </c>
      <c r="Z28" s="1">
        <v>3.0660829489664532</v>
      </c>
      <c r="AA28" s="1">
        <v>0.46409653021403874</v>
      </c>
      <c r="AB28" s="1">
        <v>67.633995579443706</v>
      </c>
      <c r="AC28" s="1">
        <v>2.0996743471759119E-4</v>
      </c>
      <c r="AD28" s="1">
        <v>3.5258237918222537E-2</v>
      </c>
      <c r="AE28" s="1">
        <v>2.0738378506014916E-2</v>
      </c>
      <c r="AF28" s="1">
        <v>1.9299446497926189</v>
      </c>
      <c r="AG28" s="1">
        <v>7.752967250376873E-4</v>
      </c>
      <c r="AH28" s="1">
        <v>0.18952729000017568</v>
      </c>
      <c r="AI28" s="1">
        <v>5.0820609242630613E-3</v>
      </c>
      <c r="AJ28" t="s">
        <v>506</v>
      </c>
      <c r="AK28">
        <f t="shared" si="62"/>
        <v>73.248924690362557</v>
      </c>
      <c r="AL28">
        <f t="shared" si="60"/>
        <v>241557.84058767042</v>
      </c>
      <c r="AM28">
        <f t="shared" si="60"/>
        <v>16358.866013957477</v>
      </c>
      <c r="AN28">
        <f t="shared" si="60"/>
        <v>39146.504387755907</v>
      </c>
      <c r="AO28">
        <f t="shared" si="60"/>
        <v>129570.98899896952</v>
      </c>
      <c r="AP28">
        <f t="shared" si="60"/>
        <v>20106.775352506545</v>
      </c>
      <c r="AQ28">
        <f t="shared" si="60"/>
        <v>87.070632134064937</v>
      </c>
      <c r="AR28">
        <f t="shared" si="60"/>
        <v>0.13629655353562273</v>
      </c>
      <c r="AS28">
        <f t="shared" si="63"/>
        <v>3.3046044745716791E-2</v>
      </c>
      <c r="AT28">
        <f t="shared" ref="AT28:AT80" si="105">(N28-AVERAGE(N$4:N$7))*$D28*0.001/$C28</f>
        <v>-9.8454632743497019E-4</v>
      </c>
      <c r="AU28">
        <f t="shared" ref="AU28:AU80" si="106">(O28-AVERAGE(O$4:O$7))*$D28*0.001/$C28</f>
        <v>19.327207776619407</v>
      </c>
      <c r="AV28">
        <f t="shared" ref="AV28:AV80" si="107">(P28-AVERAGE(P$4:P$7))*$D28*0.001/$C28</f>
        <v>1.5742041941723933E-2</v>
      </c>
      <c r="AW28">
        <f t="shared" ref="AW28:AW80" si="108">(Q28-AVERAGE(Q$4:Q$7))*$D28*0.001/$C28</f>
        <v>6.6180788549375411E-2</v>
      </c>
      <c r="AX28">
        <f t="shared" ref="AX28:AX80" si="109">(R28-AVERAGE(R$4:R$7))*$D28*0.001/$C28</f>
        <v>20.402967473885951</v>
      </c>
      <c r="AY28">
        <f t="shared" si="94"/>
        <v>439.60127756080078</v>
      </c>
      <c r="AZ28">
        <f t="shared" ref="AZ28:AZ80" si="110">(T28-AVERAGE(T$4:T$7))*$D28*0.001/$C28</f>
        <v>0.33397169005233873</v>
      </c>
      <c r="BA28">
        <f t="shared" ref="BA28:BA80" si="111">(U28-AVERAGE(U$4:U$7))*$D28*0.001/$C28</f>
        <v>24.429227794827767</v>
      </c>
      <c r="BB28">
        <f t="shared" ref="BB28:BB80" si="112">(V28-AVERAGE(V$4:V$7))*$D28*0.001/$C28</f>
        <v>1.3610191868962878</v>
      </c>
      <c r="BC28">
        <f t="shared" ref="BC28:BC80" si="113">(W28-AVERAGE(W$4:W$7))*$D28*0.001/$C28</f>
        <v>0.76135881818719409</v>
      </c>
      <c r="BD28">
        <f t="shared" ref="BD28:BD80" si="114">(X28-AVERAGE(X$4:X$7))*$D28*0.001/$C28</f>
        <v>4.9280709960500563E-3</v>
      </c>
      <c r="BE28">
        <f t="shared" ref="BE28:BE80" si="115">(Y28-AVERAGE(Y$4:Y$7))*$D28*0.001/$C28</f>
        <v>3.4482787439180053E-3</v>
      </c>
      <c r="BF28">
        <f t="shared" ref="BF28:BF80" si="116">(Z28-AVERAGE(Z$4:Z$7))*$D28*0.001/$C28</f>
        <v>0.60153799512697648</v>
      </c>
      <c r="BG28">
        <f t="shared" si="96"/>
        <v>8.5845368229362715E-2</v>
      </c>
      <c r="BH28">
        <f t="shared" si="97"/>
        <v>13.276024029051753</v>
      </c>
      <c r="BI28">
        <f t="shared" si="98"/>
        <v>-7.7334209753263257E-4</v>
      </c>
      <c r="BJ28">
        <f t="shared" si="99"/>
        <v>5.8620872671643239E-3</v>
      </c>
      <c r="BK28">
        <f t="shared" si="100"/>
        <v>3.8758489169166857E-3</v>
      </c>
      <c r="BL28">
        <f t="shared" si="101"/>
        <v>0.36379722823841543</v>
      </c>
      <c r="BM28">
        <f t="shared" si="102"/>
        <v>1.3162695501033389E-4</v>
      </c>
      <c r="BN28">
        <f t="shared" si="103"/>
        <v>1.8503251252706437E-2</v>
      </c>
      <c r="BO28">
        <f t="shared" si="104"/>
        <v>1.1305687728500129E-3</v>
      </c>
      <c r="BP28" s="45">
        <f t="shared" si="95"/>
        <v>447422.1265198795</v>
      </c>
    </row>
    <row r="29" spans="1:68" s="45" customFormat="1" x14ac:dyDescent="0.25">
      <c r="A29" s="42" t="s">
        <v>273</v>
      </c>
      <c r="B29" s="42" t="s">
        <v>274</v>
      </c>
      <c r="C29" s="42">
        <v>5.74E-2</v>
      </c>
      <c r="D29" s="43">
        <v>10</v>
      </c>
      <c r="E29" s="44">
        <v>0.1378201964139944</v>
      </c>
      <c r="F29" s="44">
        <v>806.48342016242202</v>
      </c>
      <c r="G29" s="44">
        <v>48.328564248883247</v>
      </c>
      <c r="H29" s="44">
        <v>80.210342235460175</v>
      </c>
      <c r="I29" s="44">
        <v>1034.37647997106</v>
      </c>
      <c r="J29" s="44">
        <v>38.573942483061245</v>
      </c>
      <c r="K29" s="44">
        <v>0.34458120572995377</v>
      </c>
      <c r="L29" s="44">
        <v>8.7867740346496686E-4</v>
      </c>
      <c r="M29" s="44">
        <v>3.0342228360049781E-2</v>
      </c>
      <c r="N29" s="44">
        <v>-3.3365191855696225E-2</v>
      </c>
      <c r="O29" s="44">
        <v>57.438725077052744</v>
      </c>
      <c r="P29" s="44">
        <v>4.6297775059815506E-2</v>
      </c>
      <c r="Q29" s="44">
        <v>0.44902611616652244</v>
      </c>
      <c r="R29" s="44">
        <v>99.97750980684566</v>
      </c>
      <c r="S29" s="44">
        <v>586.28484992641006</v>
      </c>
      <c r="T29" s="44">
        <v>1.3370763355391291</v>
      </c>
      <c r="U29" s="44">
        <v>112.98361050083443</v>
      </c>
      <c r="V29" s="44">
        <v>4.2067651991023549</v>
      </c>
      <c r="W29" s="44">
        <v>4.8040251441936626</v>
      </c>
      <c r="X29" s="44">
        <v>6.2052219430171959E-2</v>
      </c>
      <c r="Y29" s="44">
        <v>2.3519392720515071E-2</v>
      </c>
      <c r="Z29" s="44">
        <v>0.37435439327304143</v>
      </c>
      <c r="AA29" s="44">
        <v>0.66347611973235199</v>
      </c>
      <c r="AB29" s="44">
        <v>25.422581785965658</v>
      </c>
      <c r="AC29" s="44">
        <v>3.1344032859505992E-4</v>
      </c>
      <c r="AD29" s="44">
        <v>2.5371318978929792E-2</v>
      </c>
      <c r="AE29" s="44">
        <v>9.2432982353794386E-3</v>
      </c>
      <c r="AF29" s="44">
        <v>1.0232222631027139</v>
      </c>
      <c r="AG29" s="44">
        <v>6.6183878754577554E-4</v>
      </c>
      <c r="AH29" s="44">
        <v>0.15965831009513126</v>
      </c>
      <c r="AI29" s="44">
        <v>1.1603518718925785E-3</v>
      </c>
      <c r="AJ29" t="s">
        <v>503</v>
      </c>
      <c r="AK29" s="45">
        <f t="shared" si="62"/>
        <v>20.979262904705379</v>
      </c>
      <c r="AL29" s="45">
        <f t="shared" si="60"/>
        <v>140497.99780700152</v>
      </c>
      <c r="AM29" s="45">
        <f t="shared" si="60"/>
        <v>8418.6983073556166</v>
      </c>
      <c r="AN29" s="45">
        <f t="shared" si="60"/>
        <v>13971.691627269438</v>
      </c>
      <c r="AO29" s="45">
        <f t="shared" si="60"/>
        <v>180032.14251383877</v>
      </c>
      <c r="AP29" s="45">
        <f t="shared" si="60"/>
        <v>6712.7101633319116</v>
      </c>
      <c r="AQ29" s="45">
        <f t="shared" si="60"/>
        <v>53.929741307876895</v>
      </c>
      <c r="AR29" s="45">
        <f t="shared" si="60"/>
        <v>0.1472447528147168</v>
      </c>
      <c r="AS29" s="45">
        <f t="shared" si="63"/>
        <v>8.0215159258022438E-3</v>
      </c>
      <c r="AT29" s="45">
        <f t="shared" si="105"/>
        <v>-8.7305588965923308E-4</v>
      </c>
      <c r="AU29" s="45">
        <f t="shared" si="106"/>
        <v>9.0244103517147192</v>
      </c>
      <c r="AV29" s="45">
        <f t="shared" si="107"/>
        <v>7.9234229127844776E-3</v>
      </c>
      <c r="AW29" s="45">
        <f t="shared" si="108"/>
        <v>6.0992241349361966E-2</v>
      </c>
      <c r="AX29" s="45">
        <f t="shared" si="109"/>
        <v>17.409270662472988</v>
      </c>
      <c r="AY29" s="45">
        <f t="shared" si="94"/>
        <v>101.84705198472592</v>
      </c>
      <c r="AZ29" s="45">
        <f t="shared" si="110"/>
        <v>0.23243350288728309</v>
      </c>
      <c r="BA29" s="45">
        <f t="shared" si="111"/>
        <v>19.668354031025668</v>
      </c>
      <c r="BB29" s="45">
        <f t="shared" si="112"/>
        <v>0.71343424364733865</v>
      </c>
      <c r="BC29" s="45">
        <f t="shared" si="113"/>
        <v>0.77854915589828277</v>
      </c>
      <c r="BD29" s="45">
        <f t="shared" si="114"/>
        <v>9.8435035355556831E-3</v>
      </c>
      <c r="BE29" s="45">
        <f t="shared" si="115"/>
        <v>4.1718089017371207E-3</v>
      </c>
      <c r="BF29" s="45">
        <f t="shared" si="116"/>
        <v>6.4477323955208804E-2</v>
      </c>
      <c r="BG29" s="45">
        <f t="shared" si="96"/>
        <v>0.11085932296267761</v>
      </c>
      <c r="BH29" s="45">
        <f t="shared" si="97"/>
        <v>4.4187366749817727</v>
      </c>
      <c r="BI29" s="45">
        <f t="shared" si="98"/>
        <v>-6.677418784954061E-4</v>
      </c>
      <c r="BJ29" s="45">
        <f t="shared" si="99"/>
        <v>3.47580230846231E-3</v>
      </c>
      <c r="BK29" s="45">
        <f t="shared" si="100"/>
        <v>1.4343189401516464E-3</v>
      </c>
      <c r="BL29" s="45">
        <f t="shared" si="101"/>
        <v>0.16463510540829782</v>
      </c>
      <c r="BM29" s="45">
        <f t="shared" si="102"/>
        <v>9.6955272388621555E-5</v>
      </c>
      <c r="BN29" s="45">
        <f t="shared" si="103"/>
        <v>1.120428030857689E-2</v>
      </c>
      <c r="BO29" s="45">
        <f t="shared" si="104"/>
        <v>3.1931811871708767E-4</v>
      </c>
      <c r="BP29" s="45">
        <f t="shared" si="95"/>
        <v>349862.83482249221</v>
      </c>
    </row>
    <row r="30" spans="1:68" s="49" customFormat="1" x14ac:dyDescent="0.25">
      <c r="A30" s="46" t="s">
        <v>275</v>
      </c>
      <c r="B30" s="46" t="s">
        <v>276</v>
      </c>
      <c r="C30" s="46">
        <v>5.7799999999999997E-2</v>
      </c>
      <c r="D30" s="47">
        <v>10</v>
      </c>
      <c r="E30" s="48">
        <v>0.50487245500936362</v>
      </c>
      <c r="F30" s="48">
        <v>468.21437724243862</v>
      </c>
      <c r="G30" s="48">
        <v>36.131824400903675</v>
      </c>
      <c r="H30" s="48">
        <v>84.962566520251002</v>
      </c>
      <c r="I30" s="48">
        <v>1082.9043557577686</v>
      </c>
      <c r="J30" s="48">
        <v>55.017803892173525</v>
      </c>
      <c r="K30" s="48">
        <v>0.32375380486124111</v>
      </c>
      <c r="L30" s="48">
        <v>9.5141618472044344E-4</v>
      </c>
      <c r="M30" s="48">
        <v>0.11623407394397449</v>
      </c>
      <c r="N30" s="48">
        <v>-1.7174036611255147E-2</v>
      </c>
      <c r="O30" s="48">
        <v>26.469335844641328</v>
      </c>
      <c r="P30" s="48">
        <v>7.9262630344234988E-2</v>
      </c>
      <c r="Q30" s="48">
        <v>0.6833543542566437</v>
      </c>
      <c r="R30" s="48">
        <v>60.684007004651853</v>
      </c>
      <c r="S30" s="48">
        <v>958.28810770068617</v>
      </c>
      <c r="T30" s="48">
        <v>1.4193675078925427</v>
      </c>
      <c r="U30" s="48">
        <v>145.40222117460979</v>
      </c>
      <c r="V30" s="48">
        <v>5.7443115312493003</v>
      </c>
      <c r="W30" s="48">
        <v>8.7973966056537289</v>
      </c>
      <c r="X30" s="48">
        <v>3.5693946394895086E-2</v>
      </c>
      <c r="Y30" s="48">
        <v>3.3492233423377968E-2</v>
      </c>
      <c r="Z30" s="48">
        <v>1.5647092349890666</v>
      </c>
      <c r="AA30" s="48">
        <v>0.54909254600694712</v>
      </c>
      <c r="AB30" s="48">
        <v>34.351255168194442</v>
      </c>
      <c r="AC30" s="48">
        <v>4.3255149130001988E-3</v>
      </c>
      <c r="AD30" s="48">
        <v>2.3184395690557292E-2</v>
      </c>
      <c r="AE30" s="48">
        <v>2.1143725487829005E-2</v>
      </c>
      <c r="AF30" s="48">
        <v>0.54470324680906967</v>
      </c>
      <c r="AG30" s="48">
        <v>6.0103676419279931E-4</v>
      </c>
      <c r="AH30" s="48">
        <v>0.17309734649873912</v>
      </c>
      <c r="AI30" s="48">
        <v>1.4186603265172709E-3</v>
      </c>
      <c r="AJ30" t="s">
        <v>504</v>
      </c>
      <c r="AK30" s="49">
        <f t="shared" si="62"/>
        <v>84.337928662349157</v>
      </c>
      <c r="AL30" s="49">
        <f t="shared" si="60"/>
        <v>81001.637455398857</v>
      </c>
      <c r="AM30" s="49">
        <f t="shared" si="60"/>
        <v>6250.2748159587663</v>
      </c>
      <c r="AN30" s="49">
        <f t="shared" si="60"/>
        <v>14697.185852131039</v>
      </c>
      <c r="AO30" s="49">
        <f t="shared" si="60"/>
        <v>187182.07159448846</v>
      </c>
      <c r="AP30" s="49">
        <f t="shared" si="60"/>
        <v>9511.2141430168595</v>
      </c>
      <c r="AQ30" s="49">
        <f t="shared" si="60"/>
        <v>49.953168553373835</v>
      </c>
      <c r="AR30" s="49">
        <f t="shared" si="60"/>
        <v>0.15881032221660049</v>
      </c>
      <c r="AS30" s="49">
        <f t="shared" si="63"/>
        <v>2.2826184601735224E-2</v>
      </c>
      <c r="AT30" s="49">
        <f t="shared" si="105"/>
        <v>1.9342239511759656E-3</v>
      </c>
      <c r="AU30" s="49">
        <f t="shared" si="106"/>
        <v>3.6039318661645443</v>
      </c>
      <c r="AV30" s="49">
        <f t="shared" si="107"/>
        <v>1.3571851696159582E-2</v>
      </c>
      <c r="AW30" s="49">
        <f t="shared" si="108"/>
        <v>0.10111136737637698</v>
      </c>
      <c r="AX30" s="49">
        <f t="shared" si="109"/>
        <v>10.490607404913689</v>
      </c>
      <c r="AY30" s="49">
        <f t="shared" si="94"/>
        <v>165.50265331602128</v>
      </c>
      <c r="AZ30" s="49">
        <f t="shared" si="110"/>
        <v>0.24506219358588557</v>
      </c>
      <c r="BA30" s="49">
        <f t="shared" si="111"/>
        <v>25.140997026273823</v>
      </c>
      <c r="BB30" s="49">
        <f t="shared" si="112"/>
        <v>0.97450845859561763</v>
      </c>
      <c r="BC30" s="49">
        <f t="shared" si="113"/>
        <v>1.4640559889820433</v>
      </c>
      <c r="BD30" s="49">
        <f t="shared" si="114"/>
        <v>5.2151275534278096E-3</v>
      </c>
      <c r="BE30" s="49">
        <f t="shared" si="115"/>
        <v>5.8683432177913438E-3</v>
      </c>
      <c r="BF30" s="49">
        <f t="shared" si="116"/>
        <v>0.26997485834237439</v>
      </c>
      <c r="BG30" s="49">
        <f t="shared" si="96"/>
        <v>9.030258478899042E-2</v>
      </c>
      <c r="BH30" s="49">
        <f t="shared" si="97"/>
        <v>5.9329103627377426</v>
      </c>
      <c r="BI30" s="49">
        <f t="shared" si="98"/>
        <v>3.1009723501991019E-5</v>
      </c>
      <c r="BJ30" s="49">
        <f t="shared" si="99"/>
        <v>3.0733878827337649E-3</v>
      </c>
      <c r="BK30" s="49">
        <f t="shared" si="100"/>
        <v>3.4832903060415259E-3</v>
      </c>
      <c r="BL30" s="49">
        <f t="shared" si="101"/>
        <v>8.0707004974045871E-2</v>
      </c>
      <c r="BM30" s="49">
        <f t="shared" si="102"/>
        <v>8.576492044251065E-5</v>
      </c>
      <c r="BN30" s="49">
        <f t="shared" si="103"/>
        <v>1.3451834839937579E-2</v>
      </c>
      <c r="BO30" s="49">
        <f t="shared" si="104"/>
        <v>3.6179834879944211E-4</v>
      </c>
      <c r="BP30" s="45">
        <f t="shared" si="95"/>
        <v>298990.80049378175</v>
      </c>
    </row>
    <row r="31" spans="1:68" x14ac:dyDescent="0.25">
      <c r="A31" s="3" t="s">
        <v>277</v>
      </c>
      <c r="B31" s="3" t="s">
        <v>278</v>
      </c>
      <c r="C31" s="3">
        <v>4.6800000000000001E-2</v>
      </c>
      <c r="D31" s="4">
        <v>10</v>
      </c>
      <c r="E31" s="1">
        <v>0.41955890805807444</v>
      </c>
      <c r="F31" s="1">
        <v>1048.0186154085409</v>
      </c>
      <c r="G31" s="1">
        <v>71.012463313681579</v>
      </c>
      <c r="H31" s="1">
        <v>153.18279913825828</v>
      </c>
      <c r="I31" s="1">
        <v>691.30012133142918</v>
      </c>
      <c r="J31" s="1">
        <v>133.92048522216373</v>
      </c>
      <c r="K31" s="1">
        <v>0.50244576954031872</v>
      </c>
      <c r="L31" s="1">
        <v>7.4217400002559288E-4</v>
      </c>
      <c r="M31" s="1">
        <v>0.25672009856186478</v>
      </c>
      <c r="N31" s="1">
        <v>2.9473794523834574E-2</v>
      </c>
      <c r="O31" s="1">
        <v>61.645839753614531</v>
      </c>
      <c r="P31" s="1">
        <v>9.1471204743363996E-2</v>
      </c>
      <c r="Q31" s="1">
        <v>0.63702116240686668</v>
      </c>
      <c r="R31" s="1">
        <v>98.640716259476392</v>
      </c>
      <c r="S31" s="1">
        <v>1919.9430525849434</v>
      </c>
      <c r="T31" s="1">
        <v>2.1906256588873592</v>
      </c>
      <c r="U31" s="1">
        <v>199.44176634904429</v>
      </c>
      <c r="V31" s="1">
        <v>14.735819088407791</v>
      </c>
      <c r="W31" s="1">
        <v>7.4480768303145712</v>
      </c>
      <c r="X31" s="1">
        <v>8.5110788699349169E-2</v>
      </c>
      <c r="Y31" s="1">
        <v>4.1200945130687928E-2</v>
      </c>
      <c r="Z31" s="1">
        <v>4.1810857180230139</v>
      </c>
      <c r="AA31" s="1">
        <v>1.0395355022531527</v>
      </c>
      <c r="AB31" s="1">
        <v>46.503072753034523</v>
      </c>
      <c r="AC31" s="1">
        <v>2.334964693873294E-3</v>
      </c>
      <c r="AD31" s="1">
        <v>3.5487880921472287E-2</v>
      </c>
      <c r="AE31" s="1">
        <v>2.2404568867780285E-2</v>
      </c>
      <c r="AF31" s="1">
        <v>1.4738674939057848</v>
      </c>
      <c r="AG31" s="1">
        <v>1.009706136327549E-3</v>
      </c>
      <c r="AH31" s="1">
        <v>9.8246788458717912E-2</v>
      </c>
      <c r="AI31" s="1">
        <v>5.1841043262544897E-3</v>
      </c>
      <c r="AJ31" t="s">
        <v>506</v>
      </c>
      <c r="AK31">
        <f t="shared" si="62"/>
        <v>85.931555708779683</v>
      </c>
      <c r="AL31">
        <f t="shared" si="60"/>
        <v>223930.27834579223</v>
      </c>
      <c r="AM31">
        <f t="shared" si="60"/>
        <v>15172.484476286232</v>
      </c>
      <c r="AN31">
        <f t="shared" si="60"/>
        <v>32728.625393872797</v>
      </c>
      <c r="AO31">
        <f t="shared" si="60"/>
        <v>147501.73918585552</v>
      </c>
      <c r="AP31">
        <f t="shared" si="60"/>
        <v>28606.303221501632</v>
      </c>
      <c r="AQ31">
        <f t="shared" si="60"/>
        <v>99.876341649055192</v>
      </c>
      <c r="AR31">
        <f t="shared" si="60"/>
        <v>0.15142766617886758</v>
      </c>
      <c r="AS31">
        <f t="shared" si="63"/>
        <v>5.8209694789726471E-2</v>
      </c>
      <c r="AT31">
        <f t="shared" si="105"/>
        <v>1.2356334524121111E-2</v>
      </c>
      <c r="AU31">
        <f t="shared" si="106"/>
        <v>11.967356857992366</v>
      </c>
      <c r="AV31">
        <f t="shared" si="107"/>
        <v>1.9370486581822947E-2</v>
      </c>
      <c r="AW31">
        <f t="shared" si="108"/>
        <v>0.11497660503967562</v>
      </c>
      <c r="AX31">
        <f t="shared" si="109"/>
        <v>21.066756422056766</v>
      </c>
      <c r="AY31">
        <f t="shared" si="94"/>
        <v>409.88467543821798</v>
      </c>
      <c r="AZ31">
        <f t="shared" si="110"/>
        <v>0.46746103203445194</v>
      </c>
      <c r="BA31">
        <f t="shared" si="111"/>
        <v>42.597117091089146</v>
      </c>
      <c r="BB31">
        <f t="shared" si="112"/>
        <v>3.1248218905643506</v>
      </c>
      <c r="BC31">
        <f t="shared" si="113"/>
        <v>1.5198555215762932</v>
      </c>
      <c r="BD31">
        <f t="shared" si="114"/>
        <v>1.7000059735740772E-2</v>
      </c>
      <c r="BE31">
        <f t="shared" si="115"/>
        <v>8.8948152790905826E-3</v>
      </c>
      <c r="BF31">
        <f t="shared" si="116"/>
        <v>0.8924852915070236</v>
      </c>
      <c r="BG31">
        <f t="shared" si="96"/>
        <v>0.21632305477063465</v>
      </c>
      <c r="BH31">
        <f t="shared" si="97"/>
        <v>9.9239400601419305</v>
      </c>
      <c r="BI31">
        <f t="shared" si="98"/>
        <v>-3.8703290967636678E-4</v>
      </c>
      <c r="BJ31">
        <f t="shared" si="99"/>
        <v>6.4247152122043063E-3</v>
      </c>
      <c r="BK31">
        <f t="shared" si="100"/>
        <v>4.5714233651434396E-3</v>
      </c>
      <c r="BL31">
        <f t="shared" si="101"/>
        <v>0.29821596919801285</v>
      </c>
      <c r="BM31">
        <f t="shared" si="102"/>
        <v>1.9324585732744898E-4</v>
      </c>
      <c r="BN31">
        <f t="shared" si="103"/>
        <v>6.1988190914914461E-4</v>
      </c>
      <c r="BO31">
        <f t="shared" si="104"/>
        <v>1.2514184734611097E-3</v>
      </c>
      <c r="BP31" s="45">
        <f t="shared" si="95"/>
        <v>448627.5924386094</v>
      </c>
    </row>
    <row r="32" spans="1:68" x14ac:dyDescent="0.25">
      <c r="A32" s="3" t="s">
        <v>279</v>
      </c>
      <c r="B32" s="3" t="s">
        <v>280</v>
      </c>
      <c r="C32" s="3">
        <v>5.57E-2</v>
      </c>
      <c r="D32" s="4">
        <v>10</v>
      </c>
      <c r="E32" s="1">
        <v>0.13847607536220277</v>
      </c>
      <c r="F32" s="1">
        <v>426.15385615589344</v>
      </c>
      <c r="G32" s="1">
        <v>34.759937674095802</v>
      </c>
      <c r="H32" s="1">
        <v>86.148808488130555</v>
      </c>
      <c r="I32" s="1">
        <v>1059.4952820835606</v>
      </c>
      <c r="J32" s="1">
        <v>56.157812891864715</v>
      </c>
      <c r="K32" s="1">
        <v>0.38641045085943843</v>
      </c>
      <c r="L32" s="1">
        <v>9.0818481015400522E-4</v>
      </c>
      <c r="M32" s="1">
        <v>4.9119663011270971E-2</v>
      </c>
      <c r="N32" s="1">
        <v>4.6489208530612067E-3</v>
      </c>
      <c r="O32" s="1">
        <v>16.374656647283267</v>
      </c>
      <c r="P32" s="1">
        <v>5.2978969456943199E-2</v>
      </c>
      <c r="Q32" s="1">
        <v>0.27168908140093928</v>
      </c>
      <c r="R32" s="1">
        <v>56.315902127260017</v>
      </c>
      <c r="S32" s="1">
        <v>412.43282504364737</v>
      </c>
      <c r="T32" s="1">
        <v>1.2530127852481214</v>
      </c>
      <c r="U32" s="1">
        <v>147.53413011795215</v>
      </c>
      <c r="V32" s="1">
        <v>3.4258964628241979</v>
      </c>
      <c r="W32" s="1">
        <v>4.1784554016868789</v>
      </c>
      <c r="X32" s="1">
        <v>1.6205088777062608E-2</v>
      </c>
      <c r="Y32" s="1">
        <v>8.8876424537676357E-3</v>
      </c>
      <c r="Z32" s="1">
        <v>1.4619115044964701</v>
      </c>
      <c r="AA32" s="1">
        <v>0.45435415655585037</v>
      </c>
      <c r="AB32" s="1">
        <v>29.562223787270611</v>
      </c>
      <c r="AC32" s="1">
        <v>1.5177610617146114E-3</v>
      </c>
      <c r="AD32" s="1">
        <v>2.4691137183215941E-2</v>
      </c>
      <c r="AE32" s="1">
        <v>8.5940509440071682E-3</v>
      </c>
      <c r="AF32" s="1">
        <v>1.0705768730639553</v>
      </c>
      <c r="AG32" s="1">
        <v>5.6148901846154705E-4</v>
      </c>
      <c r="AH32" s="1">
        <v>0.2738653644810749</v>
      </c>
      <c r="AI32" s="1">
        <v>-4.9011500566770714E-4</v>
      </c>
      <c r="AJ32" t="s">
        <v>505</v>
      </c>
      <c r="AK32">
        <f t="shared" si="62"/>
        <v>21.737315623198786</v>
      </c>
      <c r="AL32">
        <f t="shared" ref="AL32:AL80" si="117">(F32-AVERAGE(F$4:F$7))*$D32/$C32</f>
        <v>76504.298636563763</v>
      </c>
      <c r="AM32">
        <f t="shared" ref="AM32:AM80" si="118">(G32-AVERAGE(G$4:G$7))*$D32/$C32</f>
        <v>6239.6232871514894</v>
      </c>
      <c r="AN32">
        <f t="shared" ref="AN32:AN80" si="119">(H32-AVERAGE(H$4:H$7))*$D32/$C32</f>
        <v>15464.268616372881</v>
      </c>
      <c r="AO32">
        <f t="shared" ref="AO32:AO80" si="120">(I32-AVERAGE(I$4:I$7))*$D32/$C32</f>
        <v>190036.499127816</v>
      </c>
      <c r="AP32">
        <f t="shared" ref="AP32:AP80" si="121">(J32-AVERAGE(J$4:J$7))*$D32/$C32</f>
        <v>10074.475178874083</v>
      </c>
      <c r="AQ32">
        <f t="shared" ref="AQ32:AQ80" si="122">(K32-AVERAGE(K$4:K$7))*$D32/$C32</f>
        <v>63.085450670861405</v>
      </c>
      <c r="AR32">
        <f t="shared" ref="AR32:AR80" si="123">(L32-AVERAGE(L$4:L$7))*$D32/$C32</f>
        <v>0.15703631738698612</v>
      </c>
      <c r="AS32">
        <f t="shared" si="63"/>
        <v>1.1637510963254234E-2</v>
      </c>
      <c r="AT32">
        <f t="shared" si="105"/>
        <v>5.9250936987636331E-3</v>
      </c>
      <c r="AU32">
        <f t="shared" si="106"/>
        <v>1.9274770177868945</v>
      </c>
      <c r="AV32">
        <f t="shared" si="107"/>
        <v>9.3647472022460685E-3</v>
      </c>
      <c r="AW32">
        <f t="shared" si="108"/>
        <v>3.1015876226167773E-2</v>
      </c>
      <c r="AX32">
        <f t="shared" si="109"/>
        <v>10.101904115441526</v>
      </c>
      <c r="AY32">
        <f t="shared" si="94"/>
        <v>73.743277111232331</v>
      </c>
      <c r="AZ32">
        <f t="shared" si="110"/>
        <v>0.22443532428761176</v>
      </c>
      <c r="BA32">
        <f t="shared" si="111"/>
        <v>26.471610728043995</v>
      </c>
      <c r="BB32">
        <f t="shared" si="112"/>
        <v>0.59501684421141221</v>
      </c>
      <c r="BC32">
        <f t="shared" si="113"/>
        <v>0.69000043309683301</v>
      </c>
      <c r="BD32">
        <f t="shared" si="114"/>
        <v>1.9128509229767074E-3</v>
      </c>
      <c r="BE32">
        <f t="shared" si="115"/>
        <v>1.672250059106577E-3</v>
      </c>
      <c r="BF32">
        <f t="shared" si="116"/>
        <v>0.26169783675517544</v>
      </c>
      <c r="BG32">
        <f t="shared" si="96"/>
        <v>7.6698483057319189E-2</v>
      </c>
      <c r="BH32">
        <f t="shared" si="97"/>
        <v>5.2968026060503286</v>
      </c>
      <c r="BI32">
        <f t="shared" si="98"/>
        <v>-4.7190622072604656E-4</v>
      </c>
      <c r="BJ32">
        <f t="shared" si="99"/>
        <v>3.4597708177486193E-3</v>
      </c>
      <c r="BK32">
        <f t="shared" si="100"/>
        <v>1.3615338285634076E-3</v>
      </c>
      <c r="BL32">
        <f t="shared" si="101"/>
        <v>0.17816160053947408</v>
      </c>
      <c r="BM32">
        <f t="shared" si="102"/>
        <v>8.1898293433834693E-5</v>
      </c>
      <c r="BN32">
        <f t="shared" si="103"/>
        <v>3.2050201679923694E-2</v>
      </c>
      <c r="BO32">
        <f t="shared" si="104"/>
        <v>3.2750291539640461E-5</v>
      </c>
      <c r="BP32" s="45">
        <f t="shared" si="95"/>
        <v>298523.80977406807</v>
      </c>
    </row>
    <row r="33" spans="1:68" s="53" customFormat="1" x14ac:dyDescent="0.25">
      <c r="A33" s="50" t="s">
        <v>281</v>
      </c>
      <c r="B33" s="50" t="s">
        <v>282</v>
      </c>
      <c r="C33" s="50">
        <v>5.4399999999999997E-2</v>
      </c>
      <c r="D33" s="51">
        <v>10</v>
      </c>
      <c r="E33" s="52">
        <v>2.1260126587467593E-2</v>
      </c>
      <c r="F33" s="52">
        <v>7.6373070884292735</v>
      </c>
      <c r="G33" s="52">
        <v>5.4456446427243215</v>
      </c>
      <c r="H33" s="52">
        <v>37.414389537854582</v>
      </c>
      <c r="I33" s="52">
        <v>21.843297484812428</v>
      </c>
      <c r="J33" s="52">
        <v>6.1307465026086909</v>
      </c>
      <c r="K33" s="52">
        <v>0.31734026229752316</v>
      </c>
      <c r="L33" s="52">
        <v>2.4767258680719945E-4</v>
      </c>
      <c r="M33" s="52">
        <v>-3.4983894895096325E-2</v>
      </c>
      <c r="N33" s="52">
        <v>1.9839228074100632E-2</v>
      </c>
      <c r="O33" s="52">
        <v>32.390275473534281</v>
      </c>
      <c r="P33" s="52">
        <v>4.0200424832497639E-2</v>
      </c>
      <c r="Q33" s="52">
        <v>0.957097715897819</v>
      </c>
      <c r="R33" s="52">
        <v>21.429520495556677</v>
      </c>
      <c r="S33" s="52">
        <v>3264.2996560419583</v>
      </c>
      <c r="T33" s="52">
        <v>1.2331054225538531</v>
      </c>
      <c r="U33" s="52">
        <v>165.1403558327269</v>
      </c>
      <c r="V33" s="52">
        <v>17.985012399160389</v>
      </c>
      <c r="W33" s="52">
        <v>99.757163020664024</v>
      </c>
      <c r="X33" s="52">
        <v>8.6667501936262704E-3</v>
      </c>
      <c r="Y33" s="52">
        <v>1.168998863934053E-2</v>
      </c>
      <c r="Z33" s="52">
        <v>5.149526026023566E-2</v>
      </c>
      <c r="AA33" s="52">
        <v>0.40583537335115744</v>
      </c>
      <c r="AB33" s="52">
        <v>13.34861832910944</v>
      </c>
      <c r="AC33" s="52">
        <v>1.6423865009249694E-2</v>
      </c>
      <c r="AD33" s="52">
        <v>1.7539972858657712E-2</v>
      </c>
      <c r="AE33" s="52">
        <v>2.4222772110340691E-3</v>
      </c>
      <c r="AF33" s="52">
        <v>2.8065577801539652</v>
      </c>
      <c r="AG33" s="52">
        <v>4.5045539451035933E-4</v>
      </c>
      <c r="AH33" s="52">
        <v>0.27386545405214208</v>
      </c>
      <c r="AI33" s="52">
        <v>1.5719461491767228E-2</v>
      </c>
      <c r="AJ33" s="52"/>
      <c r="AK33" s="53">
        <f t="shared" si="62"/>
        <v>0.70972412619155356</v>
      </c>
      <c r="AL33" s="54">
        <f t="shared" si="117"/>
        <v>1399.3371945213312</v>
      </c>
      <c r="AM33" s="53">
        <f t="shared" si="118"/>
        <v>1000.0751246438074</v>
      </c>
      <c r="AN33" s="53">
        <f t="shared" si="119"/>
        <v>6875.2862578898885</v>
      </c>
      <c r="AO33" s="53">
        <f t="shared" si="120"/>
        <v>3832.9624160270346</v>
      </c>
      <c r="AP33" s="53">
        <f t="shared" si="121"/>
        <v>1119.0735950501148</v>
      </c>
      <c r="AQ33" s="53">
        <f t="shared" si="122"/>
        <v>51.896281557864484</v>
      </c>
      <c r="AR33" s="53">
        <f t="shared" si="123"/>
        <v>3.9371335385791711E-2</v>
      </c>
      <c r="AS33" s="53">
        <f t="shared" si="63"/>
        <v>-3.544599603132578E-3</v>
      </c>
      <c r="AT33" s="53">
        <f t="shared" si="105"/>
        <v>8.8590218976383941E-3</v>
      </c>
      <c r="AU33" s="53">
        <f t="shared" si="106"/>
        <v>4.9175856278169157</v>
      </c>
      <c r="AV33" s="53">
        <f t="shared" si="107"/>
        <v>7.2395399433943077E-3</v>
      </c>
      <c r="AW33" s="53">
        <f t="shared" si="108"/>
        <v>0.15775129872732246</v>
      </c>
      <c r="AX33" s="53">
        <f t="shared" si="109"/>
        <v>3.9303721123724187</v>
      </c>
      <c r="AY33" s="53">
        <f t="shared" si="94"/>
        <v>599.74575082865351</v>
      </c>
      <c r="AZ33" s="53">
        <f t="shared" si="110"/>
        <v>0.22613922676245021</v>
      </c>
      <c r="BA33" s="53">
        <f t="shared" si="111"/>
        <v>30.340642917275702</v>
      </c>
      <c r="BB33" s="53">
        <f t="shared" si="112"/>
        <v>3.2855440732709114</v>
      </c>
      <c r="BC33" s="53">
        <f t="shared" si="113"/>
        <v>18.276104785170315</v>
      </c>
      <c r="BD33" s="53">
        <f t="shared" si="114"/>
        <v>5.728384296955736E-4</v>
      </c>
      <c r="BE33" s="53">
        <f t="shared" si="115"/>
        <v>2.227349083602303E-3</v>
      </c>
      <c r="BF33" s="53">
        <f t="shared" si="116"/>
        <v>8.6839533989141078E-3</v>
      </c>
      <c r="BG33" s="53">
        <f t="shared" si="96"/>
        <v>6.9612457247164514E-2</v>
      </c>
      <c r="BH33" s="53">
        <f t="shared" si="97"/>
        <v>2.4429384296946979</v>
      </c>
      <c r="BI33" s="53">
        <f t="shared" si="98"/>
        <v>2.2569092459726109E-3</v>
      </c>
      <c r="BJ33" s="53">
        <f t="shared" si="99"/>
        <v>2.2278968989524963E-3</v>
      </c>
      <c r="BK33" s="53">
        <f t="shared" si="100"/>
        <v>2.5955325222887514E-4</v>
      </c>
      <c r="BL33" s="53">
        <f t="shared" si="101"/>
        <v>0.50153327612038245</v>
      </c>
      <c r="BM33" s="53">
        <f t="shared" si="102"/>
        <v>6.3444829131483751E-5</v>
      </c>
      <c r="BN33" s="53">
        <f t="shared" si="103"/>
        <v>3.2816123700044511E-2</v>
      </c>
      <c r="BO33" s="53">
        <f t="shared" si="104"/>
        <v>3.0132344892115316E-3</v>
      </c>
      <c r="BP33" s="45">
        <f t="shared" si="95"/>
        <v>14943.338615450295</v>
      </c>
    </row>
    <row r="34" spans="1:68" s="49" customFormat="1" x14ac:dyDescent="0.25">
      <c r="A34" s="46" t="s">
        <v>283</v>
      </c>
      <c r="B34" s="46" t="s">
        <v>284</v>
      </c>
      <c r="C34" s="46">
        <v>5.2499999999999998E-2</v>
      </c>
      <c r="D34" s="47">
        <v>10</v>
      </c>
      <c r="E34" s="48">
        <v>1.2003478824064275E-2</v>
      </c>
      <c r="F34" s="48">
        <v>8.9284627581157494</v>
      </c>
      <c r="G34" s="48">
        <v>6.99014015037341</v>
      </c>
      <c r="H34" s="48">
        <v>59.492129543171764</v>
      </c>
      <c r="I34" s="48">
        <v>31.575305490427656</v>
      </c>
      <c r="J34" s="48">
        <v>22.396637677164279</v>
      </c>
      <c r="K34" s="48">
        <v>0.38013936198784593</v>
      </c>
      <c r="L34" s="48">
        <v>2.5471300130088117E-4</v>
      </c>
      <c r="M34" s="48">
        <v>-2.5755545749725467E-2</v>
      </c>
      <c r="N34" s="48">
        <v>-3.3365191855696225E-2</v>
      </c>
      <c r="O34" s="48">
        <v>19.853754606546303</v>
      </c>
      <c r="P34" s="48">
        <v>2.9543429045783259E-3</v>
      </c>
      <c r="Q34" s="48">
        <v>1.060134736345792</v>
      </c>
      <c r="R34" s="48">
        <v>18.063763838449297</v>
      </c>
      <c r="S34" s="48">
        <v>4064.5520989763859</v>
      </c>
      <c r="T34" s="48">
        <v>1.9237190137337985</v>
      </c>
      <c r="U34" s="48">
        <v>314.51787651819041</v>
      </c>
      <c r="V34" s="48">
        <v>22.857139485975601</v>
      </c>
      <c r="W34" s="48">
        <v>113.66237004154262</v>
      </c>
      <c r="X34" s="48">
        <v>3.8849008871899124E-3</v>
      </c>
      <c r="Y34" s="48">
        <v>1.7031429647468042E-2</v>
      </c>
      <c r="Z34" s="48">
        <v>0.14731759331063113</v>
      </c>
      <c r="AA34" s="48">
        <v>0.36520414184227146</v>
      </c>
      <c r="AB34" s="48">
        <v>21.369687135529244</v>
      </c>
      <c r="AC34" s="48">
        <v>1.7985402995832286E-2</v>
      </c>
      <c r="AD34" s="48">
        <v>2.2148484744720712E-2</v>
      </c>
      <c r="AE34" s="48">
        <v>2.0078618319618359E-3</v>
      </c>
      <c r="AF34" s="48">
        <v>6.7403351722043858</v>
      </c>
      <c r="AG34" s="48">
        <v>6.1733142370425629E-4</v>
      </c>
      <c r="AH34" s="48">
        <v>0.14549530264834135</v>
      </c>
      <c r="AI34" s="48">
        <v>2.7837788139108279E-2</v>
      </c>
      <c r="AJ34" s="48"/>
      <c r="AK34" s="49">
        <f t="shared" si="62"/>
        <v>-1.0277616222707175</v>
      </c>
      <c r="AL34" s="49">
        <f t="shared" si="117"/>
        <v>1695.9142872157174</v>
      </c>
      <c r="AM34" s="49">
        <f t="shared" si="118"/>
        <v>1330.4579401355049</v>
      </c>
      <c r="AN34" s="49">
        <f t="shared" si="119"/>
        <v>11329.389952045365</v>
      </c>
      <c r="AO34" s="49">
        <f t="shared" si="120"/>
        <v>5825.3949616766276</v>
      </c>
      <c r="AP34" s="49">
        <f t="shared" si="121"/>
        <v>4257.8383869768031</v>
      </c>
      <c r="AQ34" s="49">
        <f t="shared" si="122"/>
        <v>65.73616597430582</v>
      </c>
      <c r="AR34" s="49">
        <f t="shared" si="123"/>
        <v>4.2137234093788313E-2</v>
      </c>
      <c r="AS34" s="49">
        <f t="shared" si="63"/>
        <v>-1.9150995610800695E-3</v>
      </c>
      <c r="AT34" s="49">
        <f t="shared" si="105"/>
        <v>-9.545411060274282E-4</v>
      </c>
      <c r="AU34" s="49">
        <f t="shared" si="106"/>
        <v>2.7076466568259123</v>
      </c>
      <c r="AV34" s="49">
        <f t="shared" si="107"/>
        <v>4.0705054555156557E-4</v>
      </c>
      <c r="AW34" s="49">
        <f t="shared" si="108"/>
        <v>0.18308649248087758</v>
      </c>
      <c r="AX34" s="49">
        <f t="shared" si="109"/>
        <v>3.4315176446092526</v>
      </c>
      <c r="AY34" s="49">
        <f t="shared" si="94"/>
        <v>773.87987189377202</v>
      </c>
      <c r="AZ34" s="49">
        <f t="shared" si="110"/>
        <v>0.36586875900336657</v>
      </c>
      <c r="BA34" s="49">
        <f t="shared" si="111"/>
        <v>59.891546315322543</v>
      </c>
      <c r="BB34" s="49">
        <f t="shared" si="112"/>
        <v>4.3324736848398047</v>
      </c>
      <c r="BC34" s="49">
        <f t="shared" si="113"/>
        <v>21.586136581372401</v>
      </c>
      <c r="BD34" s="49">
        <f t="shared" si="114"/>
        <v>-3.1725871407474996E-4</v>
      </c>
      <c r="BE34" s="49">
        <f t="shared" si="115"/>
        <v>3.3253752424617223E-3</v>
      </c>
      <c r="BF34" s="49">
        <f t="shared" si="116"/>
        <v>2.7250102769616803E-2</v>
      </c>
      <c r="BG34" s="49">
        <f t="shared" si="96"/>
        <v>6.4392483031559797E-2</v>
      </c>
      <c r="BH34" s="49">
        <f t="shared" si="97"/>
        <v>4.059172164563611</v>
      </c>
      <c r="BI34" s="49">
        <f t="shared" si="98"/>
        <v>2.6360236732711614E-3</v>
      </c>
      <c r="BJ34" s="49">
        <f t="shared" si="99"/>
        <v>3.1863373364503962E-3</v>
      </c>
      <c r="BK34" s="49">
        <f t="shared" si="100"/>
        <v>1.900103453433995E-4</v>
      </c>
      <c r="BL34" s="49">
        <f t="shared" si="101"/>
        <v>1.2689749360276765</v>
      </c>
      <c r="BM34" s="49">
        <f t="shared" si="102"/>
        <v>9.752683803222257E-5</v>
      </c>
      <c r="BN34" s="49">
        <f t="shared" si="103"/>
        <v>9.55229743322694E-3</v>
      </c>
      <c r="BO34" s="49">
        <f t="shared" si="104"/>
        <v>5.4305375749812927E-3</v>
      </c>
      <c r="BP34" s="45">
        <f t="shared" si="95"/>
        <v>25375.565645610382</v>
      </c>
    </row>
    <row r="35" spans="1:68" x14ac:dyDescent="0.25">
      <c r="A35" s="3" t="s">
        <v>285</v>
      </c>
      <c r="B35" s="3" t="s">
        <v>286</v>
      </c>
      <c r="C35" s="3">
        <v>5.6899999999999999E-2</v>
      </c>
      <c r="D35" s="4">
        <v>10</v>
      </c>
      <c r="E35" s="1">
        <v>9.9870632737632577E-3</v>
      </c>
      <c r="F35" s="1">
        <v>5.3533510675619906</v>
      </c>
      <c r="G35" s="1">
        <v>7.7607316177120929</v>
      </c>
      <c r="H35" s="1">
        <v>29.952504339929391</v>
      </c>
      <c r="I35" s="1">
        <v>6.7945615446920966</v>
      </c>
      <c r="J35" s="1">
        <v>14.300453865509267</v>
      </c>
      <c r="K35" s="1">
        <v>0.44657328809319979</v>
      </c>
      <c r="L35" s="1">
        <v>4.8243025791910274E-4</v>
      </c>
      <c r="M35" s="1">
        <v>-3.4983894895096325E-2</v>
      </c>
      <c r="N35" s="1">
        <v>8.4030985465078734E-4</v>
      </c>
      <c r="O35" s="1">
        <v>60.341449413954642</v>
      </c>
      <c r="P35" s="1">
        <v>1.6812290514806118E-2</v>
      </c>
      <c r="Q35" s="1">
        <v>2.5299796837584574</v>
      </c>
      <c r="R35" s="1">
        <v>115.4987990181845</v>
      </c>
      <c r="S35" s="1">
        <v>15189.235913466922</v>
      </c>
      <c r="T35" s="1">
        <v>2.7527422760515381</v>
      </c>
      <c r="U35" s="1">
        <v>291.87867940938196</v>
      </c>
      <c r="V35" s="1">
        <v>14.821552609221861</v>
      </c>
      <c r="W35" s="1">
        <v>153.45156549027328</v>
      </c>
      <c r="X35" s="1">
        <v>7.0488225329338999E-3</v>
      </c>
      <c r="Y35" s="1">
        <v>7.0748448843432926E-2</v>
      </c>
      <c r="Z35" s="1">
        <v>0.32525897193763792</v>
      </c>
      <c r="AA35" s="1">
        <v>0.873900437280411</v>
      </c>
      <c r="AB35" s="1">
        <v>7.3372415867709861</v>
      </c>
      <c r="AC35" s="1">
        <v>2.830566969622576E-2</v>
      </c>
      <c r="AD35" s="1">
        <v>1.3813613148564127E-2</v>
      </c>
      <c r="AE35" s="1">
        <v>3.2566200189784915E-3</v>
      </c>
      <c r="AF35" s="1">
        <v>9.6421685336642255</v>
      </c>
      <c r="AG35" s="1">
        <v>9.6154424597478421E-4</v>
      </c>
      <c r="AH35" s="1">
        <v>0.33036567337049216</v>
      </c>
      <c r="AI35" s="1">
        <v>7.873448443154147E-3</v>
      </c>
      <c r="AJ35" s="1"/>
      <c r="AK35">
        <f t="shared" si="62"/>
        <v>-1.3026650381761482</v>
      </c>
      <c r="AL35">
        <f t="shared" si="117"/>
        <v>936.4566462792194</v>
      </c>
      <c r="AM35">
        <f t="shared" si="118"/>
        <v>1363.0045084446544</v>
      </c>
      <c r="AN35">
        <f t="shared" si="119"/>
        <v>5261.8052803156052</v>
      </c>
      <c r="AO35">
        <f t="shared" si="120"/>
        <v>1019.7855189923964</v>
      </c>
      <c r="AP35">
        <f t="shared" si="121"/>
        <v>2505.7061019285065</v>
      </c>
      <c r="AQ35">
        <f t="shared" si="122"/>
        <v>72.328435407813615</v>
      </c>
      <c r="AR35">
        <f t="shared" si="123"/>
        <v>7.8899426293604608E-2</v>
      </c>
      <c r="AS35">
        <f t="shared" si="63"/>
        <v>-3.3888614834870342E-3</v>
      </c>
      <c r="AT35">
        <f t="shared" si="105"/>
        <v>5.130783990105978E-3</v>
      </c>
      <c r="AU35">
        <f t="shared" si="106"/>
        <v>9.613855844594795</v>
      </c>
      <c r="AV35">
        <f t="shared" si="107"/>
        <v>2.8110655490990351E-3</v>
      </c>
      <c r="AW35">
        <f t="shared" si="108"/>
        <v>0.42724939067438888</v>
      </c>
      <c r="AX35">
        <f t="shared" si="109"/>
        <v>20.29007079330998</v>
      </c>
      <c r="AY35">
        <f t="shared" si="94"/>
        <v>2669.1657542939965</v>
      </c>
      <c r="AZ35">
        <f t="shared" si="110"/>
        <v>0.4832749116143083</v>
      </c>
      <c r="BA35">
        <f t="shared" si="111"/>
        <v>51.281444823661666</v>
      </c>
      <c r="BB35">
        <f t="shared" si="112"/>
        <v>2.5852196781467889</v>
      </c>
      <c r="BC35">
        <f t="shared" si="113"/>
        <v>26.909738576614366</v>
      </c>
      <c r="BD35">
        <f t="shared" si="114"/>
        <v>2.633239713271617E-4</v>
      </c>
      <c r="BE35">
        <f t="shared" si="115"/>
        <v>1.2508829388205434E-2</v>
      </c>
      <c r="BF35">
        <f t="shared" si="116"/>
        <v>5.6415539221000892E-2</v>
      </c>
      <c r="BG35">
        <f t="shared" si="96"/>
        <v>0.1488149088495305</v>
      </c>
      <c r="BH35">
        <f t="shared" si="97"/>
        <v>1.2791227267488048</v>
      </c>
      <c r="BI35">
        <f t="shared" si="98"/>
        <v>4.2459386616989581E-3</v>
      </c>
      <c r="BJ35">
        <f t="shared" si="99"/>
        <v>1.4751141336042171E-3</v>
      </c>
      <c r="BK35">
        <f t="shared" si="100"/>
        <v>3.9478251319323432E-4</v>
      </c>
      <c r="BL35">
        <f t="shared" si="101"/>
        <v>1.6808351099481795</v>
      </c>
      <c r="BM35">
        <f t="shared" si="102"/>
        <v>1.5047956448852311E-4</v>
      </c>
      <c r="BN35">
        <f t="shared" si="103"/>
        <v>4.1304030271808831E-2</v>
      </c>
      <c r="BO35">
        <f t="shared" si="104"/>
        <v>1.5019301533739284E-3</v>
      </c>
      <c r="BP35" s="45">
        <f t="shared" si="95"/>
        <v>13941.850919770402</v>
      </c>
    </row>
    <row r="36" spans="1:68" x14ac:dyDescent="0.25">
      <c r="A36" s="3" t="s">
        <v>287</v>
      </c>
      <c r="B36" s="3" t="s">
        <v>288</v>
      </c>
      <c r="C36" s="3">
        <v>5.8200000000000002E-2</v>
      </c>
      <c r="D36" s="4">
        <v>10</v>
      </c>
      <c r="E36" s="1">
        <v>0.16496700637295661</v>
      </c>
      <c r="F36" s="1">
        <v>239.42591049315286</v>
      </c>
      <c r="G36" s="1">
        <v>24.698789754874714</v>
      </c>
      <c r="H36" s="1">
        <v>67.391055388499225</v>
      </c>
      <c r="I36" s="1">
        <v>605.354009257916</v>
      </c>
      <c r="J36" s="1">
        <v>35.671865813416304</v>
      </c>
      <c r="K36" s="1">
        <v>0.3814143728660408</v>
      </c>
      <c r="L36" s="1">
        <v>7.2484285504104736E-4</v>
      </c>
      <c r="M36" s="1">
        <v>2.6915282911455344E-2</v>
      </c>
      <c r="N36" s="1">
        <v>-3.3365191855696225E-2</v>
      </c>
      <c r="O36" s="1">
        <v>77.341929057300192</v>
      </c>
      <c r="P36" s="1">
        <v>2.8553741097963242E-2</v>
      </c>
      <c r="Q36" s="1">
        <v>1.0258527122240346</v>
      </c>
      <c r="R36" s="1">
        <v>55.217327112657507</v>
      </c>
      <c r="S36" s="1">
        <v>1443.6828798369118</v>
      </c>
      <c r="T36" s="1">
        <v>1.749621905656392</v>
      </c>
      <c r="U36" s="1">
        <v>148.29979003097691</v>
      </c>
      <c r="V36" s="1">
        <v>6.5762611351785587</v>
      </c>
      <c r="W36" s="1">
        <v>47.085253470364016</v>
      </c>
      <c r="X36" s="1">
        <v>3.7583237367989276E-2</v>
      </c>
      <c r="Y36" s="1">
        <v>0.21686603417002545</v>
      </c>
      <c r="Z36" s="1">
        <v>0.51546673497975648</v>
      </c>
      <c r="AA36" s="1">
        <v>0.7857227606675159</v>
      </c>
      <c r="AB36" s="1">
        <v>11.284873712964126</v>
      </c>
      <c r="AC36" s="1">
        <v>1.3878665091616985E-2</v>
      </c>
      <c r="AD36" s="1">
        <v>1.962726145763936E-2</v>
      </c>
      <c r="AE36" s="1">
        <v>9.5639466478454963E-3</v>
      </c>
      <c r="AF36" s="1">
        <v>3.2204486543218493</v>
      </c>
      <c r="AG36" s="1">
        <v>1.6157791071701173E-3</v>
      </c>
      <c r="AH36" s="1">
        <v>0.35908027139409554</v>
      </c>
      <c r="AI36" s="1">
        <v>5.629868588474779E-3</v>
      </c>
      <c r="AJ36" s="1"/>
      <c r="AK36">
        <f t="shared" si="62"/>
        <v>25.355288493465817</v>
      </c>
      <c r="AL36">
        <f t="shared" si="117"/>
        <v>41134.192052048042</v>
      </c>
      <c r="AM36">
        <f t="shared" si="118"/>
        <v>4242.8786581121485</v>
      </c>
      <c r="AN36">
        <f t="shared" si="119"/>
        <v>11577.014277244953</v>
      </c>
      <c r="AO36">
        <f t="shared" si="120"/>
        <v>103842.27273475783</v>
      </c>
      <c r="AP36">
        <f t="shared" si="121"/>
        <v>6121.800630219971</v>
      </c>
      <c r="AQ36">
        <f t="shared" si="122"/>
        <v>59.517161897474296</v>
      </c>
      <c r="AR36">
        <f t="shared" si="123"/>
        <v>0.1187887169643565</v>
      </c>
      <c r="AS36">
        <f t="shared" si="63"/>
        <v>7.3224322964794584E-3</v>
      </c>
      <c r="AT36">
        <f t="shared" si="105"/>
        <v>-8.6105512141649448E-4</v>
      </c>
      <c r="AU36">
        <f t="shared" si="106"/>
        <v>12.32015797235222</v>
      </c>
      <c r="AV36">
        <f t="shared" si="107"/>
        <v>4.7657067968265698E-3</v>
      </c>
      <c r="AW36">
        <f t="shared" si="108"/>
        <v>0.15926495900392607</v>
      </c>
      <c r="AX36">
        <f t="shared" si="109"/>
        <v>9.4792149327159425</v>
      </c>
      <c r="AY36">
        <f t="shared" si="94"/>
        <v>247.7663416327884</v>
      </c>
      <c r="AZ36">
        <f t="shared" si="110"/>
        <v>0.30012265922513198</v>
      </c>
      <c r="BA36">
        <f t="shared" si="111"/>
        <v>25.466070733372817</v>
      </c>
      <c r="BB36">
        <f t="shared" si="112"/>
        <v>1.1107574733010184</v>
      </c>
      <c r="BC36">
        <f t="shared" si="113"/>
        <v>8.0326633128911507</v>
      </c>
      <c r="BD36">
        <f t="shared" si="114"/>
        <v>5.503905194485726E-3</v>
      </c>
      <c r="BE36">
        <f t="shared" si="115"/>
        <v>3.7335536863484786E-2</v>
      </c>
      <c r="BF36">
        <f t="shared" si="116"/>
        <v>8.7837144537734294E-2</v>
      </c>
      <c r="BG36">
        <f t="shared" si="96"/>
        <v>0.13034006095205042</v>
      </c>
      <c r="BH36">
        <f t="shared" si="97"/>
        <v>1.9288385638133743</v>
      </c>
      <c r="BI36">
        <f t="shared" si="98"/>
        <v>1.6722313368485041E-3</v>
      </c>
      <c r="BJ36">
        <f t="shared" si="99"/>
        <v>2.4410734930039911E-3</v>
      </c>
      <c r="BK36">
        <f t="shared" si="100"/>
        <v>1.4696974448344515E-3</v>
      </c>
      <c r="BL36">
        <f t="shared" si="101"/>
        <v>0.53990238767401455</v>
      </c>
      <c r="BM36">
        <f t="shared" si="102"/>
        <v>2.5952982528093294E-4</v>
      </c>
      <c r="BN36">
        <f t="shared" si="103"/>
        <v>4.5315211386631547E-2</v>
      </c>
      <c r="BO36">
        <f t="shared" si="104"/>
        <v>1.0828870649515951E-3</v>
      </c>
      <c r="BP36" s="45">
        <f t="shared" si="95"/>
        <v>167310.57741048004</v>
      </c>
    </row>
    <row r="37" spans="1:68" s="45" customFormat="1" x14ac:dyDescent="0.25">
      <c r="A37" s="42" t="s">
        <v>289</v>
      </c>
      <c r="B37" s="42" t="s">
        <v>290</v>
      </c>
      <c r="C37" s="42">
        <v>5.57E-2</v>
      </c>
      <c r="D37" s="43">
        <v>10</v>
      </c>
      <c r="E37" s="44">
        <v>2.2185529110471034E-2</v>
      </c>
      <c r="F37" s="44">
        <v>7.6000693769285803</v>
      </c>
      <c r="G37" s="44">
        <v>5.3668839551477587</v>
      </c>
      <c r="H37" s="44">
        <v>29.894883475467314</v>
      </c>
      <c r="I37" s="44">
        <v>21.875077774334397</v>
      </c>
      <c r="J37" s="44">
        <v>18.120744378099165</v>
      </c>
      <c r="K37" s="44">
        <v>0.20363456074264405</v>
      </c>
      <c r="L37" s="44">
        <v>1.8513020343584045E-4</v>
      </c>
      <c r="M37" s="44">
        <v>-2.5565965615741489E-2</v>
      </c>
      <c r="N37" s="44">
        <v>-1.7477926136285772E-2</v>
      </c>
      <c r="O37" s="44">
        <v>13.190606355663</v>
      </c>
      <c r="P37" s="44">
        <v>5.663896812563721E-3</v>
      </c>
      <c r="Q37" s="44">
        <v>1.1257056432587633</v>
      </c>
      <c r="R37" s="44">
        <v>11.136328684423329</v>
      </c>
      <c r="S37" s="44">
        <v>1156.3291483204525</v>
      </c>
      <c r="T37" s="44">
        <v>1.007839865970054</v>
      </c>
      <c r="U37" s="44">
        <v>138.65609504610225</v>
      </c>
      <c r="V37" s="44">
        <v>10.982005726967628</v>
      </c>
      <c r="W37" s="44">
        <v>88.384970462730209</v>
      </c>
      <c r="X37" s="44">
        <v>2.8101003011584318E-3</v>
      </c>
      <c r="Y37" s="44">
        <v>5.1230891359412079E-3</v>
      </c>
      <c r="Z37" s="44">
        <v>0.29051624147942506</v>
      </c>
      <c r="AA37" s="44">
        <v>7.0149816069973239E-2</v>
      </c>
      <c r="AB37" s="44">
        <v>7.4530229983775689</v>
      </c>
      <c r="AC37" s="44">
        <v>1.1159332403719297E-2</v>
      </c>
      <c r="AD37" s="44">
        <v>1.0230776186407001E-2</v>
      </c>
      <c r="AE37" s="44">
        <v>1.8903855397512806E-3</v>
      </c>
      <c r="AF37" s="44">
        <v>1.3918896237618925</v>
      </c>
      <c r="AG37" s="44">
        <v>2.6490991438827107E-4</v>
      </c>
      <c r="AH37" s="44">
        <v>0.24587437135449131</v>
      </c>
      <c r="AI37" s="44">
        <v>2.3695701482771645E-3</v>
      </c>
      <c r="AJ37" s="44"/>
      <c r="AK37" s="45">
        <f t="shared" si="62"/>
        <v>0.85930013814820327</v>
      </c>
      <c r="AL37" s="45">
        <f t="shared" si="117"/>
        <v>1359.9922130512293</v>
      </c>
      <c r="AM37" s="45">
        <f t="shared" si="118"/>
        <v>962.59389416261206</v>
      </c>
      <c r="AN37" s="45">
        <f t="shared" si="119"/>
        <v>5364.8206787313675</v>
      </c>
      <c r="AO37" s="45">
        <f t="shared" si="120"/>
        <v>3749.2093056928247</v>
      </c>
      <c r="AP37" s="45">
        <f t="shared" si="121"/>
        <v>3245.5580309808079</v>
      </c>
      <c r="AQ37" s="45">
        <f t="shared" si="122"/>
        <v>30.27110774145488</v>
      </c>
      <c r="AR37" s="45">
        <f t="shared" si="123"/>
        <v>2.7224000202396396E-2</v>
      </c>
      <c r="AS37" s="45">
        <f t="shared" si="63"/>
        <v>-1.7710399572147912E-3</v>
      </c>
      <c r="AT37" s="45">
        <f t="shared" si="105"/>
        <v>1.9525897509455035E-3</v>
      </c>
      <c r="AU37" s="45">
        <f t="shared" si="106"/>
        <v>1.3558342365265235</v>
      </c>
      <c r="AV37" s="45">
        <f t="shared" si="107"/>
        <v>8.7012015657650171E-4</v>
      </c>
      <c r="AW37" s="45">
        <f t="shared" si="108"/>
        <v>0.18434021408215054</v>
      </c>
      <c r="AX37" s="45">
        <f t="shared" si="109"/>
        <v>1.9906701041602526</v>
      </c>
      <c r="AY37" s="45">
        <f t="shared" si="94"/>
        <v>207.29737464746307</v>
      </c>
      <c r="AZ37" s="45">
        <f t="shared" si="110"/>
        <v>0.18041864219101078</v>
      </c>
      <c r="BA37" s="45">
        <f t="shared" si="111"/>
        <v>24.87770856074599</v>
      </c>
      <c r="BB37" s="45">
        <f t="shared" si="112"/>
        <v>1.9515894230522437</v>
      </c>
      <c r="BC37" s="45">
        <f t="shared" si="113"/>
        <v>15.807866691811975</v>
      </c>
      <c r="BD37" s="45">
        <f t="shared" si="114"/>
        <v>-4.9199440483373754E-4</v>
      </c>
      <c r="BE37" s="45">
        <f t="shared" si="115"/>
        <v>9.9638770402104247E-4</v>
      </c>
      <c r="BF37" s="45">
        <f t="shared" si="116"/>
        <v>5.1393480737752635E-2</v>
      </c>
      <c r="BG37" s="45">
        <f t="shared" si="96"/>
        <v>7.72104311371467E-3</v>
      </c>
      <c r="BH37" s="45">
        <f t="shared" si="97"/>
        <v>1.3274667373083093</v>
      </c>
      <c r="BI37" s="45">
        <f t="shared" si="98"/>
        <v>1.2590760668870029E-3</v>
      </c>
      <c r="BJ37" s="45">
        <f t="shared" si="99"/>
        <v>8.636557375315744E-4</v>
      </c>
      <c r="BK37" s="45">
        <f t="shared" si="100"/>
        <v>1.5800323533972932E-4</v>
      </c>
      <c r="BL37" s="45">
        <f t="shared" si="101"/>
        <v>0.23584791125723659</v>
      </c>
      <c r="BM37" s="45">
        <f t="shared" si="102"/>
        <v>2.8652493779745654E-5</v>
      </c>
      <c r="BN37" s="45">
        <f t="shared" si="103"/>
        <v>2.7024888730806353E-2</v>
      </c>
      <c r="BO37" s="45">
        <f t="shared" si="104"/>
        <v>5.4615875723889934E-4</v>
      </c>
      <c r="BP37" s="45">
        <f t="shared" si="95"/>
        <v>14968.631422689368</v>
      </c>
    </row>
    <row r="38" spans="1:68" s="49" customFormat="1" x14ac:dyDescent="0.25">
      <c r="A38" s="46" t="s">
        <v>291</v>
      </c>
      <c r="B38" s="46" t="s">
        <v>292</v>
      </c>
      <c r="C38" s="46">
        <v>5.0599999999999999E-2</v>
      </c>
      <c r="D38" s="47">
        <v>10</v>
      </c>
      <c r="E38" s="48">
        <v>3.0056189062988483E-2</v>
      </c>
      <c r="F38" s="48">
        <v>9.8013660872791064</v>
      </c>
      <c r="G38" s="48">
        <v>6.3577952247672007</v>
      </c>
      <c r="H38" s="48">
        <v>45.72468270072693</v>
      </c>
      <c r="I38" s="48">
        <v>24.491421152810158</v>
      </c>
      <c r="J38" s="48">
        <v>14.927539268296812</v>
      </c>
      <c r="K38" s="48">
        <v>0.30090104636006476</v>
      </c>
      <c r="L38" s="48">
        <v>4.9830318340962469E-4</v>
      </c>
      <c r="M38" s="48">
        <v>-3.4983894895096325E-2</v>
      </c>
      <c r="N38" s="48">
        <v>9.1630880132857935E-4</v>
      </c>
      <c r="O38" s="48">
        <v>89.442775045374887</v>
      </c>
      <c r="P38" s="48">
        <v>9.9162252359809872E-3</v>
      </c>
      <c r="Q38" s="48">
        <v>2.0587629388684872</v>
      </c>
      <c r="R38" s="48">
        <v>21.268984665175193</v>
      </c>
      <c r="S38" s="48">
        <v>3896.5029037409308</v>
      </c>
      <c r="T38" s="48">
        <v>1.7951956872782291</v>
      </c>
      <c r="U38" s="48">
        <v>230.77928181381159</v>
      </c>
      <c r="V38" s="48">
        <v>10.864043209423228</v>
      </c>
      <c r="W38" s="48">
        <v>77.814419892961709</v>
      </c>
      <c r="X38" s="48">
        <v>5.8722533979324691E-3</v>
      </c>
      <c r="Y38" s="48">
        <v>8.3981661518011605E-3</v>
      </c>
      <c r="Z38" s="48">
        <v>0.32395782696774927</v>
      </c>
      <c r="AA38" s="48">
        <v>0.24105264085482453</v>
      </c>
      <c r="AB38" s="48">
        <v>18.823755242835816</v>
      </c>
      <c r="AC38" s="48">
        <v>1.4700660559646224E-2</v>
      </c>
      <c r="AD38" s="48">
        <v>2.3251565804070923E-2</v>
      </c>
      <c r="AE38" s="48">
        <v>5.8247623395116938E-3</v>
      </c>
      <c r="AF38" s="48">
        <v>3.5135790182241373</v>
      </c>
      <c r="AG38" s="48">
        <v>5.9010634986220308E-4</v>
      </c>
      <c r="AH38" s="48">
        <v>0.25292948051138381</v>
      </c>
      <c r="AI38" s="48">
        <v>3.4619033643702203E-3</v>
      </c>
      <c r="AJ38" s="48"/>
      <c r="AK38" s="49">
        <f t="shared" si="62"/>
        <v>2.5013758343879329</v>
      </c>
      <c r="AL38" s="49">
        <f t="shared" si="117"/>
        <v>1932.105402578236</v>
      </c>
      <c r="AM38" s="49">
        <f t="shared" si="118"/>
        <v>1255.4464940919349</v>
      </c>
      <c r="AN38" s="49">
        <f t="shared" si="119"/>
        <v>9033.9625307891965</v>
      </c>
      <c r="AO38" s="49">
        <f t="shared" si="120"/>
        <v>4644.1579468744658</v>
      </c>
      <c r="AP38" s="49">
        <f t="shared" si="121"/>
        <v>2941.6112890831514</v>
      </c>
      <c r="AQ38" s="49">
        <f t="shared" si="122"/>
        <v>52.544773861131304</v>
      </c>
      <c r="AR38" s="49">
        <f t="shared" si="123"/>
        <v>9.1859814446864071E-2</v>
      </c>
      <c r="AS38" s="49">
        <f t="shared" si="63"/>
        <v>-3.8107948302453011E-3</v>
      </c>
      <c r="AT38" s="49">
        <f t="shared" si="105"/>
        <v>5.7846165712215035E-3</v>
      </c>
      <c r="AU38" s="49">
        <f t="shared" si="106"/>
        <v>16.562088021178781</v>
      </c>
      <c r="AV38" s="49">
        <f t="shared" si="107"/>
        <v>1.7982011256024468E-3</v>
      </c>
      <c r="AW38" s="49">
        <f t="shared" si="108"/>
        <v>0.38731863400144323</v>
      </c>
      <c r="AX38" s="49">
        <f t="shared" si="109"/>
        <v>4.1938119487993024</v>
      </c>
      <c r="AY38" s="49">
        <f t="shared" si="94"/>
        <v>769.7272988551083</v>
      </c>
      <c r="AZ38" s="49">
        <f t="shared" si="110"/>
        <v>0.35420704709725392</v>
      </c>
      <c r="BA38" s="49">
        <f t="shared" si="111"/>
        <v>45.591308982423811</v>
      </c>
      <c r="BB38" s="49">
        <f t="shared" si="112"/>
        <v>2.1249783732918175</v>
      </c>
      <c r="BC38" s="49">
        <f t="shared" si="113"/>
        <v>15.312108083720197</v>
      </c>
      <c r="BD38" s="49">
        <f t="shared" si="114"/>
        <v>6.3585822500023597E-5</v>
      </c>
      <c r="BE38" s="49">
        <f t="shared" si="115"/>
        <v>1.7440625547939048E-3</v>
      </c>
      <c r="BF38" s="49">
        <f t="shared" si="116"/>
        <v>6.3182465058815487E-2</v>
      </c>
      <c r="BG38" s="49">
        <f t="shared" si="96"/>
        <v>4.2274512831668387E-2</v>
      </c>
      <c r="BH38" s="49">
        <f t="shared" si="97"/>
        <v>3.7084430773252035</v>
      </c>
      <c r="BI38" s="49">
        <f t="shared" si="98"/>
        <v>2.0858462151161134E-3</v>
      </c>
      <c r="BJ38" s="49">
        <f t="shared" si="99"/>
        <v>3.5239826236590499E-3</v>
      </c>
      <c r="BK38" s="49">
        <f t="shared" si="100"/>
        <v>9.51473284704092E-4</v>
      </c>
      <c r="BL38" s="49">
        <f t="shared" si="101"/>
        <v>0.67892534785870606</v>
      </c>
      <c r="BM38" s="49">
        <f t="shared" si="102"/>
        <v>9.58084636021967E-5</v>
      </c>
      <c r="BN38" s="49">
        <f t="shared" si="103"/>
        <v>3.1143031499502746E-2</v>
      </c>
      <c r="BO38" s="49">
        <f t="shared" si="104"/>
        <v>8.1708250867860164E-4</v>
      </c>
      <c r="BP38" s="45">
        <f t="shared" si="95"/>
        <v>20721.211815171493</v>
      </c>
    </row>
    <row r="39" spans="1:68" x14ac:dyDescent="0.25">
      <c r="A39" s="3" t="s">
        <v>293</v>
      </c>
      <c r="B39" s="3" t="s">
        <v>294</v>
      </c>
      <c r="C39" s="3">
        <v>5.62E-2</v>
      </c>
      <c r="D39" s="4">
        <v>10</v>
      </c>
      <c r="E39" s="1">
        <v>2.735156044834448E-2</v>
      </c>
      <c r="F39" s="1">
        <v>5.9888292407582275</v>
      </c>
      <c r="G39" s="1">
        <v>5.7622295124042182</v>
      </c>
      <c r="H39" s="1">
        <v>28.828120965129358</v>
      </c>
      <c r="I39" s="1">
        <v>9.0378437754129965</v>
      </c>
      <c r="J39" s="1">
        <v>16.033329424177271</v>
      </c>
      <c r="K39" s="1">
        <v>0.37454275893571687</v>
      </c>
      <c r="L39" s="1">
        <v>5.2921516184331987E-4</v>
      </c>
      <c r="M39" s="1">
        <v>-3.4983894895096325E-2</v>
      </c>
      <c r="N39" s="1">
        <v>-3.3365191855696225E-2</v>
      </c>
      <c r="O39" s="1">
        <v>73.212989629323715</v>
      </c>
      <c r="P39" s="1">
        <v>0.11228380290207757</v>
      </c>
      <c r="Q39" s="1">
        <v>25.119479437876635</v>
      </c>
      <c r="R39" s="1">
        <v>46.484819425379918</v>
      </c>
      <c r="S39" s="1">
        <v>3795.6670981986763</v>
      </c>
      <c r="T39" s="1">
        <v>2.0807077710275443</v>
      </c>
      <c r="U39" s="1">
        <v>352.69582557515889</v>
      </c>
      <c r="V39" s="1">
        <v>48.906183599308704</v>
      </c>
      <c r="W39" s="1">
        <v>84.833700117729236</v>
      </c>
      <c r="X39" s="1">
        <v>1.0095043173090994E-2</v>
      </c>
      <c r="Y39" s="1">
        <v>3.2637502417973953E-2</v>
      </c>
      <c r="Z39" s="1">
        <v>0.48189561670049624</v>
      </c>
      <c r="AA39" s="1">
        <v>0.78320772045074094</v>
      </c>
      <c r="AB39" s="1">
        <v>11.147993541060584</v>
      </c>
      <c r="AC39" s="1">
        <v>2.1431670009329575E-2</v>
      </c>
      <c r="AD39" s="1">
        <v>1.8129597642615448E-2</v>
      </c>
      <c r="AE39" s="1">
        <v>4.9019212808387742E-3</v>
      </c>
      <c r="AF39" s="1">
        <v>2.8271136608433509</v>
      </c>
      <c r="AG39" s="1">
        <v>4.0411169152873458E-4</v>
      </c>
      <c r="AH39" s="1">
        <v>0.19415957209615881</v>
      </c>
      <c r="AI39" s="1">
        <v>1.1064386438954419E-3</v>
      </c>
      <c r="AJ39" s="1"/>
      <c r="AK39">
        <f t="shared" si="62"/>
        <v>1.7708777771101312</v>
      </c>
      <c r="AL39">
        <f t="shared" si="117"/>
        <v>1061.1951050756218</v>
      </c>
      <c r="AM39">
        <f t="shared" si="118"/>
        <v>1024.3760761107133</v>
      </c>
      <c r="AN39">
        <f t="shared" si="119"/>
        <v>5127.2755640917721</v>
      </c>
      <c r="AO39">
        <f t="shared" si="120"/>
        <v>1431.6480131294729</v>
      </c>
      <c r="AP39">
        <f t="shared" si="121"/>
        <v>2845.2568111461219</v>
      </c>
      <c r="AQ39">
        <f t="shared" si="122"/>
        <v>60.412503258536745</v>
      </c>
      <c r="AR39">
        <f t="shared" si="123"/>
        <v>8.8206875362068921E-2</v>
      </c>
      <c r="AS39">
        <f t="shared" si="63"/>
        <v>-3.4310715019646304E-3</v>
      </c>
      <c r="AT39">
        <f t="shared" si="105"/>
        <v>-8.9169765242775765E-4</v>
      </c>
      <c r="AU39">
        <f t="shared" si="106"/>
        <v>12.023911026888513</v>
      </c>
      <c r="AV39">
        <f t="shared" si="107"/>
        <v>1.9833892413104088E-2</v>
      </c>
      <c r="AW39">
        <f t="shared" si="108"/>
        <v>4.4520549443159165</v>
      </c>
      <c r="AX39">
        <f t="shared" si="109"/>
        <v>8.2627265518023485</v>
      </c>
      <c r="AY39">
        <f t="shared" si="94"/>
        <v>675.08617912181376</v>
      </c>
      <c r="AZ39">
        <f t="shared" si="110"/>
        <v>0.36971525659455884</v>
      </c>
      <c r="BA39">
        <f t="shared" si="111"/>
        <v>62.741737938151573</v>
      </c>
      <c r="BB39">
        <f t="shared" si="112"/>
        <v>8.6823008823384473</v>
      </c>
      <c r="BC39">
        <f t="shared" si="113"/>
        <v>15.035328670532335</v>
      </c>
      <c r="BD39">
        <f t="shared" si="114"/>
        <v>8.0863594964566629E-4</v>
      </c>
      <c r="BE39">
        <f t="shared" si="115"/>
        <v>5.8833261198273932E-3</v>
      </c>
      <c r="BF39">
        <f t="shared" si="116"/>
        <v>8.4989512976931206E-2</v>
      </c>
      <c r="BG39">
        <f t="shared" si="96"/>
        <v>0.13453098123205667</v>
      </c>
      <c r="BH39">
        <f t="shared" si="97"/>
        <v>1.9731246031121525</v>
      </c>
      <c r="BI39">
        <f t="shared" si="98"/>
        <v>3.0756924018097661E-3</v>
      </c>
      <c r="BJ39">
        <f t="shared" si="99"/>
        <v>2.2614562125016571E-3</v>
      </c>
      <c r="BK39">
        <f t="shared" si="100"/>
        <v>6.9245796475618971E-4</v>
      </c>
      <c r="BL39">
        <f t="shared" si="101"/>
        <v>0.48912756277300112</v>
      </c>
      <c r="BM39">
        <f t="shared" si="102"/>
        <v>5.3166577845844632E-5</v>
      </c>
      <c r="BN39">
        <f t="shared" si="103"/>
        <v>1.7582532201469554E-2</v>
      </c>
      <c r="BO39">
        <f t="shared" si="104"/>
        <v>3.1654319812080901E-4</v>
      </c>
      <c r="BP39" s="45">
        <f t="shared" si="95"/>
        <v>12341.405069451124</v>
      </c>
    </row>
    <row r="40" spans="1:68" x14ac:dyDescent="0.25">
      <c r="A40" s="3" t="s">
        <v>295</v>
      </c>
      <c r="B40" s="3" t="s">
        <v>296</v>
      </c>
      <c r="C40" s="3">
        <v>5.28E-2</v>
      </c>
      <c r="D40" s="4">
        <v>10</v>
      </c>
      <c r="E40" s="1">
        <v>2.3117937883615925E-2</v>
      </c>
      <c r="F40" s="1">
        <v>7.5559447672090876</v>
      </c>
      <c r="G40" s="1">
        <v>7.6675014426674579</v>
      </c>
      <c r="H40" s="1">
        <v>44.204002537203699</v>
      </c>
      <c r="I40" s="1">
        <v>25.382192426539131</v>
      </c>
      <c r="J40" s="1">
        <v>17.28936127601072</v>
      </c>
      <c r="K40" s="1">
        <v>0.35316811701216749</v>
      </c>
      <c r="L40" s="1">
        <v>3.3205905012423441E-4</v>
      </c>
      <c r="M40" s="1">
        <v>-2.4700369628955745E-2</v>
      </c>
      <c r="N40" s="1">
        <v>-3.3365191855696225E-2</v>
      </c>
      <c r="O40" s="1">
        <v>36.841266653459527</v>
      </c>
      <c r="P40" s="1">
        <v>1.5688997603198574E-2</v>
      </c>
      <c r="Q40" s="1">
        <v>1.9020061321723756</v>
      </c>
      <c r="R40" s="1">
        <v>50.669126755514824</v>
      </c>
      <c r="S40" s="1">
        <v>4703.1974644156435</v>
      </c>
      <c r="T40" s="1">
        <v>2.3036025941456733</v>
      </c>
      <c r="U40" s="1">
        <v>199.78285256907671</v>
      </c>
      <c r="V40" s="1">
        <v>17.280360385912932</v>
      </c>
      <c r="W40" s="1">
        <v>108.11209965433123</v>
      </c>
      <c r="X40" s="1">
        <v>7.334387747888564E-3</v>
      </c>
      <c r="Y40" s="1">
        <v>1.3040418370516654E-2</v>
      </c>
      <c r="Z40" s="1">
        <v>0.3704830723695669</v>
      </c>
      <c r="AA40" s="1">
        <v>0.41990160867422244</v>
      </c>
      <c r="AB40" s="1">
        <v>8.1780548274319642</v>
      </c>
      <c r="AC40" s="1">
        <v>1.5821396642821624E-2</v>
      </c>
      <c r="AD40" s="1">
        <v>2.2192416772501836E-2</v>
      </c>
      <c r="AE40" s="1">
        <v>1.6706943084120005E-3</v>
      </c>
      <c r="AF40" s="1">
        <v>6.3471393548612713</v>
      </c>
      <c r="AG40" s="1">
        <v>7.6228528265915468E-4</v>
      </c>
      <c r="AH40" s="1">
        <v>0.27503039886630781</v>
      </c>
      <c r="AI40" s="1">
        <v>4.423153161331024E-2</v>
      </c>
      <c r="AJ40" s="1"/>
      <c r="AK40">
        <f t="shared" si="62"/>
        <v>1.0830891179224211</v>
      </c>
      <c r="AL40">
        <f t="shared" si="117"/>
        <v>1426.3318213969424</v>
      </c>
      <c r="AM40">
        <f t="shared" si="118"/>
        <v>1451.186643561638</v>
      </c>
      <c r="AN40">
        <f t="shared" si="119"/>
        <v>8369.5398186117636</v>
      </c>
      <c r="AO40">
        <f t="shared" si="120"/>
        <v>4619.3580463851831</v>
      </c>
      <c r="AP40">
        <f t="shared" si="121"/>
        <v>3266.3589262262603</v>
      </c>
      <c r="AQ40">
        <f t="shared" si="122"/>
        <v>60.254474694967257</v>
      </c>
      <c r="AR40">
        <f t="shared" si="123"/>
        <v>5.6546690874193548E-2</v>
      </c>
      <c r="AS40">
        <f t="shared" si="63"/>
        <v>-1.70437435130694E-3</v>
      </c>
      <c r="AT40">
        <f t="shared" si="105"/>
        <v>-9.4911757701590866E-4</v>
      </c>
      <c r="AU40">
        <f t="shared" si="106"/>
        <v>5.909594127888119</v>
      </c>
      <c r="AV40">
        <f t="shared" si="107"/>
        <v>2.8166041785541609E-3</v>
      </c>
      <c r="AW40">
        <f t="shared" si="108"/>
        <v>0.34149156843772549</v>
      </c>
      <c r="AX40">
        <f t="shared" si="109"/>
        <v>9.5872785134969902</v>
      </c>
      <c r="AY40">
        <f t="shared" si="94"/>
        <v>890.43838880332578</v>
      </c>
      <c r="AZ40">
        <f t="shared" si="110"/>
        <v>0.43573760704158132</v>
      </c>
      <c r="BA40">
        <f t="shared" si="111"/>
        <v>37.821135266350304</v>
      </c>
      <c r="BB40">
        <f t="shared" si="112"/>
        <v>3.2516491941943748</v>
      </c>
      <c r="BC40">
        <f t="shared" si="113"/>
        <v>20.412300504733658</v>
      </c>
      <c r="BD40">
        <f t="shared" si="114"/>
        <v>3.378557976905709E-4</v>
      </c>
      <c r="BE40">
        <f t="shared" si="115"/>
        <v>2.5506077170402751E-3</v>
      </c>
      <c r="BF40">
        <f t="shared" si="116"/>
        <v>6.9361461855951517E-2</v>
      </c>
      <c r="BG40">
        <f t="shared" si="96"/>
        <v>7.4385985368871185E-2</v>
      </c>
      <c r="BH40">
        <f t="shared" si="97"/>
        <v>1.537693476488954</v>
      </c>
      <c r="BI40">
        <f t="shared" si="98"/>
        <v>2.2111965779664645E-3</v>
      </c>
      <c r="BJ40">
        <f t="shared" si="99"/>
        <v>3.1765536068457771E-3</v>
      </c>
      <c r="BK40">
        <f t="shared" si="100"/>
        <v>1.2507325558769168E-4</v>
      </c>
      <c r="BL40">
        <f t="shared" si="101"/>
        <v>1.1872959463640507</v>
      </c>
      <c r="BM40">
        <f t="shared" si="102"/>
        <v>1.2442609064849752E-4</v>
      </c>
      <c r="BN40">
        <f t="shared" si="103"/>
        <v>3.4031185178486342E-2</v>
      </c>
      <c r="BO40">
        <f t="shared" si="104"/>
        <v>8.5045579058435124E-3</v>
      </c>
      <c r="BP40" s="45">
        <f t="shared" si="95"/>
        <v>20165.286903709482</v>
      </c>
    </row>
    <row r="41" spans="1:68" s="59" customFormat="1" x14ac:dyDescent="0.25">
      <c r="A41" s="56" t="s">
        <v>297</v>
      </c>
      <c r="B41" s="56" t="s">
        <v>298</v>
      </c>
      <c r="C41" s="56">
        <v>5.8299999999999998E-2</v>
      </c>
      <c r="D41" s="57">
        <v>10</v>
      </c>
      <c r="E41" s="58">
        <v>2.4097923359298546E-2</v>
      </c>
      <c r="F41" s="58">
        <v>6.2027280308948223</v>
      </c>
      <c r="G41" s="58">
        <v>7.2669308496330771</v>
      </c>
      <c r="H41" s="58">
        <v>53.181344089412583</v>
      </c>
      <c r="I41" s="58">
        <v>23.62567127756795</v>
      </c>
      <c r="J41" s="58">
        <v>20.491793173310487</v>
      </c>
      <c r="K41" s="58">
        <v>0.31485671000904586</v>
      </c>
      <c r="L41" s="58">
        <v>1.2502754384258524E-3</v>
      </c>
      <c r="M41" s="58">
        <v>-3.4983894895096325E-2</v>
      </c>
      <c r="N41" s="58">
        <v>-1.5909274275844511E-2</v>
      </c>
      <c r="O41" s="58">
        <v>93.376153268576232</v>
      </c>
      <c r="P41" s="58">
        <v>1.1323673111018272E-2</v>
      </c>
      <c r="Q41" s="58">
        <v>1.803464977076884</v>
      </c>
      <c r="R41" s="58">
        <v>21.309331836940682</v>
      </c>
      <c r="S41" s="58">
        <v>5273.483734258939</v>
      </c>
      <c r="T41" s="58">
        <v>0.96351216158065034</v>
      </c>
      <c r="U41" s="58">
        <v>122.57091896971632</v>
      </c>
      <c r="V41" s="58">
        <v>46.27136416262617</v>
      </c>
      <c r="W41" s="58">
        <v>111.10497210342189</v>
      </c>
      <c r="X41" s="58">
        <v>5.0635039432706586E-2</v>
      </c>
      <c r="Y41" s="58">
        <v>4.52999287463392E-3</v>
      </c>
      <c r="Z41" s="58">
        <v>0.34919181328787591</v>
      </c>
      <c r="AA41" s="58">
        <v>0.4685298145820832</v>
      </c>
      <c r="AB41" s="58">
        <v>7.5103160944169041</v>
      </c>
      <c r="AC41" s="58">
        <v>7.8236282199375291E-3</v>
      </c>
      <c r="AD41" s="58">
        <v>0.22389695593494321</v>
      </c>
      <c r="AE41" s="58">
        <v>3.0197763721038174E-3</v>
      </c>
      <c r="AF41" s="58">
        <v>8.549759447129734</v>
      </c>
      <c r="AG41" s="58">
        <v>4.2461766141324266E-4</v>
      </c>
      <c r="AH41" s="58">
        <v>7.0242799212612637</v>
      </c>
      <c r="AI41" s="58">
        <v>8.23784860294185E-3</v>
      </c>
      <c r="AJ41" s="58"/>
      <c r="AK41" s="59">
        <f t="shared" si="62"/>
        <v>1.1490044628324194</v>
      </c>
      <c r="AL41" s="59">
        <f t="shared" si="117"/>
        <v>1059.6595678664821</v>
      </c>
      <c r="AM41" s="59">
        <f t="shared" si="118"/>
        <v>1245.5737367017268</v>
      </c>
      <c r="AN41" s="59">
        <f t="shared" si="119"/>
        <v>9119.813343821439</v>
      </c>
      <c r="AO41" s="59">
        <f t="shared" si="120"/>
        <v>3882.2794744326911</v>
      </c>
      <c r="AP41" s="59">
        <f t="shared" si="121"/>
        <v>3507.5140699441549</v>
      </c>
      <c r="AQ41" s="59">
        <f t="shared" si="122"/>
        <v>47.998665417891161</v>
      </c>
      <c r="AR41" s="59">
        <f t="shared" si="123"/>
        <v>0.2087106202602676</v>
      </c>
      <c r="AS41" s="59">
        <f t="shared" si="63"/>
        <v>-3.307482305495922E-3</v>
      </c>
      <c r="AT41" s="59">
        <f t="shared" si="105"/>
        <v>2.1345757758503806E-3</v>
      </c>
      <c r="AU41" s="59">
        <f t="shared" si="106"/>
        <v>15.049321373990733</v>
      </c>
      <c r="AV41" s="59">
        <f t="shared" si="107"/>
        <v>1.8021175935824471E-3</v>
      </c>
      <c r="AW41" s="59">
        <f t="shared" si="108"/>
        <v>0.29237295476084035</v>
      </c>
      <c r="AX41" s="59">
        <f t="shared" si="109"/>
        <v>3.6468328701011936</v>
      </c>
      <c r="AY41" s="59">
        <f t="shared" si="94"/>
        <v>904.25402448110731</v>
      </c>
      <c r="AZ41" s="59">
        <f t="shared" si="110"/>
        <v>0.16476914796132527</v>
      </c>
      <c r="BA41" s="59">
        <f t="shared" si="111"/>
        <v>21.009204220749439</v>
      </c>
      <c r="BB41" s="59">
        <f t="shared" si="112"/>
        <v>7.9176177567855124</v>
      </c>
      <c r="BC41" s="59">
        <f t="shared" si="113"/>
        <v>18.999968973256326</v>
      </c>
      <c r="BD41" s="59">
        <f t="shared" si="114"/>
        <v>7.7331955911876917E-3</v>
      </c>
      <c r="BE41" s="59">
        <f t="shared" si="115"/>
        <v>8.502201115077046E-4</v>
      </c>
      <c r="BF41" s="59">
        <f t="shared" si="116"/>
        <v>5.9165910723453348E-2</v>
      </c>
      <c r="BG41" s="59">
        <f t="shared" si="96"/>
        <v>7.570946975222996E-2</v>
      </c>
      <c r="BH41" s="59">
        <f t="shared" si="97"/>
        <v>1.2780931085500202</v>
      </c>
      <c r="BI41" s="59">
        <f t="shared" si="98"/>
        <v>6.3076320905297405E-4</v>
      </c>
      <c r="BJ41" s="59">
        <f t="shared" si="99"/>
        <v>3.7474569846755942E-2</v>
      </c>
      <c r="BK41" s="59">
        <f t="shared" si="100"/>
        <v>3.4467733330957622E-4</v>
      </c>
      <c r="BL41" s="59">
        <f t="shared" si="101"/>
        <v>1.4530948008697508</v>
      </c>
      <c r="BM41" s="59">
        <f t="shared" si="102"/>
        <v>5.4768805725240977E-5</v>
      </c>
      <c r="BN41" s="59">
        <f t="shared" si="103"/>
        <v>1.1884964288400282</v>
      </c>
      <c r="BO41" s="59">
        <f t="shared" si="104"/>
        <v>1.5283675355892549E-3</v>
      </c>
      <c r="BP41" s="45">
        <f t="shared" si="95"/>
        <v>19839.634490538425</v>
      </c>
    </row>
    <row r="42" spans="1:68" s="63" customFormat="1" x14ac:dyDescent="0.25">
      <c r="A42" s="60" t="s">
        <v>299</v>
      </c>
      <c r="B42" s="60" t="s">
        <v>300</v>
      </c>
      <c r="C42" s="60">
        <v>5.67E-2</v>
      </c>
      <c r="D42" s="61">
        <v>10</v>
      </c>
      <c r="E42" s="62">
        <v>1.8060960177965948E-2</v>
      </c>
      <c r="F42" s="62">
        <v>6.72162636005039</v>
      </c>
      <c r="G42" s="62">
        <v>5.9925831416998916</v>
      </c>
      <c r="H42" s="62">
        <v>36.320045617998836</v>
      </c>
      <c r="I42" s="62">
        <v>14.736548047999777</v>
      </c>
      <c r="J42" s="62">
        <v>18.75531816085811</v>
      </c>
      <c r="K42" s="62">
        <v>0.34810296233489585</v>
      </c>
      <c r="L42" s="62">
        <v>6.5109135482069747E-4</v>
      </c>
      <c r="M42" s="62">
        <v>-3.4983894895096325E-2</v>
      </c>
      <c r="N42" s="62">
        <v>-3.3365191855696225E-2</v>
      </c>
      <c r="O42" s="62">
        <v>71.937228940908355</v>
      </c>
      <c r="P42" s="62">
        <v>3.7967677051957423E-2</v>
      </c>
      <c r="Q42" s="62">
        <v>11.07240328613489</v>
      </c>
      <c r="R42" s="62">
        <v>29.75286914657234</v>
      </c>
      <c r="S42" s="62">
        <v>4835.3455877751094</v>
      </c>
      <c r="T42" s="62">
        <v>1.3775969118881857</v>
      </c>
      <c r="U42" s="62">
        <v>114.21041310188622</v>
      </c>
      <c r="V42" s="62">
        <v>30.583047559399265</v>
      </c>
      <c r="W42" s="62">
        <v>85.958878005763736</v>
      </c>
      <c r="X42" s="62">
        <v>7.1315993960916835E-3</v>
      </c>
      <c r="Y42" s="62">
        <v>2.3497700588435852E-2</v>
      </c>
      <c r="Z42" s="62">
        <v>0.33852106739921778</v>
      </c>
      <c r="AA42" s="62">
        <v>0.46641984294550076</v>
      </c>
      <c r="AB42" s="62">
        <v>7.0026252465693393</v>
      </c>
      <c r="AC42" s="62">
        <v>5.2148118392597214E-3</v>
      </c>
      <c r="AD42" s="62">
        <v>9.3903195028903569E-2</v>
      </c>
      <c r="AE42" s="62">
        <v>1.7302046760846574E-3</v>
      </c>
      <c r="AF42" s="62">
        <v>4.6505513982897018</v>
      </c>
      <c r="AG42" s="62">
        <v>4.0092512744102865E-4</v>
      </c>
      <c r="AH42" s="62">
        <v>0.43542866076642206</v>
      </c>
      <c r="AI42" s="62">
        <v>2.93196975439847E-2</v>
      </c>
      <c r="AJ42" s="62"/>
      <c r="AK42" s="63">
        <f t="shared" si="62"/>
        <v>0.11670773138984247</v>
      </c>
      <c r="AL42" s="63">
        <f t="shared" si="117"/>
        <v>1181.0782380629907</v>
      </c>
      <c r="AM42" s="63">
        <f t="shared" si="118"/>
        <v>1055.9695197597675</v>
      </c>
      <c r="AN42" s="63">
        <f t="shared" si="119"/>
        <v>6403.3885931331997</v>
      </c>
      <c r="AO42" s="63">
        <f t="shared" si="120"/>
        <v>2424.0857330466347</v>
      </c>
      <c r="AP42" s="63">
        <f t="shared" si="121"/>
        <v>3300.2349233372211</v>
      </c>
      <c r="AQ42" s="63">
        <f t="shared" si="122"/>
        <v>55.216661677628835</v>
      </c>
      <c r="AR42" s="63">
        <f t="shared" si="123"/>
        <v>0.10892395635135889</v>
      </c>
      <c r="AS42" s="63">
        <f t="shared" si="63"/>
        <v>-3.4008151395134431E-3</v>
      </c>
      <c r="AT42" s="63">
        <f t="shared" si="105"/>
        <v>-8.8383435743280385E-4</v>
      </c>
      <c r="AU42" s="63">
        <f t="shared" si="106"/>
        <v>11.692878180370034</v>
      </c>
      <c r="AV42" s="63">
        <f t="shared" si="107"/>
        <v>6.5520898609391217E-3</v>
      </c>
      <c r="AW42" s="63">
        <f t="shared" si="108"/>
        <v>1.9353567258048863</v>
      </c>
      <c r="AX42" s="63">
        <f t="shared" si="109"/>
        <v>5.2389017534958766</v>
      </c>
      <c r="AY42" s="63">
        <f t="shared" si="94"/>
        <v>852.49785118889349</v>
      </c>
      <c r="AZ42" s="63">
        <f t="shared" si="110"/>
        <v>0.24244953843422604</v>
      </c>
      <c r="BA42" s="63">
        <f t="shared" si="111"/>
        <v>20.127540518366693</v>
      </c>
      <c r="BB42" s="63">
        <f t="shared" si="112"/>
        <v>5.37414372466184</v>
      </c>
      <c r="BC42" s="63">
        <f t="shared" si="113"/>
        <v>15.101186069916441</v>
      </c>
      <c r="BD42" s="63">
        <f t="shared" si="114"/>
        <v>2.7885189770887722E-4</v>
      </c>
      <c r="BE42" s="63">
        <f t="shared" si="115"/>
        <v>4.2194869424853352E-3</v>
      </c>
      <c r="BF42" s="63">
        <f t="shared" si="116"/>
        <v>5.8953529740577583E-2</v>
      </c>
      <c r="BG42" s="63">
        <f t="shared" si="96"/>
        <v>7.7473763142666352E-2</v>
      </c>
      <c r="BH42" s="63">
        <f t="shared" si="97"/>
        <v>1.2246193959433955</v>
      </c>
      <c r="BI42" s="63">
        <f t="shared" si="98"/>
        <v>1.8845381447989959E-4</v>
      </c>
      <c r="BJ42" s="63">
        <f t="shared" si="99"/>
        <v>1.5605464074170624E-2</v>
      </c>
      <c r="BK42" s="63">
        <f t="shared" si="100"/>
        <v>1.2696598891987106E-4</v>
      </c>
      <c r="BL42" s="63">
        <f t="shared" si="101"/>
        <v>0.80640822579023241</v>
      </c>
      <c r="BM42" s="63">
        <f t="shared" si="102"/>
        <v>5.2135732523093617E-5</v>
      </c>
      <c r="BN42" s="63">
        <f t="shared" si="103"/>
        <v>5.9979350906970395E-2</v>
      </c>
      <c r="BO42" s="63">
        <f t="shared" si="104"/>
        <v>5.289635215789807E-3</v>
      </c>
      <c r="BP42" s="45">
        <f t="shared" si="95"/>
        <v>15334.665071104677</v>
      </c>
    </row>
    <row r="43" spans="1:68" s="71" customFormat="1" x14ac:dyDescent="0.25">
      <c r="A43" s="68" t="s">
        <v>301</v>
      </c>
      <c r="B43" s="68" t="s">
        <v>302</v>
      </c>
      <c r="C43" s="68">
        <v>5.8200000000000002E-2</v>
      </c>
      <c r="D43" s="69">
        <v>10</v>
      </c>
      <c r="E43" s="70">
        <v>1.9559519569115807E-2</v>
      </c>
      <c r="F43" s="70">
        <v>12.004901260830133</v>
      </c>
      <c r="G43" s="70">
        <v>10.750616941872977</v>
      </c>
      <c r="H43" s="70">
        <v>62.317242470787527</v>
      </c>
      <c r="I43" s="70">
        <v>20.338627884027904</v>
      </c>
      <c r="J43" s="70">
        <v>23.704064385949152</v>
      </c>
      <c r="K43" s="70">
        <v>0.44216520981791302</v>
      </c>
      <c r="L43" s="70">
        <v>5.0819318968498147E-4</v>
      </c>
      <c r="M43" s="70">
        <v>-1.3523542833495964E-2</v>
      </c>
      <c r="N43" s="70">
        <v>2.4566084195942924E-3</v>
      </c>
      <c r="O43" s="70">
        <v>50.281323652503147</v>
      </c>
      <c r="P43" s="70">
        <v>9.8143444316176384E-3</v>
      </c>
      <c r="Q43" s="70">
        <v>1.5485271612895339</v>
      </c>
      <c r="R43" s="70">
        <v>76.339687770145375</v>
      </c>
      <c r="S43" s="70">
        <v>8148.4794597451628</v>
      </c>
      <c r="T43" s="70">
        <v>2.3566506409341272</v>
      </c>
      <c r="U43" s="70">
        <v>309.85777609335514</v>
      </c>
      <c r="V43" s="70">
        <v>51.849175305364334</v>
      </c>
      <c r="W43" s="70">
        <v>110.01672227542807</v>
      </c>
      <c r="X43" s="70">
        <v>4.3782269033589023E-3</v>
      </c>
      <c r="Y43" s="70">
        <v>7.4038267231711112E-3</v>
      </c>
      <c r="Z43" s="70">
        <v>0.47471495679192122</v>
      </c>
      <c r="AA43" s="70">
        <v>0.38204930140930787</v>
      </c>
      <c r="AB43" s="70">
        <v>13.174591902075102</v>
      </c>
      <c r="AC43" s="70">
        <v>1.2862404153089892E-2</v>
      </c>
      <c r="AD43" s="70">
        <v>1.8625670807240431E-2</v>
      </c>
      <c r="AE43" s="70">
        <v>3.4632569033774489E-3</v>
      </c>
      <c r="AF43" s="70">
        <v>3.989587082339912</v>
      </c>
      <c r="AG43" s="70">
        <v>5.8851966579640848E-4</v>
      </c>
      <c r="AH43" s="70">
        <v>0.2552133028986186</v>
      </c>
      <c r="AI43" s="70">
        <v>5.2751215688362869E-3</v>
      </c>
      <c r="AJ43" s="70"/>
      <c r="AK43" s="71">
        <f t="shared" si="62"/>
        <v>0.37118423163750269</v>
      </c>
      <c r="AL43" s="71">
        <f t="shared" si="117"/>
        <v>2058.41726986201</v>
      </c>
      <c r="AM43" s="71">
        <f t="shared" si="118"/>
        <v>1846.2853912733622</v>
      </c>
      <c r="AN43" s="71">
        <f t="shared" si="119"/>
        <v>10705.225116126105</v>
      </c>
      <c r="AO43" s="71">
        <f t="shared" si="120"/>
        <v>3324.1659694849727</v>
      </c>
      <c r="AP43" s="71">
        <f t="shared" si="121"/>
        <v>4065.4773608957194</v>
      </c>
      <c r="AQ43" s="71">
        <f t="shared" si="122"/>
        <v>69.955450033534817</v>
      </c>
      <c r="AR43" s="71">
        <f t="shared" si="123"/>
        <v>8.1563688552661343E-2</v>
      </c>
      <c r="AS43" s="71">
        <f t="shared" si="63"/>
        <v>3.7418045026789312E-4</v>
      </c>
      <c r="AT43" s="71">
        <f t="shared" si="105"/>
        <v>5.2938933794925286E-3</v>
      </c>
      <c r="AU43" s="71">
        <f t="shared" si="106"/>
        <v>7.6705694148269554</v>
      </c>
      <c r="AV43" s="71">
        <f t="shared" si="107"/>
        <v>1.5458791909252632E-3</v>
      </c>
      <c r="AW43" s="71">
        <f t="shared" si="108"/>
        <v>0.24907156537256855</v>
      </c>
      <c r="AX43" s="71">
        <f t="shared" si="109"/>
        <v>13.108486523349596</v>
      </c>
      <c r="AY43" s="71">
        <f t="shared" si="94"/>
        <v>1399.7932453970925</v>
      </c>
      <c r="AZ43" s="71">
        <f t="shared" si="110"/>
        <v>0.40442312920412432</v>
      </c>
      <c r="BA43" s="71">
        <f t="shared" si="111"/>
        <v>53.225174867802068</v>
      </c>
      <c r="BB43" s="71">
        <f t="shared" si="112"/>
        <v>8.8896087052916997</v>
      </c>
      <c r="BC43" s="71">
        <f t="shared" si="113"/>
        <v>18.845630461527588</v>
      </c>
      <c r="BD43" s="71">
        <f t="shared" si="114"/>
        <v>-2.0142306404182946E-4</v>
      </c>
      <c r="BE43" s="71">
        <f t="shared" si="115"/>
        <v>1.3454668554342113E-3</v>
      </c>
      <c r="BF43" s="71">
        <f t="shared" si="116"/>
        <v>8.0835120794119988E-2</v>
      </c>
      <c r="BG43" s="71">
        <f t="shared" si="96"/>
        <v>6.0980360048578229E-2</v>
      </c>
      <c r="BH43" s="71">
        <f t="shared" si="97"/>
        <v>2.2535324107396586</v>
      </c>
      <c r="BI43" s="71">
        <f t="shared" si="98"/>
        <v>1.4976160553146396E-3</v>
      </c>
      <c r="BJ43" s="71">
        <f t="shared" si="99"/>
        <v>2.2689788795333841E-3</v>
      </c>
      <c r="BK43" s="71">
        <f t="shared" si="100"/>
        <v>4.2146896640351552E-4</v>
      </c>
      <c r="BL43" s="71">
        <f t="shared" si="101"/>
        <v>0.672056756749283</v>
      </c>
      <c r="BM43" s="71">
        <f t="shared" si="102"/>
        <v>8.3024766625656467E-5</v>
      </c>
      <c r="BN43" s="71">
        <f t="shared" si="103"/>
        <v>2.7468653225896682E-2</v>
      </c>
      <c r="BO43" s="71">
        <f t="shared" si="104"/>
        <v>1.0219339687937785E-3</v>
      </c>
      <c r="BP43" s="45">
        <f t="shared" si="95"/>
        <v>23575.274039981367</v>
      </c>
    </row>
    <row r="44" spans="1:68" s="67" customFormat="1" x14ac:dyDescent="0.25">
      <c r="A44" s="64" t="s">
        <v>303</v>
      </c>
      <c r="B44" s="64" t="s">
        <v>304</v>
      </c>
      <c r="C44" s="64">
        <v>5.67E-2</v>
      </c>
      <c r="D44" s="65">
        <v>10</v>
      </c>
      <c r="E44" s="66">
        <v>2.2790111430201123E-2</v>
      </c>
      <c r="F44" s="66">
        <v>6.0151607306667927</v>
      </c>
      <c r="G44" s="66">
        <v>9.225945940864472</v>
      </c>
      <c r="H44" s="66">
        <v>60.445059340408655</v>
      </c>
      <c r="I44" s="66">
        <v>30.809006263646882</v>
      </c>
      <c r="J44" s="66">
        <v>16.43843638363753</v>
      </c>
      <c r="K44" s="66">
        <v>0.43663743692849333</v>
      </c>
      <c r="L44" s="66">
        <v>1.0853820926899546E-3</v>
      </c>
      <c r="M44" s="66">
        <v>-3.4983894895096325E-2</v>
      </c>
      <c r="N44" s="66">
        <v>2.792185019104981E-3</v>
      </c>
      <c r="O44" s="66">
        <v>138.33783665377641</v>
      </c>
      <c r="P44" s="66">
        <v>6.7211857597363034E-2</v>
      </c>
      <c r="Q44" s="66">
        <v>8.8474791503762784</v>
      </c>
      <c r="R44" s="66">
        <v>78.948421849270659</v>
      </c>
      <c r="S44" s="66">
        <v>17772.893238953868</v>
      </c>
      <c r="T44" s="66">
        <v>2.580194164116473</v>
      </c>
      <c r="U44" s="66">
        <v>255.83879735435389</v>
      </c>
      <c r="V44" s="66">
        <v>88.566065613279136</v>
      </c>
      <c r="W44" s="66">
        <v>172.11471251292534</v>
      </c>
      <c r="X44" s="66">
        <v>3.6697938826364095E-3</v>
      </c>
      <c r="Y44" s="66">
        <v>6.9570353459028353E-3</v>
      </c>
      <c r="Z44" s="66">
        <v>0.32885912103391995</v>
      </c>
      <c r="AA44" s="66">
        <v>1.3200528252631978</v>
      </c>
      <c r="AB44" s="66">
        <v>11.270312111244397</v>
      </c>
      <c r="AC44" s="66">
        <v>1.7057746319792982E-2</v>
      </c>
      <c r="AD44" s="66">
        <v>2.2794636455530284E-2</v>
      </c>
      <c r="AE44" s="66">
        <v>9.3361351850552619E-4</v>
      </c>
      <c r="AF44" s="66">
        <v>8.5086972936883658</v>
      </c>
      <c r="AG44" s="66">
        <v>6.4923433919132265E-4</v>
      </c>
      <c r="AH44" s="66">
        <v>0.27004249000819874</v>
      </c>
      <c r="AI44" s="66">
        <v>2.6042369130532334E-2</v>
      </c>
      <c r="AJ44" s="66"/>
      <c r="AK44" s="67">
        <f t="shared" si="62"/>
        <v>0.95077320797452936</v>
      </c>
      <c r="AL44" s="67">
        <f t="shared" si="117"/>
        <v>1056.4811252969241</v>
      </c>
      <c r="AM44" s="67">
        <f t="shared" si="118"/>
        <v>1626.2275090304167</v>
      </c>
      <c r="AN44" s="67">
        <f t="shared" si="119"/>
        <v>10658.241101494721</v>
      </c>
      <c r="AO44" s="67">
        <f t="shared" si="120"/>
        <v>5258.7344483283105</v>
      </c>
      <c r="AP44" s="67">
        <f t="shared" si="121"/>
        <v>2891.6137986069602</v>
      </c>
      <c r="AQ44" s="67">
        <f t="shared" si="122"/>
        <v>70.831207461332085</v>
      </c>
      <c r="AR44" s="67">
        <f t="shared" si="123"/>
        <v>0.18551844274805329</v>
      </c>
      <c r="AS44" s="67">
        <f t="shared" si="63"/>
        <v>-3.4008151395134431E-3</v>
      </c>
      <c r="AT44" s="67">
        <f t="shared" si="105"/>
        <v>5.4931280543487138E-3</v>
      </c>
      <c r="AU44" s="67">
        <f t="shared" si="106"/>
        <v>23.403743738195089</v>
      </c>
      <c r="AV44" s="67">
        <f t="shared" si="107"/>
        <v>1.170979366083429E-2</v>
      </c>
      <c r="AW44" s="67">
        <f t="shared" si="108"/>
        <v>1.5429538799920799</v>
      </c>
      <c r="AX44" s="67">
        <f t="shared" si="109"/>
        <v>13.915366074959426</v>
      </c>
      <c r="AY44" s="67">
        <f t="shared" si="94"/>
        <v>3134.25228702289</v>
      </c>
      <c r="AZ44" s="67">
        <f t="shared" si="110"/>
        <v>0.45454781925050247</v>
      </c>
      <c r="BA44" s="67">
        <f t="shared" si="111"/>
        <v>45.10609153291125</v>
      </c>
      <c r="BB44" s="67">
        <f t="shared" si="112"/>
        <v>15.600425568379631</v>
      </c>
      <c r="BC44" s="67">
        <f t="shared" si="113"/>
        <v>30.296218610862045</v>
      </c>
      <c r="BD44" s="67">
        <f t="shared" si="114"/>
        <v>-3.3169581189522755E-4</v>
      </c>
      <c r="BE44" s="67">
        <f t="shared" si="115"/>
        <v>1.3022620319856849E-3</v>
      </c>
      <c r="BF44" s="67">
        <f t="shared" si="116"/>
        <v>5.7249482762570914E-2</v>
      </c>
      <c r="BG44" s="67">
        <f t="shared" si="96"/>
        <v>0.22802631734331838</v>
      </c>
      <c r="BH44" s="67">
        <f t="shared" si="97"/>
        <v>1.9772978553217126</v>
      </c>
      <c r="BI44" s="67">
        <f t="shared" si="98"/>
        <v>2.2771547810642489E-3</v>
      </c>
      <c r="BJ44" s="67">
        <f t="shared" si="99"/>
        <v>3.0642720859213675E-3</v>
      </c>
      <c r="BK44" s="67">
        <f t="shared" si="100"/>
        <v>-1.3526278730769365E-5</v>
      </c>
      <c r="BL44" s="67">
        <f t="shared" si="101"/>
        <v>1.4868572373243882</v>
      </c>
      <c r="BM44" s="67">
        <f t="shared" si="102"/>
        <v>9.5929244295632249E-5</v>
      </c>
      <c r="BN44" s="67">
        <f t="shared" si="103"/>
        <v>3.081071408894159E-2</v>
      </c>
      <c r="BO44" s="67">
        <f t="shared" si="104"/>
        <v>4.7116231499251928E-3</v>
      </c>
      <c r="BP44" s="45">
        <f t="shared" si="95"/>
        <v>24831.642265849441</v>
      </c>
    </row>
    <row r="45" spans="1:68" s="59" customFormat="1" x14ac:dyDescent="0.25">
      <c r="A45" s="56" t="s">
        <v>305</v>
      </c>
      <c r="B45" s="56" t="s">
        <v>306</v>
      </c>
      <c r="C45" s="56">
        <v>4.8899999999999999E-2</v>
      </c>
      <c r="D45" s="57">
        <v>10</v>
      </c>
      <c r="E45" s="58">
        <v>2.0511420074100575E-2</v>
      </c>
      <c r="F45" s="58">
        <v>11.498037759213139</v>
      </c>
      <c r="G45" s="58">
        <v>10.58323385002444</v>
      </c>
      <c r="H45" s="58">
        <v>73.696628489210283</v>
      </c>
      <c r="I45" s="58">
        <v>30.52139440616611</v>
      </c>
      <c r="J45" s="58">
        <v>17.337379808455978</v>
      </c>
      <c r="K45" s="58">
        <v>0.37620362387203404</v>
      </c>
      <c r="L45" s="58">
        <v>3.7234167671448679E-4</v>
      </c>
      <c r="M45" s="58">
        <v>-2.4002703152121226E-2</v>
      </c>
      <c r="N45" s="58">
        <v>-3.3365191855696225E-2</v>
      </c>
      <c r="O45" s="58">
        <v>41.020003980976547</v>
      </c>
      <c r="P45" s="58">
        <v>9.1318191615737763E-3</v>
      </c>
      <c r="Q45" s="58">
        <v>1.9091249783204187</v>
      </c>
      <c r="R45" s="58">
        <v>31.014818106450505</v>
      </c>
      <c r="S45" s="58">
        <v>3827.0242480762336</v>
      </c>
      <c r="T45" s="58">
        <v>1.8375597127704355</v>
      </c>
      <c r="U45" s="58">
        <v>162.52988541095584</v>
      </c>
      <c r="V45" s="58">
        <v>48.236616287589072</v>
      </c>
      <c r="W45" s="58">
        <v>108.03899791171141</v>
      </c>
      <c r="X45" s="58">
        <v>1.306653013950026E-2</v>
      </c>
      <c r="Y45" s="58">
        <v>3.5325231838234994E-2</v>
      </c>
      <c r="Z45" s="58">
        <v>0.11863763363489015</v>
      </c>
      <c r="AA45" s="58">
        <v>0.41375841073379477</v>
      </c>
      <c r="AB45" s="58">
        <v>8.8693814247963285</v>
      </c>
      <c r="AC45" s="58">
        <v>7.9080598700256317E-3</v>
      </c>
      <c r="AD45" s="58">
        <v>1.4228926558239104E-2</v>
      </c>
      <c r="AE45" s="58">
        <v>1.7722060004601197E-3</v>
      </c>
      <c r="AF45" s="58">
        <v>7.4915528442053851</v>
      </c>
      <c r="AG45" s="58">
        <v>3.8965363489533379E-4</v>
      </c>
      <c r="AH45" s="58">
        <v>0.27685609380403137</v>
      </c>
      <c r="AI45" s="58">
        <v>3.3280247326461705E-3</v>
      </c>
      <c r="AJ45" s="58"/>
      <c r="AK45" s="59">
        <f t="shared" si="62"/>
        <v>0.63644023172086583</v>
      </c>
      <c r="AL45" s="59">
        <f t="shared" si="117"/>
        <v>2346.2423331247251</v>
      </c>
      <c r="AM45" s="59">
        <f t="shared" si="118"/>
        <v>2163.1897516078589</v>
      </c>
      <c r="AN45" s="59">
        <f t="shared" si="119"/>
        <v>15068.260980424679</v>
      </c>
      <c r="AO45" s="59">
        <f t="shared" si="120"/>
        <v>6038.7346553253064</v>
      </c>
      <c r="AP45" s="59">
        <f t="shared" si="121"/>
        <v>3536.6858206380189</v>
      </c>
      <c r="AQ45" s="59">
        <f t="shared" si="122"/>
        <v>69.770783895561081</v>
      </c>
      <c r="AR45" s="59">
        <f t="shared" si="123"/>
        <v>6.9294305604497813E-2</v>
      </c>
      <c r="AS45" s="59">
        <f t="shared" si="63"/>
        <v>-1.697633966884688E-3</v>
      </c>
      <c r="AT45" s="59">
        <f t="shared" si="105"/>
        <v>-1.0248140708883431E-3</v>
      </c>
      <c r="AU45" s="59">
        <f t="shared" si="106"/>
        <v>7.2354589617108971</v>
      </c>
      <c r="AV45" s="59">
        <f t="shared" si="107"/>
        <v>1.7003050349981945E-3</v>
      </c>
      <c r="AW45" s="59">
        <f t="shared" si="108"/>
        <v>0.37018288905914798</v>
      </c>
      <c r="AX45" s="59">
        <f t="shared" si="109"/>
        <v>6.3326220658895265</v>
      </c>
      <c r="AY45" s="59">
        <f t="shared" si="94"/>
        <v>782.2784205607669</v>
      </c>
      <c r="AZ45" s="59">
        <f t="shared" si="110"/>
        <v>0.37518439341601462</v>
      </c>
      <c r="BA45" s="59">
        <f t="shared" si="111"/>
        <v>33.219351134603016</v>
      </c>
      <c r="BB45" s="59">
        <f t="shared" si="112"/>
        <v>9.8415058582867978</v>
      </c>
      <c r="BC45" s="59">
        <f t="shared" si="113"/>
        <v>22.025326159994663</v>
      </c>
      <c r="BD45" s="59">
        <f t="shared" si="114"/>
        <v>1.5370186101059124E-3</v>
      </c>
      <c r="BE45" s="59">
        <f t="shared" si="115"/>
        <v>7.3112519864398763E-3</v>
      </c>
      <c r="BF45" s="59">
        <f t="shared" si="116"/>
        <v>2.3391222876226428E-2</v>
      </c>
      <c r="BG45" s="59">
        <f t="shared" si="96"/>
        <v>7.9062332271413543E-2</v>
      </c>
      <c r="BH45" s="59">
        <f t="shared" si="97"/>
        <v>1.8017071887987814</v>
      </c>
      <c r="BI45" s="59">
        <f t="shared" si="98"/>
        <v>7.6928040058628648E-4</v>
      </c>
      <c r="BJ45" s="59">
        <f t="shared" si="99"/>
        <v>1.8013727668472336E-3</v>
      </c>
      <c r="BK45" s="59">
        <f t="shared" si="100"/>
        <v>1.5580746043990413E-4</v>
      </c>
      <c r="BL45" s="59">
        <f t="shared" si="101"/>
        <v>1.5160196495186709</v>
      </c>
      <c r="BM45" s="59">
        <f t="shared" si="102"/>
        <v>5.8146852936655626E-5</v>
      </c>
      <c r="BN45" s="59">
        <f t="shared" si="103"/>
        <v>3.7118681529679232E-2</v>
      </c>
      <c r="BO45" s="59">
        <f t="shared" si="104"/>
        <v>8.1811019676680471E-4</v>
      </c>
      <c r="BP45" s="45">
        <f t="shared" si="95"/>
        <v>30088.736839497462</v>
      </c>
    </row>
    <row r="46" spans="1:68" s="63" customFormat="1" x14ac:dyDescent="0.25">
      <c r="A46" s="60" t="s">
        <v>307</v>
      </c>
      <c r="B46" s="60" t="s">
        <v>308</v>
      </c>
      <c r="C46" s="60">
        <v>6.08E-2</v>
      </c>
      <c r="D46" s="61">
        <v>10</v>
      </c>
      <c r="E46" s="62">
        <v>2.2235679305963662E-2</v>
      </c>
      <c r="F46" s="62">
        <v>5.4733626060095402</v>
      </c>
      <c r="G46" s="62">
        <v>4.6210754224786594</v>
      </c>
      <c r="H46" s="62">
        <v>26.484533707964903</v>
      </c>
      <c r="I46" s="62">
        <v>10.396685706792445</v>
      </c>
      <c r="J46" s="62">
        <v>18.133411462109436</v>
      </c>
      <c r="K46" s="62">
        <v>0.27161326513729223</v>
      </c>
      <c r="L46" s="62">
        <v>7.6614928976622397E-4</v>
      </c>
      <c r="M46" s="62">
        <v>-3.4983894895096325E-2</v>
      </c>
      <c r="N46" s="62">
        <v>-8.9259931427486099E-3</v>
      </c>
      <c r="O46" s="62">
        <v>76.43434838080627</v>
      </c>
      <c r="P46" s="62">
        <v>8.5458396754488491E-2</v>
      </c>
      <c r="Q46" s="62">
        <v>23.437096781731562</v>
      </c>
      <c r="R46" s="62">
        <v>29.013905298698127</v>
      </c>
      <c r="S46" s="62">
        <v>4827.0419634396303</v>
      </c>
      <c r="T46" s="62">
        <v>1.2431749706255588</v>
      </c>
      <c r="U46" s="62">
        <v>94.810457447347687</v>
      </c>
      <c r="V46" s="62">
        <v>22.617335982109996</v>
      </c>
      <c r="W46" s="62">
        <v>67.731934619109154</v>
      </c>
      <c r="X46" s="62">
        <v>1.0608253971864252E-2</v>
      </c>
      <c r="Y46" s="62">
        <v>1.9916098838606785E-2</v>
      </c>
      <c r="Z46" s="62">
        <v>0.29735024794459269</v>
      </c>
      <c r="AA46" s="62">
        <v>0.4759788376647478</v>
      </c>
      <c r="AB46" s="62">
        <v>6.2476290362739748</v>
      </c>
      <c r="AC46" s="62">
        <v>6.1464648933762661E-3</v>
      </c>
      <c r="AD46" s="62">
        <v>7.2754328712171953E-2</v>
      </c>
      <c r="AE46" s="62">
        <v>1.1242610118790285E-3</v>
      </c>
      <c r="AF46" s="62">
        <v>5.4355391373548523</v>
      </c>
      <c r="AG46" s="62">
        <v>3.6195772143226987E-4</v>
      </c>
      <c r="AH46" s="62">
        <v>0.46634142508358278</v>
      </c>
      <c r="AI46" s="62">
        <v>2.9725194766138264E-2</v>
      </c>
      <c r="AJ46" s="62"/>
      <c r="AK46" s="63">
        <f t="shared" si="62"/>
        <v>0.79546907318719084</v>
      </c>
      <c r="AL46" s="63">
        <f t="shared" si="117"/>
        <v>896.1266210158401</v>
      </c>
      <c r="AM46" s="63">
        <f t="shared" si="118"/>
        <v>759.18412135142262</v>
      </c>
      <c r="AN46" s="63">
        <f t="shared" si="119"/>
        <v>4353.8982587222536</v>
      </c>
      <c r="AO46" s="63">
        <f t="shared" si="120"/>
        <v>1546.8262771656389</v>
      </c>
      <c r="AP46" s="63">
        <f t="shared" si="121"/>
        <v>2975.3989007521991</v>
      </c>
      <c r="AQ46" s="63">
        <f t="shared" si="122"/>
        <v>38.912627387261814</v>
      </c>
      <c r="AR46" s="63">
        <f t="shared" si="123"/>
        <v>0.12050275780554794</v>
      </c>
      <c r="AS46" s="63">
        <f t="shared" si="63"/>
        <v>-3.1714838554344118E-3</v>
      </c>
      <c r="AT46" s="63">
        <f t="shared" si="105"/>
        <v>3.1953713661683576E-3</v>
      </c>
      <c r="AU46" s="63">
        <f t="shared" si="106"/>
        <v>11.644035974111185</v>
      </c>
      <c r="AV46" s="63">
        <f t="shared" si="107"/>
        <v>1.3921228489153928E-2</v>
      </c>
      <c r="AW46" s="63">
        <f t="shared" si="108"/>
        <v>3.8385141662681543</v>
      </c>
      <c r="AX46" s="63">
        <f t="shared" si="109"/>
        <v>4.7640804431656916</v>
      </c>
      <c r="AY46" s="63">
        <f t="shared" si="94"/>
        <v>793.64460393183344</v>
      </c>
      <c r="AZ46" s="63">
        <f t="shared" si="110"/>
        <v>0.20399127329924913</v>
      </c>
      <c r="BA46" s="63">
        <f t="shared" si="111"/>
        <v>15.579473533651413</v>
      </c>
      <c r="BB46" s="63">
        <f t="shared" si="112"/>
        <v>3.7015926548591058</v>
      </c>
      <c r="BC46" s="63">
        <f t="shared" si="113"/>
        <v>11.084996978580861</v>
      </c>
      <c r="BD46" s="63">
        <f t="shared" si="114"/>
        <v>8.3186592693781296E-4</v>
      </c>
      <c r="BE46" s="63">
        <f t="shared" si="115"/>
        <v>3.3458699365234846E-3</v>
      </c>
      <c r="BF46" s="63">
        <f t="shared" si="116"/>
        <v>4.8206528647113459E-2</v>
      </c>
      <c r="BG46" s="63">
        <f t="shared" si="96"/>
        <v>7.3821584167461388E-2</v>
      </c>
      <c r="BH46" s="63">
        <f t="shared" si="97"/>
        <v>1.0178611455104749</v>
      </c>
      <c r="BI46" s="63">
        <f t="shared" si="98"/>
        <v>3.2897799049631175E-4</v>
      </c>
      <c r="BJ46" s="63">
        <f t="shared" si="99"/>
        <v>1.1074689964443392E-2</v>
      </c>
      <c r="BK46" s="63">
        <f t="shared" si="100"/>
        <v>1.8742350817440786E-5</v>
      </c>
      <c r="BL46" s="63">
        <f t="shared" si="101"/>
        <v>0.88113854922627755</v>
      </c>
      <c r="BM46" s="63">
        <f t="shared" si="102"/>
        <v>4.2210887729799688E-5</v>
      </c>
      <c r="BN46" s="63">
        <f t="shared" si="103"/>
        <v>6.1019026967053101E-2</v>
      </c>
      <c r="BO46" s="63">
        <f t="shared" si="104"/>
        <v>4.9996264631055548E-3</v>
      </c>
      <c r="BP46" s="45">
        <f t="shared" si="95"/>
        <v>11417.840701115414</v>
      </c>
    </row>
    <row r="47" spans="1:68" s="71" customFormat="1" x14ac:dyDescent="0.25">
      <c r="A47" s="68" t="s">
        <v>309</v>
      </c>
      <c r="B47" s="68" t="s">
        <v>310</v>
      </c>
      <c r="C47" s="68">
        <v>5.0200000000000002E-2</v>
      </c>
      <c r="D47" s="69">
        <v>10</v>
      </c>
      <c r="E47" s="70">
        <v>1.9362257806691468E-2</v>
      </c>
      <c r="F47" s="70">
        <v>8.1122410344173446</v>
      </c>
      <c r="G47" s="70">
        <v>10.058448769561537</v>
      </c>
      <c r="H47" s="70">
        <v>58.512015875686529</v>
      </c>
      <c r="I47" s="70">
        <v>18.712468333556597</v>
      </c>
      <c r="J47" s="70">
        <v>22.725694531380963</v>
      </c>
      <c r="K47" s="70">
        <v>0.46887432091684222</v>
      </c>
      <c r="L47" s="70">
        <v>7.0131542177140902E-4</v>
      </c>
      <c r="M47" s="70">
        <v>-3.4983894895096325E-2</v>
      </c>
      <c r="N47" s="70">
        <v>-3.3365191855696225E-2</v>
      </c>
      <c r="O47" s="70">
        <v>97.325380195433851</v>
      </c>
      <c r="P47" s="70">
        <v>1.1157150279295721E-2</v>
      </c>
      <c r="Q47" s="70">
        <v>1.5857297565517945</v>
      </c>
      <c r="R47" s="70">
        <v>64.856814866186795</v>
      </c>
      <c r="S47" s="70">
        <v>8904.7717587764055</v>
      </c>
      <c r="T47" s="70">
        <v>2.0740374120936131</v>
      </c>
      <c r="U47" s="70">
        <v>221.4067349219209</v>
      </c>
      <c r="V47" s="70">
        <v>39.607595401663346</v>
      </c>
      <c r="W47" s="70">
        <v>103.27186048265058</v>
      </c>
      <c r="X47" s="70">
        <v>1.7433703686942463E-3</v>
      </c>
      <c r="Y47" s="70">
        <v>3.730874449081175E-2</v>
      </c>
      <c r="Z47" s="70">
        <v>0.53418792022098294</v>
      </c>
      <c r="AA47" s="70">
        <v>0.90845552852445144</v>
      </c>
      <c r="AB47" s="70">
        <v>12.112262426272153</v>
      </c>
      <c r="AC47" s="70">
        <v>7.1303659396603283E-3</v>
      </c>
      <c r="AD47" s="70">
        <v>2.1116477125778362E-2</v>
      </c>
      <c r="AE47" s="70">
        <v>4.9039164463826291E-3</v>
      </c>
      <c r="AF47" s="70">
        <v>6.4298282072630322</v>
      </c>
      <c r="AG47" s="70">
        <v>6.6335780549959904E-4</v>
      </c>
      <c r="AH47" s="70">
        <v>0.18949131551471785</v>
      </c>
      <c r="AI47" s="70">
        <v>9.4621760673398708E-3</v>
      </c>
      <c r="AJ47" s="70"/>
      <c r="AK47" s="71">
        <f t="shared" si="62"/>
        <v>0.39104192543942751</v>
      </c>
      <c r="AL47" s="71">
        <f t="shared" si="117"/>
        <v>1611.0215705546038</v>
      </c>
      <c r="AM47" s="71">
        <f t="shared" si="118"/>
        <v>2002.6320328485115</v>
      </c>
      <c r="AN47" s="71">
        <f t="shared" si="119"/>
        <v>11653.223820867119</v>
      </c>
      <c r="AO47" s="71">
        <f t="shared" si="120"/>
        <v>3529.9773689106046</v>
      </c>
      <c r="AP47" s="71">
        <f t="shared" si="121"/>
        <v>4518.467805945199</v>
      </c>
      <c r="AQ47" s="71">
        <f t="shared" si="122"/>
        <v>86.424268982888805</v>
      </c>
      <c r="AR47" s="71">
        <f t="shared" si="123"/>
        <v>0.13303245009221443</v>
      </c>
      <c r="AS47" s="71">
        <f t="shared" si="63"/>
        <v>-3.84115972929108E-3</v>
      </c>
      <c r="AT47" s="71">
        <f t="shared" si="105"/>
        <v>-9.9827506108446178E-4</v>
      </c>
      <c r="AU47" s="71">
        <f t="shared" si="106"/>
        <v>18.264296919765652</v>
      </c>
      <c r="AV47" s="71">
        <f t="shared" si="107"/>
        <v>2.0597256451918553E-3</v>
      </c>
      <c r="AW47" s="71">
        <f t="shared" si="108"/>
        <v>0.29617512066346802</v>
      </c>
      <c r="AX47" s="71">
        <f t="shared" si="109"/>
        <v>12.910063478473322</v>
      </c>
      <c r="AY47" s="71">
        <f t="shared" si="94"/>
        <v>1773.5237026379129</v>
      </c>
      <c r="AZ47" s="71">
        <f t="shared" si="110"/>
        <v>0.41257557432818515</v>
      </c>
      <c r="BA47" s="71">
        <f t="shared" si="111"/>
        <v>44.087545131309525</v>
      </c>
      <c r="BB47" s="71">
        <f t="shared" si="112"/>
        <v>7.86771768149337</v>
      </c>
      <c r="BC47" s="71">
        <f t="shared" si="113"/>
        <v>20.50532021779145</v>
      </c>
      <c r="BD47" s="71">
        <f t="shared" si="114"/>
        <v>-7.5839417677053855E-4</v>
      </c>
      <c r="BE47" s="71">
        <f t="shared" si="115"/>
        <v>7.5170388179816227E-3</v>
      </c>
      <c r="BF47" s="71">
        <f t="shared" si="116"/>
        <v>0.10556441562765738</v>
      </c>
      <c r="BG47" s="71">
        <f t="shared" si="96"/>
        <v>0.17556014394379857</v>
      </c>
      <c r="BH47" s="71">
        <f t="shared" si="97"/>
        <v>2.4010416642832402</v>
      </c>
      <c r="BI47" s="71">
        <f t="shared" si="98"/>
        <v>5.9443968695251743E-4</v>
      </c>
      <c r="BJ47" s="71">
        <f t="shared" si="99"/>
        <v>3.1267456966976551E-3</v>
      </c>
      <c r="BK47" s="71">
        <f t="shared" si="100"/>
        <v>7.7561930826168144E-4</v>
      </c>
      <c r="BL47" s="71">
        <f t="shared" si="101"/>
        <v>1.2652612448613441</v>
      </c>
      <c r="BM47" s="71">
        <f t="shared" si="102"/>
        <v>1.1116380108854807E-4</v>
      </c>
      <c r="BN47" s="71">
        <f t="shared" si="103"/>
        <v>1.875409848422668E-2</v>
      </c>
      <c r="BO47" s="71">
        <f t="shared" si="104"/>
        <v>2.0188665730843376E-3</v>
      </c>
      <c r="BP47" s="45">
        <f t="shared" si="95"/>
        <v>25284.115126583965</v>
      </c>
    </row>
    <row r="48" spans="1:68" s="67" customFormat="1" x14ac:dyDescent="0.25">
      <c r="A48" s="64" t="s">
        <v>311</v>
      </c>
      <c r="B48" s="64" t="s">
        <v>312</v>
      </c>
      <c r="C48" s="64">
        <v>5.1700000000000003E-2</v>
      </c>
      <c r="D48" s="65">
        <v>10</v>
      </c>
      <c r="E48" s="66">
        <v>2.2443552409053106E-2</v>
      </c>
      <c r="F48" s="66">
        <v>6.0259593690126136</v>
      </c>
      <c r="G48" s="66">
        <v>7.4234922467083031</v>
      </c>
      <c r="H48" s="66">
        <v>44.454204677557982</v>
      </c>
      <c r="I48" s="66">
        <v>23.545147815450282</v>
      </c>
      <c r="J48" s="66">
        <v>8.4152068397655881</v>
      </c>
      <c r="K48" s="66">
        <v>0.38766851683582687</v>
      </c>
      <c r="L48" s="66">
        <v>6.2725249064082486E-4</v>
      </c>
      <c r="M48" s="66">
        <v>-3.4983894895096325E-2</v>
      </c>
      <c r="N48" s="66">
        <v>8.7261894121036764E-3</v>
      </c>
      <c r="O48" s="66">
        <v>100.34885784965786</v>
      </c>
      <c r="P48" s="66">
        <v>2.4753957517971756E-2</v>
      </c>
      <c r="Q48" s="66">
        <v>4.9155006187633878</v>
      </c>
      <c r="R48" s="66">
        <v>70.089914321118812</v>
      </c>
      <c r="S48" s="66">
        <v>12098.255986665927</v>
      </c>
      <c r="T48" s="66">
        <v>1.9407087107631176</v>
      </c>
      <c r="U48" s="66">
        <v>173.82690935365417</v>
      </c>
      <c r="V48" s="66">
        <v>60.234404127893441</v>
      </c>
      <c r="W48" s="66">
        <v>130.44917389073694</v>
      </c>
      <c r="X48" s="66">
        <v>9.538635303248038E-3</v>
      </c>
      <c r="Y48" s="66">
        <v>1.4698932806557791E-2</v>
      </c>
      <c r="Z48" s="66">
        <v>0.20832546097866525</v>
      </c>
      <c r="AA48" s="66">
        <v>0.55458521590779764</v>
      </c>
      <c r="AB48" s="66">
        <v>8.4260182602882221</v>
      </c>
      <c r="AC48" s="66">
        <v>8.6848276079002727E-3</v>
      </c>
      <c r="AD48" s="66">
        <v>4.0428151481012677E-2</v>
      </c>
      <c r="AE48" s="66">
        <v>1.2629322088528151E-3</v>
      </c>
      <c r="AF48" s="66">
        <v>6.8142746971860237</v>
      </c>
      <c r="AG48" s="66">
        <v>5.9502814654399921E-4</v>
      </c>
      <c r="AH48" s="66">
        <v>0.7482019841576959</v>
      </c>
      <c r="AI48" s="66">
        <v>5.0182097506392444E-3</v>
      </c>
      <c r="AJ48" s="66"/>
      <c r="AK48" s="67">
        <f t="shared" si="62"/>
        <v>0.97569150252757519</v>
      </c>
      <c r="AL48" s="67">
        <f t="shared" si="117"/>
        <v>1160.7440268432072</v>
      </c>
      <c r="AM48" s="67">
        <f t="shared" si="118"/>
        <v>1434.8658185776196</v>
      </c>
      <c r="AN48" s="67">
        <f t="shared" si="119"/>
        <v>8596.0101320356644</v>
      </c>
      <c r="AO48" s="67">
        <f t="shared" si="120"/>
        <v>4362.314482364588</v>
      </c>
      <c r="AP48" s="67">
        <f t="shared" si="121"/>
        <v>1619.385047239753</v>
      </c>
      <c r="AQ48" s="67">
        <f t="shared" si="122"/>
        <v>68.209676250113446</v>
      </c>
      <c r="AR48" s="67">
        <f t="shared" si="123"/>
        <v>0.11484718923255943</v>
      </c>
      <c r="AS48" s="67">
        <f t="shared" si="63"/>
        <v>-3.7297140891762517E-3</v>
      </c>
      <c r="AT48" s="67">
        <f t="shared" si="105"/>
        <v>7.1721548280765761E-3</v>
      </c>
      <c r="AU48" s="67">
        <f t="shared" si="106"/>
        <v>18.319196942252919</v>
      </c>
      <c r="AV48" s="67">
        <f t="shared" si="107"/>
        <v>4.629909086564632E-3</v>
      </c>
      <c r="AW48" s="67">
        <f t="shared" si="108"/>
        <v>0.93163829167160594</v>
      </c>
      <c r="AX48" s="67">
        <f t="shared" si="109"/>
        <v>13.547701763417427</v>
      </c>
      <c r="AY48" s="67">
        <f t="shared" si="94"/>
        <v>2339.7627108572233</v>
      </c>
      <c r="AZ48" s="67">
        <f t="shared" si="110"/>
        <v>0.37481637945783242</v>
      </c>
      <c r="BA48" s="67">
        <f t="shared" si="111"/>
        <v>33.605348354140638</v>
      </c>
      <c r="BB48" s="67">
        <f t="shared" si="112"/>
        <v>11.629158895034198</v>
      </c>
      <c r="BC48" s="67">
        <f t="shared" si="113"/>
        <v>25.167122031218451</v>
      </c>
      <c r="BD48" s="67">
        <f t="shared" si="114"/>
        <v>7.7139771125061662E-4</v>
      </c>
      <c r="BE48" s="67">
        <f t="shared" si="115"/>
        <v>2.9256717953605005E-3</v>
      </c>
      <c r="BF48" s="67">
        <f t="shared" si="116"/>
        <v>3.9472129053872783E-2</v>
      </c>
      <c r="BG48" s="67">
        <f t="shared" si="96"/>
        <v>0.10201965376812673</v>
      </c>
      <c r="BH48" s="67">
        <f t="shared" si="97"/>
        <v>1.6183723382433139</v>
      </c>
      <c r="BI48" s="67">
        <f t="shared" si="98"/>
        <v>8.7786245584943554E-4</v>
      </c>
      <c r="BJ48" s="67">
        <f t="shared" si="99"/>
        <v>6.7713612674384031E-3</v>
      </c>
      <c r="BK48" s="67">
        <f t="shared" si="100"/>
        <v>4.8863576391455814E-5</v>
      </c>
      <c r="BL48" s="67">
        <f t="shared" si="101"/>
        <v>1.3029125607595626</v>
      </c>
      <c r="BM48" s="67">
        <f t="shared" si="102"/>
        <v>9.4721977274450929E-5</v>
      </c>
      <c r="BN48" s="67">
        <f t="shared" si="103"/>
        <v>0.12627780329473809</v>
      </c>
      <c r="BO48" s="67">
        <f t="shared" si="104"/>
        <v>1.100724154774226E-3</v>
      </c>
      <c r="BP48" s="45">
        <f t="shared" si="95"/>
        <v>19689.167132955008</v>
      </c>
    </row>
    <row r="49" spans="1:68" s="45" customFormat="1" x14ac:dyDescent="0.25">
      <c r="A49" s="42" t="s">
        <v>313</v>
      </c>
      <c r="B49" s="42" t="s">
        <v>314</v>
      </c>
      <c r="C49" s="42">
        <v>5.3199999999999997E-2</v>
      </c>
      <c r="D49" s="43">
        <v>10</v>
      </c>
      <c r="E49" s="44">
        <v>1.8020437805854248E-2</v>
      </c>
      <c r="F49" s="44">
        <v>9.7575110419418802</v>
      </c>
      <c r="G49" s="44">
        <v>7.0544141122273514</v>
      </c>
      <c r="H49" s="44">
        <v>47.833062497831889</v>
      </c>
      <c r="I49" s="44">
        <v>26.909533966502831</v>
      </c>
      <c r="J49" s="44">
        <v>7.8030201108245469</v>
      </c>
      <c r="K49" s="44">
        <v>0.43400940061242488</v>
      </c>
      <c r="L49" s="44">
        <v>5.0509693763349419E-4</v>
      </c>
      <c r="M49" s="44">
        <v>-3.4983894895096325E-2</v>
      </c>
      <c r="N49" s="44">
        <v>-1.5008601727249925E-2</v>
      </c>
      <c r="O49" s="44">
        <v>72.007464773847985</v>
      </c>
      <c r="P49" s="44">
        <v>0.12764010006663185</v>
      </c>
      <c r="Q49" s="44">
        <v>18.539881680262308</v>
      </c>
      <c r="R49" s="44">
        <v>44.223108954076608</v>
      </c>
      <c r="S49" s="44">
        <v>7003.5131045192138</v>
      </c>
      <c r="T49" s="44">
        <v>1.7129666125515857</v>
      </c>
      <c r="U49" s="44">
        <v>207.31197154642319</v>
      </c>
      <c r="V49" s="44">
        <v>21.808830114286884</v>
      </c>
      <c r="W49" s="44">
        <v>127.20467578805803</v>
      </c>
      <c r="X49" s="44">
        <v>1.3563927658556801E-2</v>
      </c>
      <c r="Y49" s="44">
        <v>1.0293742761046847E-2</v>
      </c>
      <c r="Z49" s="44">
        <v>7.2612068172347236E-2</v>
      </c>
      <c r="AA49" s="44">
        <v>1.0606673596675216</v>
      </c>
      <c r="AB49" s="44">
        <v>17.68278511339323</v>
      </c>
      <c r="AC49" s="44">
        <v>2.5365930639336509E-2</v>
      </c>
      <c r="AD49" s="44">
        <v>1.9776369537120746E-2</v>
      </c>
      <c r="AE49" s="44">
        <v>3.9880282716215484E-3</v>
      </c>
      <c r="AF49" s="44">
        <v>13.562666213592719</v>
      </c>
      <c r="AG49" s="44">
        <v>3.8557321935183704E-4</v>
      </c>
      <c r="AH49" s="44">
        <v>0.39254701751838755</v>
      </c>
      <c r="AI49" s="44">
        <v>4.0552731804553821E-2</v>
      </c>
      <c r="AJ49" s="44"/>
      <c r="AK49" s="45">
        <f t="shared" si="62"/>
        <v>0.11676888437381702</v>
      </c>
      <c r="AL49" s="55">
        <f t="shared" si="117"/>
        <v>1829.4357691181669</v>
      </c>
      <c r="AM49" s="45">
        <f t="shared" si="118"/>
        <v>1325.0334863844628</v>
      </c>
      <c r="AN49" s="45">
        <f t="shared" si="119"/>
        <v>8988.7650757327629</v>
      </c>
      <c r="AO49" s="45">
        <f t="shared" si="120"/>
        <v>4871.7203054280963</v>
      </c>
      <c r="AP49" s="45">
        <f t="shared" si="121"/>
        <v>1458.6530009940752</v>
      </c>
      <c r="AQ49" s="45">
        <f t="shared" si="122"/>
        <v>74.99716353189558</v>
      </c>
      <c r="AR49" s="45">
        <f t="shared" si="123"/>
        <v>8.8647446489661968E-2</v>
      </c>
      <c r="AS49" s="45">
        <f t="shared" si="63"/>
        <v>-3.6245529776393281E-3</v>
      </c>
      <c r="AT49" s="45">
        <f t="shared" si="105"/>
        <v>2.5085055116169743E-3</v>
      </c>
      <c r="AU49" s="45">
        <f t="shared" si="106"/>
        <v>12.47534870594694</v>
      </c>
      <c r="AV49" s="45">
        <f t="shared" si="107"/>
        <v>2.3838867016202865E-2</v>
      </c>
      <c r="AW49" s="45">
        <f t="shared" si="108"/>
        <v>3.4663441784663771</v>
      </c>
      <c r="AX49" s="45">
        <f t="shared" si="109"/>
        <v>8.3035362311702805</v>
      </c>
      <c r="AY49" s="45">
        <f t="shared" si="94"/>
        <v>1316.1335212378067</v>
      </c>
      <c r="AZ49" s="45">
        <f t="shared" si="110"/>
        <v>0.32143958338072587</v>
      </c>
      <c r="BA49" s="45">
        <f t="shared" si="111"/>
        <v>38.952013756330096</v>
      </c>
      <c r="BB49" s="45">
        <f t="shared" si="112"/>
        <v>4.0784168183684679</v>
      </c>
      <c r="BC49" s="45">
        <f t="shared" si="113"/>
        <v>23.847654661413628</v>
      </c>
      <c r="BD49" s="45">
        <f t="shared" si="114"/>
        <v>1.5062816771568514E-3</v>
      </c>
      <c r="BE49" s="45">
        <f t="shared" si="115"/>
        <v>2.0151378076133167E-3</v>
      </c>
      <c r="BF49" s="45">
        <f t="shared" si="116"/>
        <v>1.2849156842519612E-2</v>
      </c>
      <c r="BG49" s="45">
        <f t="shared" si="96"/>
        <v>0.19427138228213139</v>
      </c>
      <c r="BH49" s="45">
        <f t="shared" si="97"/>
        <v>3.3127353086133358</v>
      </c>
      <c r="BI49" s="45">
        <f t="shared" si="98"/>
        <v>3.9886563774770342E-3</v>
      </c>
      <c r="BJ49" s="45">
        <f t="shared" si="99"/>
        <v>2.6985255279632736E-3</v>
      </c>
      <c r="BK49" s="45">
        <f t="shared" si="100"/>
        <v>5.5972194599860151E-4</v>
      </c>
      <c r="BL49" s="45">
        <f t="shared" si="101"/>
        <v>2.5346709502882772</v>
      </c>
      <c r="BM49" s="45">
        <f t="shared" si="102"/>
        <v>5.26800179166822E-5</v>
      </c>
      <c r="BN49" s="45">
        <f t="shared" si="103"/>
        <v>5.5864901577911207E-2</v>
      </c>
      <c r="BO49" s="45">
        <f t="shared" si="104"/>
        <v>7.7491101379882181E-3</v>
      </c>
      <c r="BP49" s="45">
        <f t="shared" si="95"/>
        <v>19962.540177325853</v>
      </c>
    </row>
    <row r="50" spans="1:68" s="49" customFormat="1" x14ac:dyDescent="0.25">
      <c r="A50" s="46" t="s">
        <v>315</v>
      </c>
      <c r="B50" s="46" t="s">
        <v>316</v>
      </c>
      <c r="C50" s="46">
        <v>4.8800000000000003E-2</v>
      </c>
      <c r="D50" s="47">
        <v>10</v>
      </c>
      <c r="E50" s="48">
        <v>1.6894836121577324E-2</v>
      </c>
      <c r="F50" s="48">
        <v>5.405540686569104</v>
      </c>
      <c r="G50" s="48">
        <v>3.8096181761919206</v>
      </c>
      <c r="H50" s="48">
        <v>27.216451650167532</v>
      </c>
      <c r="I50" s="48">
        <v>12.359398081327214</v>
      </c>
      <c r="J50" s="48">
        <v>15.697887889400077</v>
      </c>
      <c r="K50" s="48">
        <v>0.17062642938320574</v>
      </c>
      <c r="L50" s="48">
        <v>2.2346616904987018E-4</v>
      </c>
      <c r="M50" s="48">
        <v>-9.4723234765543961E-3</v>
      </c>
      <c r="N50" s="48">
        <v>9.4881480001520503E-3</v>
      </c>
      <c r="O50" s="48">
        <v>20.592783761097309</v>
      </c>
      <c r="P50" s="48">
        <v>3.7451725528854138E-3</v>
      </c>
      <c r="Q50" s="48">
        <v>1.3084719335531372</v>
      </c>
      <c r="R50" s="48">
        <v>16.216716976574229</v>
      </c>
      <c r="S50" s="48">
        <v>3517.2187848867761</v>
      </c>
      <c r="T50" s="48">
        <v>1.0066830308229224</v>
      </c>
      <c r="U50" s="48">
        <v>154.4050430448487</v>
      </c>
      <c r="V50" s="48">
        <v>11.460865997579289</v>
      </c>
      <c r="W50" s="48">
        <v>59.642241840194806</v>
      </c>
      <c r="X50" s="48">
        <v>2.8901531512453061E-3</v>
      </c>
      <c r="Y50" s="48">
        <v>5.6326013847054759E-3</v>
      </c>
      <c r="Z50" s="48">
        <v>8.1959432554425143E-2</v>
      </c>
      <c r="AA50" s="48">
        <v>0.53369504040555327</v>
      </c>
      <c r="AB50" s="48">
        <v>9.3066588879168197</v>
      </c>
      <c r="AC50" s="48">
        <v>1.129364621967862E-2</v>
      </c>
      <c r="AD50" s="48">
        <v>1.3654129794093615E-2</v>
      </c>
      <c r="AE50" s="48">
        <v>1.1251873030870901E-3</v>
      </c>
      <c r="AF50" s="48">
        <v>17.367165445260472</v>
      </c>
      <c r="AG50" s="48">
        <v>4.67112437000597E-4</v>
      </c>
      <c r="AH50" s="48">
        <v>0.19114007618059906</v>
      </c>
      <c r="AI50" s="48">
        <v>3.2863551474048153E-2</v>
      </c>
      <c r="AJ50" s="48"/>
      <c r="AK50" s="49">
        <f t="shared" si="62"/>
        <v>-0.10335885643611006</v>
      </c>
      <c r="AL50" s="49">
        <f t="shared" si="117"/>
        <v>1102.5876918721046</v>
      </c>
      <c r="AM50" s="49">
        <f t="shared" si="118"/>
        <v>779.58651875612929</v>
      </c>
      <c r="AN50" s="49">
        <f t="shared" si="119"/>
        <v>5574.5121629577734</v>
      </c>
      <c r="AO50" s="49">
        <f t="shared" si="120"/>
        <v>2329.3885532175927</v>
      </c>
      <c r="AP50" s="49">
        <f t="shared" si="121"/>
        <v>3207.9716688245921</v>
      </c>
      <c r="AQ50" s="49">
        <f t="shared" si="122"/>
        <v>27.787282532882244</v>
      </c>
      <c r="AR50" s="49">
        <f t="shared" si="123"/>
        <v>3.8929025971593777E-2</v>
      </c>
      <c r="AS50" s="49">
        <f t="shared" si="63"/>
        <v>1.2764240937501448E-3</v>
      </c>
      <c r="AT50" s="49">
        <f t="shared" si="105"/>
        <v>7.7545080018861217E-3</v>
      </c>
      <c r="AU50" s="49">
        <f t="shared" si="106"/>
        <v>3.0643799391161974</v>
      </c>
      <c r="AV50" s="49">
        <f t="shared" si="107"/>
        <v>5.9996824025672281E-4</v>
      </c>
      <c r="AW50" s="49">
        <f t="shared" si="108"/>
        <v>0.24785682023195743</v>
      </c>
      <c r="AX50" s="49">
        <f t="shared" si="109"/>
        <v>3.3132009779351455</v>
      </c>
      <c r="AY50" s="49">
        <f t="shared" si="94"/>
        <v>720.39672404768282</v>
      </c>
      <c r="AZ50" s="49">
        <f t="shared" si="110"/>
        <v>0.2056915987411472</v>
      </c>
      <c r="BA50" s="49">
        <f t="shared" si="111"/>
        <v>31.62249686108639</v>
      </c>
      <c r="BB50" s="49">
        <f t="shared" si="112"/>
        <v>2.3256584747976752</v>
      </c>
      <c r="BC50" s="49">
        <f t="shared" si="113"/>
        <v>12.15309197763469</v>
      </c>
      <c r="BD50" s="49">
        <f t="shared" si="114"/>
        <v>-5.451549149256236E-4</v>
      </c>
      <c r="BE50" s="49">
        <f t="shared" si="115"/>
        <v>1.2416786393773509E-3</v>
      </c>
      <c r="BF50" s="49">
        <f t="shared" si="116"/>
        <v>1.5923130898418486E-2</v>
      </c>
      <c r="BG50" s="49">
        <f t="shared" si="96"/>
        <v>0.10380152345880549</v>
      </c>
      <c r="BH50" s="49">
        <f t="shared" si="97"/>
        <v>1.8950052492513383</v>
      </c>
      <c r="BI50" s="49">
        <f t="shared" si="98"/>
        <v>1.4646244894508051E-3</v>
      </c>
      <c r="BJ50" s="49">
        <f t="shared" si="99"/>
        <v>1.6872778823232542E-3</v>
      </c>
      <c r="BK50" s="49">
        <f t="shared" si="100"/>
        <v>2.3540939380758525E-5</v>
      </c>
      <c r="BL50" s="49">
        <f t="shared" si="101"/>
        <v>3.5428173539347099</v>
      </c>
      <c r="BM50" s="49">
        <f t="shared" si="102"/>
        <v>7.4138711673260092E-5</v>
      </c>
      <c r="BN50" s="49">
        <f t="shared" si="103"/>
        <v>1.9629986691946544E-2</v>
      </c>
      <c r="BO50" s="49">
        <f t="shared" si="104"/>
        <v>6.8721486892605859E-3</v>
      </c>
      <c r="BP50" s="45">
        <f t="shared" si="95"/>
        <v>13800.69617542684</v>
      </c>
    </row>
    <row r="51" spans="1:68" x14ac:dyDescent="0.25">
      <c r="A51" s="3" t="s">
        <v>317</v>
      </c>
      <c r="B51" s="3" t="s">
        <v>318</v>
      </c>
      <c r="C51" s="3">
        <v>5.5E-2</v>
      </c>
      <c r="D51" s="4">
        <v>10</v>
      </c>
      <c r="E51" s="1">
        <v>1.446144943619695E-2</v>
      </c>
      <c r="F51" s="1">
        <v>7.1151379837444253</v>
      </c>
      <c r="G51" s="1">
        <v>8.1283764124557383</v>
      </c>
      <c r="H51" s="1">
        <v>41.464014264219102</v>
      </c>
      <c r="I51" s="1">
        <v>12.98517189519729</v>
      </c>
      <c r="J51" s="1">
        <v>18.640346046055459</v>
      </c>
      <c r="K51" s="1">
        <v>0.41261612356202737</v>
      </c>
      <c r="L51" s="1">
        <v>3.2438356129318606E-4</v>
      </c>
      <c r="M51" s="1">
        <v>-2.3577771266784196E-2</v>
      </c>
      <c r="N51" s="1">
        <v>-8.0239334294071943E-3</v>
      </c>
      <c r="O51" s="1">
        <v>37.093135483220557</v>
      </c>
      <c r="P51" s="1">
        <v>9.3019791088904003E-3</v>
      </c>
      <c r="Q51" s="1">
        <v>1.7007638310691224</v>
      </c>
      <c r="R51" s="1">
        <v>77.065404076790188</v>
      </c>
      <c r="S51" s="1">
        <v>10030.543519082821</v>
      </c>
      <c r="T51" s="1">
        <v>2.3009983428734913</v>
      </c>
      <c r="U51" s="1">
        <v>335.0027568647393</v>
      </c>
      <c r="V51" s="1">
        <v>17.976713761054519</v>
      </c>
      <c r="W51" s="1">
        <v>122.22544340446818</v>
      </c>
      <c r="X51" s="1">
        <v>2.7060414286488549E-3</v>
      </c>
      <c r="Y51" s="1">
        <v>0.11014720266548469</v>
      </c>
      <c r="Z51" s="1">
        <v>0.33884636029221155</v>
      </c>
      <c r="AA51" s="1">
        <v>0.45555079416320332</v>
      </c>
      <c r="AB51" s="1">
        <v>9.7399602818642439</v>
      </c>
      <c r="AC51" s="1">
        <v>1.8879058739689196E-2</v>
      </c>
      <c r="AD51" s="1">
        <v>1.9379718998417624E-2</v>
      </c>
      <c r="AE51" s="1">
        <v>3.6706791072437452E-3</v>
      </c>
      <c r="AF51" s="1">
        <v>4.4323875313369969</v>
      </c>
      <c r="AG51" s="1">
        <v>7.8623520024826484E-4</v>
      </c>
      <c r="AH51" s="1">
        <v>0.37709669576798599</v>
      </c>
      <c r="AI51" s="1">
        <v>5.133564991385159E-3</v>
      </c>
      <c r="AJ51" s="1"/>
      <c r="AK51">
        <f t="shared" si="62"/>
        <v>-0.53414143723428942</v>
      </c>
      <c r="AL51">
        <f t="shared" si="117"/>
        <v>1289.1318606383986</v>
      </c>
      <c r="AM51">
        <f t="shared" si="118"/>
        <v>1476.9346268715872</v>
      </c>
      <c r="AN51">
        <f t="shared" si="119"/>
        <v>7536.5785398700918</v>
      </c>
      <c r="AO51">
        <f t="shared" si="120"/>
        <v>2180.5799915585326</v>
      </c>
      <c r="AP51">
        <f t="shared" si="121"/>
        <v>3381.3381637307989</v>
      </c>
      <c r="AQ51">
        <f t="shared" si="122"/>
        <v>68.653024170779446</v>
      </c>
      <c r="AR51">
        <f t="shared" si="123"/>
        <v>5.2889279815398829E-2</v>
      </c>
      <c r="AS51">
        <f t="shared" si="63"/>
        <v>-1.4320905841325626E-3</v>
      </c>
      <c r="AT51">
        <f t="shared" si="105"/>
        <v>3.6963486581172785E-3</v>
      </c>
      <c r="AU51">
        <f t="shared" si="106"/>
        <v>5.7190046954564178</v>
      </c>
      <c r="AV51">
        <f t="shared" si="107"/>
        <v>1.5426639215377807E-3</v>
      </c>
      <c r="AW51">
        <f t="shared" si="108"/>
        <v>0.29124239640871591</v>
      </c>
      <c r="AX51">
        <f t="shared" si="109"/>
        <v>14.003110522279904</v>
      </c>
      <c r="AY51">
        <f t="shared" si="94"/>
        <v>1823.4292268270433</v>
      </c>
      <c r="AZ51">
        <f t="shared" si="110"/>
        <v>0.41783460252861232</v>
      </c>
      <c r="BA51">
        <f t="shared" si="111"/>
        <v>60.893727000362219</v>
      </c>
      <c r="BB51">
        <f t="shared" si="112"/>
        <v>3.2481929309977979</v>
      </c>
      <c r="BC51">
        <f t="shared" si="113"/>
        <v>22.161870984569216</v>
      </c>
      <c r="BD51">
        <f t="shared" si="114"/>
        <v>-5.1717594680608994E-4</v>
      </c>
      <c r="BE51">
        <f t="shared" si="115"/>
        <v>2.0104362371080126E-2</v>
      </c>
      <c r="BF51">
        <f t="shared" si="116"/>
        <v>6.0834873913103396E-2</v>
      </c>
      <c r="BG51">
        <f t="shared" si="96"/>
        <v>7.7892216043021947E-2</v>
      </c>
      <c r="BH51">
        <f t="shared" si="97"/>
        <v>1.7601685473261739</v>
      </c>
      <c r="BI51">
        <f t="shared" si="98"/>
        <v>2.6786872779146374E-3</v>
      </c>
      <c r="BJ51">
        <f t="shared" si="99"/>
        <v>2.5380918672839071E-3</v>
      </c>
      <c r="BK51">
        <f t="shared" si="100"/>
        <v>4.8370392515177397E-4</v>
      </c>
      <c r="BL51">
        <f t="shared" si="101"/>
        <v>0.79166741332325685</v>
      </c>
      <c r="BM51">
        <f t="shared" si="102"/>
        <v>1.2380357749330491E-4</v>
      </c>
      <c r="BN51">
        <f t="shared" si="103"/>
        <v>5.1227446298924749E-2</v>
      </c>
      <c r="BO51">
        <f t="shared" si="104"/>
        <v>1.0556543856233933E-3</v>
      </c>
      <c r="BP51" s="45">
        <f t="shared" si="95"/>
        <v>17865.671229188771</v>
      </c>
    </row>
    <row r="52" spans="1:68" x14ac:dyDescent="0.25">
      <c r="A52" s="3" t="s">
        <v>319</v>
      </c>
      <c r="B52" s="3" t="s">
        <v>320</v>
      </c>
      <c r="C52" s="3">
        <v>5.8999999999999997E-2</v>
      </c>
      <c r="D52" s="4">
        <v>10</v>
      </c>
      <c r="E52" s="1">
        <v>2.4360180196408465E-2</v>
      </c>
      <c r="F52" s="1">
        <v>7.0400016228987328</v>
      </c>
      <c r="G52" s="1">
        <v>6.5608735843269201</v>
      </c>
      <c r="H52" s="1">
        <v>43.38752563387586</v>
      </c>
      <c r="I52" s="1">
        <v>34.345224290699065</v>
      </c>
      <c r="J52" s="1">
        <v>15.986879580690887</v>
      </c>
      <c r="K52" s="1">
        <v>0.30547002250148397</v>
      </c>
      <c r="L52" s="1">
        <v>5.7621770022499546E-4</v>
      </c>
      <c r="M52" s="1">
        <v>2.6631361432299973E-3</v>
      </c>
      <c r="N52" s="1">
        <v>-8.1724412602619586E-3</v>
      </c>
      <c r="O52" s="1">
        <v>101.77196681090784</v>
      </c>
      <c r="P52" s="1">
        <v>7.2879088560853147E-3</v>
      </c>
      <c r="Q52" s="1">
        <v>2.734039254813291</v>
      </c>
      <c r="R52" s="1">
        <v>23.030990515231284</v>
      </c>
      <c r="S52" s="1">
        <v>3008.4835041196957</v>
      </c>
      <c r="T52" s="1">
        <v>1.3939009702944454</v>
      </c>
      <c r="U52" s="1">
        <v>210.02041131028506</v>
      </c>
      <c r="V52" s="1">
        <v>19.717453070345961</v>
      </c>
      <c r="W52" s="1">
        <v>109.64610491283942</v>
      </c>
      <c r="X52" s="1">
        <v>5.8635005040616698E-3</v>
      </c>
      <c r="Y52" s="1">
        <v>0.42717310232819988</v>
      </c>
      <c r="Z52" s="1">
        <v>0.15994184867428213</v>
      </c>
      <c r="AA52" s="1">
        <v>0.48982713969625508</v>
      </c>
      <c r="AB52" s="1">
        <v>10.534256255822617</v>
      </c>
      <c r="AC52" s="1">
        <v>1.5546904521505032E-2</v>
      </c>
      <c r="AD52" s="1">
        <v>3.9929063966803041E-2</v>
      </c>
      <c r="AE52" s="1">
        <v>3.6226703677454692E-3</v>
      </c>
      <c r="AF52" s="1">
        <v>15.383210466816886</v>
      </c>
      <c r="AG52" s="1">
        <v>7.8090862756563073E-4</v>
      </c>
      <c r="AH52" s="1">
        <v>0.46709923840122242</v>
      </c>
      <c r="AI52" s="1">
        <v>1.429091536027177E-2</v>
      </c>
      <c r="AJ52" s="1"/>
      <c r="AK52">
        <f t="shared" si="62"/>
        <v>1.179822517868292</v>
      </c>
      <c r="AL52">
        <f t="shared" si="117"/>
        <v>1188.9981140111017</v>
      </c>
      <c r="AM52">
        <f t="shared" si="118"/>
        <v>1111.1250202821882</v>
      </c>
      <c r="AN52">
        <f t="shared" si="119"/>
        <v>7351.642938803775</v>
      </c>
      <c r="AO52">
        <f t="shared" si="120"/>
        <v>5653.0919235718138</v>
      </c>
      <c r="AP52">
        <f t="shared" si="121"/>
        <v>2702.3548195177668</v>
      </c>
      <c r="AQ52">
        <f t="shared" si="122"/>
        <v>45.838225742159935</v>
      </c>
      <c r="AR52">
        <f t="shared" si="123"/>
        <v>9.1987318290932693E-2</v>
      </c>
      <c r="AS52">
        <f t="shared" si="63"/>
        <v>3.112611728353407E-3</v>
      </c>
      <c r="AT52">
        <f t="shared" si="105"/>
        <v>3.4205779303034351E-3</v>
      </c>
      <c r="AU52">
        <f t="shared" si="106"/>
        <v>16.293789347914842</v>
      </c>
      <c r="AV52">
        <f t="shared" si="107"/>
        <v>1.0967086975682554E-3</v>
      </c>
      <c r="AW52">
        <f t="shared" si="108"/>
        <v>0.44662857694781471</v>
      </c>
      <c r="AX52">
        <f t="shared" si="109"/>
        <v>3.8953719171153502</v>
      </c>
      <c r="AY52">
        <f t="shared" si="94"/>
        <v>509.62724281112082</v>
      </c>
      <c r="AZ52">
        <f t="shared" si="110"/>
        <v>0.23576151547937652</v>
      </c>
      <c r="BA52">
        <f t="shared" si="111"/>
        <v>35.581890330091184</v>
      </c>
      <c r="BB52">
        <f t="shared" si="112"/>
        <v>3.3230170219964963</v>
      </c>
      <c r="BC52">
        <f t="shared" si="113"/>
        <v>18.527279987034223</v>
      </c>
      <c r="BD52">
        <f t="shared" si="114"/>
        <v>5.3049384403274592E-5</v>
      </c>
      <c r="BE52">
        <f t="shared" si="115"/>
        <v>7.2474558085365418E-2</v>
      </c>
      <c r="BF52">
        <f t="shared" si="116"/>
        <v>2.6387677102396482E-2</v>
      </c>
      <c r="BG52">
        <f t="shared" si="96"/>
        <v>7.8420937927063158E-2</v>
      </c>
      <c r="BH52">
        <f t="shared" si="97"/>
        <v>1.7754615227546322</v>
      </c>
      <c r="BI52">
        <f t="shared" si="98"/>
        <v>1.932309459380736E-3</v>
      </c>
      <c r="BJ52">
        <f t="shared" si="99"/>
        <v>5.848957667533375E-3</v>
      </c>
      <c r="BK52">
        <f t="shared" si="100"/>
        <v>4.4277336420957302E-4</v>
      </c>
      <c r="BL52">
        <f t="shared" si="101"/>
        <v>2.5940667302979321</v>
      </c>
      <c r="BM52">
        <f t="shared" si="102"/>
        <v>1.1450730568314287E-4</v>
      </c>
      <c r="BN52">
        <f t="shared" si="103"/>
        <v>6.3009067335139404E-2</v>
      </c>
      <c r="BO52">
        <f t="shared" si="104"/>
        <v>2.5361778796297078E-3</v>
      </c>
      <c r="BP52" s="45">
        <f t="shared" si="95"/>
        <v>18646.882211439584</v>
      </c>
    </row>
    <row r="53" spans="1:68" s="45" customFormat="1" x14ac:dyDescent="0.25">
      <c r="A53" s="42" t="s">
        <v>321</v>
      </c>
      <c r="B53" s="42" t="s">
        <v>322</v>
      </c>
      <c r="C53" s="42">
        <v>5.3400000000000003E-2</v>
      </c>
      <c r="D53" s="43">
        <v>10</v>
      </c>
      <c r="E53" s="44">
        <v>1.5684395205868562E-2</v>
      </c>
      <c r="F53" s="44">
        <v>4.7422496323081811</v>
      </c>
      <c r="G53" s="44">
        <v>6.3292662559570365</v>
      </c>
      <c r="H53" s="44">
        <v>41.450532795694762</v>
      </c>
      <c r="I53" s="44">
        <v>21.349794663244648</v>
      </c>
      <c r="J53" s="44">
        <v>21.600235994106267</v>
      </c>
      <c r="K53" s="44">
        <v>0.25409951187211832</v>
      </c>
      <c r="L53" s="44">
        <v>3.0094898381095858E-4</v>
      </c>
      <c r="M53" s="44">
        <v>-3.4983894895096325E-2</v>
      </c>
      <c r="N53" s="44">
        <v>-8.5977828191908176E-3</v>
      </c>
      <c r="O53" s="44">
        <v>16.168000113795529</v>
      </c>
      <c r="P53" s="44">
        <v>7.9478671405409616E-3</v>
      </c>
      <c r="Q53" s="44">
        <v>2.0685790640691786</v>
      </c>
      <c r="R53" s="44">
        <v>13.357221910343831</v>
      </c>
      <c r="S53" s="44">
        <v>2004.3633421500097</v>
      </c>
      <c r="T53" s="44">
        <v>1.2446832181927483</v>
      </c>
      <c r="U53" s="44">
        <v>165.38689499184881</v>
      </c>
      <c r="V53" s="44">
        <v>12.866567034056073</v>
      </c>
      <c r="W53" s="44">
        <v>106.19825686404423</v>
      </c>
      <c r="X53" s="44">
        <v>1.0038501499384761E-2</v>
      </c>
      <c r="Y53" s="44">
        <v>6.2939939492714864E-3</v>
      </c>
      <c r="Z53" s="44">
        <v>0.33899489233725971</v>
      </c>
      <c r="AA53" s="44">
        <v>0.1041847005802661</v>
      </c>
      <c r="AB53" s="44">
        <v>10.28970407912192</v>
      </c>
      <c r="AC53" s="44">
        <v>1.2476977520516295E-2</v>
      </c>
      <c r="AD53" s="44">
        <v>1.5770587627418012E-2</v>
      </c>
      <c r="AE53" s="44">
        <v>1.2376985800549472E-3</v>
      </c>
      <c r="AF53" s="44">
        <v>2.5196685926105569</v>
      </c>
      <c r="AG53" s="44">
        <v>4.0518718661352617E-4</v>
      </c>
      <c r="AH53" s="44">
        <v>0.27391534083737268</v>
      </c>
      <c r="AI53" s="44">
        <v>4.0389003283464895E-3</v>
      </c>
      <c r="AJ53" s="44"/>
      <c r="AK53" s="45">
        <f t="shared" si="62"/>
        <v>-0.32112961331778644</v>
      </c>
      <c r="AL53" s="45">
        <f t="shared" si="117"/>
        <v>883.39641986422259</v>
      </c>
      <c r="AM53" s="45">
        <f t="shared" si="118"/>
        <v>1184.2753354485069</v>
      </c>
      <c r="AN53" s="45">
        <f t="shared" si="119"/>
        <v>7759.8690076331768</v>
      </c>
      <c r="AO53" s="45">
        <f t="shared" si="120"/>
        <v>3812.3244797039856</v>
      </c>
      <c r="AP53" s="45">
        <f t="shared" si="121"/>
        <v>4036.9381738895504</v>
      </c>
      <c r="AQ53" s="45">
        <f t="shared" si="122"/>
        <v>41.025284878160662</v>
      </c>
      <c r="AR53" s="45">
        <f t="shared" si="123"/>
        <v>5.0085479682109753E-2</v>
      </c>
      <c r="AS53" s="45">
        <f t="shared" si="63"/>
        <v>-3.6109778728541614E-3</v>
      </c>
      <c r="AT53" s="45">
        <f t="shared" si="105"/>
        <v>3.6996382452923987E-3</v>
      </c>
      <c r="AU53" s="45">
        <f t="shared" si="106"/>
        <v>1.9717959654654051</v>
      </c>
      <c r="AV53" s="45">
        <f t="shared" si="107"/>
        <v>1.3353070412187929E-3</v>
      </c>
      <c r="AW53" s="45">
        <f t="shared" si="108"/>
        <v>0.36884801746217111</v>
      </c>
      <c r="AX53" s="45">
        <f t="shared" si="109"/>
        <v>2.4923081846616304</v>
      </c>
      <c r="AY53" s="45">
        <f t="shared" si="94"/>
        <v>375.03381472208355</v>
      </c>
      <c r="AZ53" s="45">
        <f t="shared" si="110"/>
        <v>0.23254217026715809</v>
      </c>
      <c r="BA53" s="45">
        <f t="shared" si="111"/>
        <v>30.954988132790582</v>
      </c>
      <c r="BB53" s="45">
        <f t="shared" si="112"/>
        <v>2.3885607478444646</v>
      </c>
      <c r="BC53" s="45">
        <f t="shared" si="113"/>
        <v>19.824551287398261</v>
      </c>
      <c r="BD53" s="45">
        <f t="shared" si="114"/>
        <v>8.4044800810906576E-4</v>
      </c>
      <c r="BE53" s="45">
        <f t="shared" si="115"/>
        <v>1.2585738435819259E-3</v>
      </c>
      <c r="BF53" s="45">
        <f t="shared" si="116"/>
        <v>6.2685456660508759E-2</v>
      </c>
      <c r="BG53" s="45">
        <f t="shared" si="96"/>
        <v>1.4427171283461345E-2</v>
      </c>
      <c r="BH53" s="45">
        <f t="shared" si="97"/>
        <v>1.915855956470343</v>
      </c>
      <c r="BI53" s="45">
        <f t="shared" si="98"/>
        <v>1.5600559568085402E-3</v>
      </c>
      <c r="BJ53" s="45">
        <f t="shared" si="99"/>
        <v>1.938272265741925E-3</v>
      </c>
      <c r="BK53" s="45">
        <f t="shared" si="100"/>
        <v>4.2582595720216985E-5</v>
      </c>
      <c r="BL53" s="45">
        <f t="shared" si="101"/>
        <v>0.45720071808080004</v>
      </c>
      <c r="BM53" s="45">
        <f t="shared" si="102"/>
        <v>5.6155742055887332E-5</v>
      </c>
      <c r="BN53" s="45">
        <f t="shared" si="103"/>
        <v>3.343999994634321E-2</v>
      </c>
      <c r="BO53" s="45">
        <f t="shared" si="104"/>
        <v>8.8229109698314482E-4</v>
      </c>
      <c r="BP53" s="45">
        <f t="shared" si="95"/>
        <v>18153.3166781613</v>
      </c>
    </row>
    <row r="54" spans="1:68" s="49" customFormat="1" x14ac:dyDescent="0.25">
      <c r="A54" s="46" t="s">
        <v>323</v>
      </c>
      <c r="B54" s="46" t="s">
        <v>324</v>
      </c>
      <c r="C54" s="46">
        <v>5.3150000000000003E-2</v>
      </c>
      <c r="D54" s="47">
        <v>10</v>
      </c>
      <c r="E54" s="48">
        <v>2.585437068581202E-2</v>
      </c>
      <c r="F54" s="48">
        <v>11.168202864015699</v>
      </c>
      <c r="G54" s="48">
        <v>6.8334425796034566</v>
      </c>
      <c r="H54" s="48">
        <v>48.93205456562788</v>
      </c>
      <c r="I54" s="48">
        <v>28.068454794048957</v>
      </c>
      <c r="J54" s="48">
        <v>15.542983021287332</v>
      </c>
      <c r="K54" s="48">
        <v>0.31231377157265333</v>
      </c>
      <c r="L54" s="48">
        <v>8.5232340217859836E-4</v>
      </c>
      <c r="M54" s="48">
        <v>-1.1816993504998806E-2</v>
      </c>
      <c r="N54" s="48">
        <v>-7.617376830961033E-3</v>
      </c>
      <c r="O54" s="48">
        <v>150.69262444942564</v>
      </c>
      <c r="P54" s="48">
        <v>2.2326500061909192E-2</v>
      </c>
      <c r="Q54" s="48">
        <v>4.9740869522025646</v>
      </c>
      <c r="R54" s="48">
        <v>27.209226593363269</v>
      </c>
      <c r="S54" s="48">
        <v>5509.3041994721652</v>
      </c>
      <c r="T54" s="48">
        <v>1.8988093092496972</v>
      </c>
      <c r="U54" s="48">
        <v>234.6396637004747</v>
      </c>
      <c r="V54" s="48">
        <v>11.195829521723958</v>
      </c>
      <c r="W54" s="48">
        <v>81.581031017694499</v>
      </c>
      <c r="X54" s="48">
        <v>4.2362064043793453E-3</v>
      </c>
      <c r="Y54" s="48">
        <v>9.0204693184230515E-3</v>
      </c>
      <c r="Z54" s="48">
        <v>0.32301737622529997</v>
      </c>
      <c r="AA54" s="48">
        <v>0.34707444303560486</v>
      </c>
      <c r="AB54" s="48">
        <v>19.936100452170226</v>
      </c>
      <c r="AC54" s="48">
        <v>1.3073360138074544E-2</v>
      </c>
      <c r="AD54" s="48">
        <v>1.1823269412719628E-2</v>
      </c>
      <c r="AE54" s="48">
        <v>5.0344034926258696E-3</v>
      </c>
      <c r="AF54" s="48">
        <v>6.1686787249448098</v>
      </c>
      <c r="AG54" s="48">
        <v>5.8387119090849411E-4</v>
      </c>
      <c r="AH54" s="48">
        <v>0.28188507574711924</v>
      </c>
      <c r="AI54" s="48">
        <v>6.773845673437238E-3</v>
      </c>
      <c r="AJ54" s="48"/>
      <c r="AK54" s="49">
        <f t="shared" si="62"/>
        <v>1.5908077788949158</v>
      </c>
      <c r="AL54" s="49">
        <f t="shared" si="117"/>
        <v>2096.5738690089306</v>
      </c>
      <c r="AM54" s="49">
        <f t="shared" si="118"/>
        <v>1284.7049134414765</v>
      </c>
      <c r="AN54" s="49">
        <f t="shared" si="119"/>
        <v>9203.9929013535802</v>
      </c>
      <c r="AO54" s="49">
        <f t="shared" si="120"/>
        <v>5094.3504896375534</v>
      </c>
      <c r="AP54" s="49">
        <f t="shared" si="121"/>
        <v>2916.2741064442648</v>
      </c>
      <c r="AQ54" s="49">
        <f t="shared" si="122"/>
        <v>52.171078259626142</v>
      </c>
      <c r="AR54" s="49">
        <f t="shared" si="123"/>
        <v>0.15406037250613466</v>
      </c>
      <c r="AS54" s="49">
        <f t="shared" si="63"/>
        <v>7.3081459060325422E-4</v>
      </c>
      <c r="AT54" s="49">
        <f t="shared" si="105"/>
        <v>3.9015003232532818E-3</v>
      </c>
      <c r="AU54" s="49">
        <f t="shared" si="106"/>
        <v>27.29144210559085</v>
      </c>
      <c r="AV54" s="49">
        <f t="shared" si="107"/>
        <v>4.0468810012185483E-3</v>
      </c>
      <c r="AW54" s="49">
        <f t="shared" si="108"/>
        <v>0.91724483563149195</v>
      </c>
      <c r="AX54" s="49">
        <f t="shared" si="109"/>
        <v>5.1102409010559819</v>
      </c>
      <c r="AY54" s="49">
        <f t="shared" si="94"/>
        <v>1036.2410965076351</v>
      </c>
      <c r="AZ54" s="49">
        <f t="shared" si="110"/>
        <v>0.35670767267800052</v>
      </c>
      <c r="BA54" s="49">
        <f t="shared" si="111"/>
        <v>44.130273817070105</v>
      </c>
      <c r="BB54" s="49">
        <f t="shared" si="112"/>
        <v>2.0854519061443697</v>
      </c>
      <c r="BC54" s="49">
        <f t="shared" si="113"/>
        <v>15.286148264977793</v>
      </c>
      <c r="BD54" s="49">
        <f t="shared" si="114"/>
        <v>-2.4728179335898481E-4</v>
      </c>
      <c r="BE54" s="49">
        <f t="shared" si="115"/>
        <v>1.7774712500242802E-3</v>
      </c>
      <c r="BF54" s="49">
        <f t="shared" si="116"/>
        <v>5.9974190490151853E-2</v>
      </c>
      <c r="BG54" s="49">
        <f t="shared" si="96"/>
        <v>6.0193948656448226E-2</v>
      </c>
      <c r="BH54" s="49">
        <f t="shared" si="97"/>
        <v>3.7398056783819267</v>
      </c>
      <c r="BI54" s="49">
        <f t="shared" si="98"/>
        <v>1.6796013973501135E-3</v>
      </c>
      <c r="BJ54" s="49">
        <f t="shared" si="99"/>
        <v>1.2047141456939785E-3</v>
      </c>
      <c r="BK54" s="49">
        <f t="shared" si="100"/>
        <v>7.5712059712453093E-4</v>
      </c>
      <c r="BL54" s="49">
        <f t="shared" si="101"/>
        <v>1.1459006522832975</v>
      </c>
      <c r="BM54" s="49">
        <f t="shared" si="102"/>
        <v>9.0038695554733067E-5</v>
      </c>
      <c r="BN54" s="49">
        <f t="shared" si="103"/>
        <v>3.5096770390069483E-2</v>
      </c>
      <c r="BO54" s="49">
        <f t="shared" si="104"/>
        <v>1.4010121924705064E-3</v>
      </c>
      <c r="BP54" s="45">
        <f t="shared" si="95"/>
        <v>21786.287145420218</v>
      </c>
    </row>
    <row r="55" spans="1:68" x14ac:dyDescent="0.25">
      <c r="A55" s="3" t="s">
        <v>325</v>
      </c>
      <c r="B55" s="3" t="s">
        <v>326</v>
      </c>
      <c r="C55" s="3">
        <v>5.79E-2</v>
      </c>
      <c r="D55" s="4">
        <v>10</v>
      </c>
      <c r="E55" s="1">
        <v>2.3339753431467616E-2</v>
      </c>
      <c r="F55" s="1">
        <v>7.2142200613780405</v>
      </c>
      <c r="G55" s="1">
        <v>6.8333335640986137</v>
      </c>
      <c r="H55" s="1">
        <v>34.610031600481172</v>
      </c>
      <c r="I55" s="1">
        <v>11.391257454106679</v>
      </c>
      <c r="J55" s="1">
        <v>17.842818008202283</v>
      </c>
      <c r="K55" s="1">
        <v>0.41868752107130419</v>
      </c>
      <c r="L55" s="1">
        <v>7.2167287199799391E-4</v>
      </c>
      <c r="M55" s="1">
        <v>-2.3336144832411369E-2</v>
      </c>
      <c r="N55" s="1">
        <v>-3.3365191855696225E-2</v>
      </c>
      <c r="O55" s="1">
        <v>115.0514659774385</v>
      </c>
      <c r="P55" s="1">
        <v>9.4263341156455391E-2</v>
      </c>
      <c r="Q55" s="1">
        <v>26.50726722832038</v>
      </c>
      <c r="R55" s="1">
        <v>57.916270876458363</v>
      </c>
      <c r="S55" s="1">
        <v>6079.1963938665058</v>
      </c>
      <c r="T55" s="1">
        <v>2.2687727993483953</v>
      </c>
      <c r="U55" s="1">
        <v>361.13300822078486</v>
      </c>
      <c r="V55" s="1">
        <v>48.654012247372386</v>
      </c>
      <c r="W55" s="1">
        <v>101.8985062568054</v>
      </c>
      <c r="X55" s="1">
        <v>1.2606361431843481E-2</v>
      </c>
      <c r="Y55" s="1">
        <v>3.46503037065981E-2</v>
      </c>
      <c r="Z55" s="1">
        <v>0.50259573402509827</v>
      </c>
      <c r="AA55" s="1">
        <v>1.0428978247642824</v>
      </c>
      <c r="AB55" s="1">
        <v>11.326126797680116</v>
      </c>
      <c r="AC55" s="1">
        <v>1.1979448761910596E-2</v>
      </c>
      <c r="AD55" s="1">
        <v>2.4908468810595844E-2</v>
      </c>
      <c r="AE55" s="1">
        <v>4.4088912385942232E-3</v>
      </c>
      <c r="AF55" s="1">
        <v>3.5553409275441079</v>
      </c>
      <c r="AG55" s="1">
        <v>5.1502566853501826E-4</v>
      </c>
      <c r="AH55" s="1">
        <v>0.3085067597254057</v>
      </c>
      <c r="AI55" s="1">
        <v>1.7979334773740847E-3</v>
      </c>
      <c r="AJ55" s="1"/>
      <c r="AK55">
        <f t="shared" si="62"/>
        <v>1.025997597665298</v>
      </c>
      <c r="AL55">
        <f t="shared" si="117"/>
        <v>1241.6765649645608</v>
      </c>
      <c r="AM55">
        <f t="shared" si="118"/>
        <v>1179.2914679510543</v>
      </c>
      <c r="AN55">
        <f t="shared" si="119"/>
        <v>5975.336667624797</v>
      </c>
      <c r="AO55">
        <f t="shared" si="120"/>
        <v>1796.0752180451325</v>
      </c>
      <c r="AP55">
        <f t="shared" si="121"/>
        <v>3074.2369365572054</v>
      </c>
      <c r="AQ55">
        <f t="shared" si="122"/>
        <v>66.263044982480793</v>
      </c>
      <c r="AR55">
        <f t="shared" si="123"/>
        <v>0.11885670979093288</v>
      </c>
      <c r="AS55">
        <f t="shared" si="63"/>
        <v>-1.3186307043793208E-3</v>
      </c>
      <c r="AT55">
        <f t="shared" si="105"/>
        <v>-8.6551654691606179E-4</v>
      </c>
      <c r="AU55">
        <f t="shared" si="106"/>
        <v>18.896866376377929</v>
      </c>
      <c r="AV55">
        <f t="shared" si="107"/>
        <v>1.6139207878414989E-2</v>
      </c>
      <c r="AW55">
        <f t="shared" si="108"/>
        <v>4.5610253156302578</v>
      </c>
      <c r="AX55">
        <f t="shared" si="109"/>
        <v>9.9944688553035661</v>
      </c>
      <c r="AY55">
        <f t="shared" si="94"/>
        <v>1049.656929591092</v>
      </c>
      <c r="AZ55">
        <f t="shared" si="110"/>
        <v>0.39134106569641997</v>
      </c>
      <c r="BA55">
        <f t="shared" si="111"/>
        <v>62.356778904669738</v>
      </c>
      <c r="BB55">
        <f t="shared" si="112"/>
        <v>8.3838272205191284</v>
      </c>
      <c r="BC55">
        <f t="shared" si="113"/>
        <v>17.541166367438326</v>
      </c>
      <c r="BD55">
        <f t="shared" si="114"/>
        <v>1.2186273395096944E-3</v>
      </c>
      <c r="BE55">
        <f t="shared" si="115"/>
        <v>6.0582200487140064E-3</v>
      </c>
      <c r="BF55">
        <f t="shared" si="116"/>
        <v>8.6069288472358452E-2</v>
      </c>
      <c r="BG55">
        <f t="shared" si="96"/>
        <v>0.17543250757127801</v>
      </c>
      <c r="BH55">
        <f t="shared" si="97"/>
        <v>1.9459574311070518</v>
      </c>
      <c r="BI55">
        <f t="shared" si="98"/>
        <v>1.3528791106652686E-3</v>
      </c>
      <c r="BJ55">
        <f t="shared" si="99"/>
        <v>3.365847164462817E-3</v>
      </c>
      <c r="BK55">
        <f t="shared" si="100"/>
        <v>5.8697473569693163E-4</v>
      </c>
      <c r="BL55">
        <f t="shared" si="101"/>
        <v>0.60053958022193843</v>
      </c>
      <c r="BM55">
        <f t="shared" si="102"/>
        <v>7.076168298789818E-5</v>
      </c>
      <c r="BN55">
        <f t="shared" si="103"/>
        <v>3.68153745425744E-2</v>
      </c>
      <c r="BO55">
        <f t="shared" si="104"/>
        <v>4.2667834316365959E-4</v>
      </c>
      <c r="BP55" s="45">
        <f t="shared" si="95"/>
        <v>14508.679007360386</v>
      </c>
    </row>
    <row r="56" spans="1:68" x14ac:dyDescent="0.25">
      <c r="A56" s="3" t="s">
        <v>327</v>
      </c>
      <c r="B56" s="3" t="s">
        <v>328</v>
      </c>
      <c r="C56" s="3">
        <v>5.9900000000000002E-2</v>
      </c>
      <c r="D56" s="4">
        <v>10</v>
      </c>
      <c r="E56" s="1">
        <v>1.8188430954011313E-2</v>
      </c>
      <c r="F56" s="1">
        <v>8.5137317696562302</v>
      </c>
      <c r="G56" s="1">
        <v>8.1347912572889118</v>
      </c>
      <c r="H56" s="1">
        <v>42.407711632032324</v>
      </c>
      <c r="I56" s="1">
        <v>26.267758920037071</v>
      </c>
      <c r="J56" s="1">
        <v>14.697276517827262</v>
      </c>
      <c r="K56" s="1">
        <v>0.37515415987869688</v>
      </c>
      <c r="L56" s="1">
        <v>3.1437856853905365E-4</v>
      </c>
      <c r="M56" s="1">
        <v>-2.3200339166199783E-2</v>
      </c>
      <c r="N56" s="1">
        <v>-3.3365191855696225E-2</v>
      </c>
      <c r="O56" s="1">
        <v>35.63704989707297</v>
      </c>
      <c r="P56" s="1">
        <v>8.8919447384727193E-3</v>
      </c>
      <c r="Q56" s="1">
        <v>2.363117110673957</v>
      </c>
      <c r="R56" s="1">
        <v>51.928087562147674</v>
      </c>
      <c r="S56" s="1">
        <v>5501.4827190257092</v>
      </c>
      <c r="T56" s="1">
        <v>2.4868309483151765</v>
      </c>
      <c r="U56" s="1">
        <v>216.2472421555955</v>
      </c>
      <c r="V56" s="1">
        <v>17.677186201705833</v>
      </c>
      <c r="W56" s="1">
        <v>110.75545284852188</v>
      </c>
      <c r="X56" s="1">
        <v>1.9516626294706519E-3</v>
      </c>
      <c r="Y56" s="1">
        <v>7.1362271544284355E-3</v>
      </c>
      <c r="Z56" s="1">
        <v>0.27487364778469758</v>
      </c>
      <c r="AA56" s="1">
        <v>0.47644145841323665</v>
      </c>
      <c r="AB56" s="1">
        <v>8.1164888598322378</v>
      </c>
      <c r="AC56" s="1">
        <v>1.2437265063659279E-2</v>
      </c>
      <c r="AD56" s="1">
        <v>1.3418799414281429E-2</v>
      </c>
      <c r="AE56" s="1">
        <v>1.3891033173987451E-3</v>
      </c>
      <c r="AF56" s="1">
        <v>6.9572079109648417</v>
      </c>
      <c r="AG56" s="1">
        <v>5.7704662364008597E-4</v>
      </c>
      <c r="AH56" s="1">
        <v>0.1483670077215431</v>
      </c>
      <c r="AI56" s="1">
        <v>4.6725763798710684E-2</v>
      </c>
      <c r="AJ56" s="1"/>
      <c r="AK56">
        <f t="shared" si="62"/>
        <v>0.1317535247121488</v>
      </c>
      <c r="AL56">
        <f t="shared" si="117"/>
        <v>1417.1651117567608</v>
      </c>
      <c r="AM56">
        <f t="shared" si="118"/>
        <v>1357.1878618742742</v>
      </c>
      <c r="AN56">
        <f t="shared" si="119"/>
        <v>7077.609238246866</v>
      </c>
      <c r="AO56">
        <f t="shared" si="120"/>
        <v>4219.6622668466962</v>
      </c>
      <c r="AP56">
        <f t="shared" si="121"/>
        <v>2446.4591606496156</v>
      </c>
      <c r="AQ56">
        <f t="shared" si="122"/>
        <v>56.782916403331633</v>
      </c>
      <c r="AR56">
        <f t="shared" si="123"/>
        <v>4.6892495197088671E-2</v>
      </c>
      <c r="AS56">
        <f t="shared" si="63"/>
        <v>-1.2519309035299968E-3</v>
      </c>
      <c r="AT56">
        <f t="shared" si="105"/>
        <v>-8.366178308253753E-4</v>
      </c>
      <c r="AU56">
        <f t="shared" si="106"/>
        <v>5.0080868512291659</v>
      </c>
      <c r="AV56">
        <f t="shared" si="107"/>
        <v>1.3480162267178819E-3</v>
      </c>
      <c r="AW56">
        <f t="shared" si="108"/>
        <v>0.37799440064320072</v>
      </c>
      <c r="AX56">
        <f t="shared" si="109"/>
        <v>8.6610670046572515</v>
      </c>
      <c r="AY56">
        <f t="shared" si="94"/>
        <v>918.16359724401093</v>
      </c>
      <c r="AZ56">
        <f t="shared" si="110"/>
        <v>0.41467828369767157</v>
      </c>
      <c r="BA56">
        <f t="shared" si="111"/>
        <v>36.086808646552321</v>
      </c>
      <c r="BB56">
        <f t="shared" si="112"/>
        <v>2.9324763875023709</v>
      </c>
      <c r="BC56">
        <f t="shared" si="113"/>
        <v>18.434106821232781</v>
      </c>
      <c r="BD56">
        <f t="shared" si="114"/>
        <v>-6.0080909960128523E-4</v>
      </c>
      <c r="BE56">
        <f t="shared" si="115"/>
        <v>1.2626072670925599E-3</v>
      </c>
      <c r="BF56">
        <f t="shared" si="116"/>
        <v>4.5178479802095946E-2</v>
      </c>
      <c r="BG56">
        <f t="shared" si="96"/>
        <v>7.5007988728990671E-2</v>
      </c>
      <c r="BH56">
        <f t="shared" si="97"/>
        <v>1.3451511833492404</v>
      </c>
      <c r="BI56">
        <f t="shared" si="98"/>
        <v>1.3841379553423351E-3</v>
      </c>
      <c r="BJ56">
        <f t="shared" si="99"/>
        <v>1.3353231529090646E-3</v>
      </c>
      <c r="BK56">
        <f t="shared" si="100"/>
        <v>6.3238029797956034E-5</v>
      </c>
      <c r="BL56">
        <f t="shared" si="101"/>
        <v>1.1484125463949513</v>
      </c>
      <c r="BM56">
        <f t="shared" si="102"/>
        <v>7.8753105109348616E-5</v>
      </c>
      <c r="BN56">
        <f t="shared" si="103"/>
        <v>8.8516304837467745E-3</v>
      </c>
      <c r="BO56">
        <f t="shared" si="104"/>
        <v>7.9129044955349222E-3</v>
      </c>
      <c r="BP56" s="45">
        <f t="shared" si="95"/>
        <v>17567.757314888138</v>
      </c>
    </row>
    <row r="57" spans="1:68" s="59" customFormat="1" x14ac:dyDescent="0.25">
      <c r="A57" s="56" t="s">
        <v>329</v>
      </c>
      <c r="B57" s="56" t="s">
        <v>330</v>
      </c>
      <c r="C57" s="56">
        <v>4.8500000000000001E-2</v>
      </c>
      <c r="D57" s="57">
        <v>10</v>
      </c>
      <c r="E57" s="58">
        <v>2.8728487076301299E-2</v>
      </c>
      <c r="F57" s="58">
        <v>5.824538252190739</v>
      </c>
      <c r="G57" s="58">
        <v>7.0685689740789721</v>
      </c>
      <c r="H57" s="58">
        <v>49.161080690612096</v>
      </c>
      <c r="I57" s="58">
        <v>20.785096086393679</v>
      </c>
      <c r="J57" s="58">
        <v>19.683871416618242</v>
      </c>
      <c r="K57" s="58">
        <v>0.29431710419086426</v>
      </c>
      <c r="L57" s="58">
        <v>6.2989883308669581E-4</v>
      </c>
      <c r="M57" s="58">
        <v>-3.4983894895096325E-2</v>
      </c>
      <c r="N57" s="58">
        <v>-3.3365191855696225E-2</v>
      </c>
      <c r="O57" s="58">
        <v>123.42104535243388</v>
      </c>
      <c r="P57" s="58">
        <v>1.0009727436531501E-2</v>
      </c>
      <c r="Q57" s="58">
        <v>2.4934142810086963</v>
      </c>
      <c r="R57" s="58">
        <v>23.798009385238394</v>
      </c>
      <c r="S57" s="58">
        <v>6259.0755664274329</v>
      </c>
      <c r="T57" s="58">
        <v>0.88831611888419415</v>
      </c>
      <c r="U57" s="58">
        <v>114.95229463956731</v>
      </c>
      <c r="V57" s="58">
        <v>45.481468791053267</v>
      </c>
      <c r="W57" s="58">
        <v>105.13711444388412</v>
      </c>
      <c r="X57" s="58">
        <v>2.9052914331367087E-3</v>
      </c>
      <c r="Y57" s="58">
        <v>5.798726177712963E-4</v>
      </c>
      <c r="Z57" s="58">
        <v>0.35911633310206925</v>
      </c>
      <c r="AA57" s="58">
        <v>0.59515671759579269</v>
      </c>
      <c r="AB57" s="58">
        <v>7.1480977735930091</v>
      </c>
      <c r="AC57" s="58">
        <v>6.5031127399184678E-3</v>
      </c>
      <c r="AD57" s="58">
        <v>2.480581511350765E-2</v>
      </c>
      <c r="AE57" s="58">
        <v>1.8153379696461776E-3</v>
      </c>
      <c r="AF57" s="58">
        <v>15.278188700225371</v>
      </c>
      <c r="AG57" s="58">
        <v>6.4734049615331986E-4</v>
      </c>
      <c r="AH57" s="58">
        <v>0.84239611509281231</v>
      </c>
      <c r="AI57" s="58">
        <v>6.218466750741467E-3</v>
      </c>
      <c r="AJ57" s="58"/>
      <c r="AK57" s="59">
        <f t="shared" si="62"/>
        <v>2.335929842333146</v>
      </c>
      <c r="AL57" s="59">
        <f t="shared" si="117"/>
        <v>1195.7990725685581</v>
      </c>
      <c r="AM57" s="59">
        <f t="shared" si="118"/>
        <v>1456.3573215292706</v>
      </c>
      <c r="AN57" s="59">
        <f t="shared" si="119"/>
        <v>10133.659463026495</v>
      </c>
      <c r="AO57" s="59">
        <f t="shared" si="120"/>
        <v>4081.0544628388279</v>
      </c>
      <c r="AP57" s="59">
        <f t="shared" si="121"/>
        <v>4049.6670662025103</v>
      </c>
      <c r="AQ57" s="59">
        <f t="shared" si="122"/>
        <v>53.462394550128636</v>
      </c>
      <c r="AR57" s="59">
        <f t="shared" si="123"/>
        <v>0.12297037335633057</v>
      </c>
      <c r="AS57" s="59">
        <f t="shared" si="63"/>
        <v>-3.9757983177404581E-3</v>
      </c>
      <c r="AT57" s="59">
        <f t="shared" si="105"/>
        <v>-1.0332661456997933E-3</v>
      </c>
      <c r="AU57" s="59">
        <f t="shared" si="106"/>
        <v>24.285038287468787</v>
      </c>
      <c r="AV57" s="59">
        <f t="shared" si="107"/>
        <v>1.8953401847626589E-3</v>
      </c>
      <c r="AW57" s="59">
        <f t="shared" si="108"/>
        <v>0.49370796498711583</v>
      </c>
      <c r="AX57" s="59">
        <f t="shared" si="109"/>
        <v>4.896848078554159</v>
      </c>
      <c r="AY57" s="59">
        <f t="shared" si="94"/>
        <v>1290.1840814213092</v>
      </c>
      <c r="AZ57" s="59">
        <f t="shared" si="110"/>
        <v>0.18255836905527217</v>
      </c>
      <c r="BA57" s="59">
        <f t="shared" si="111"/>
        <v>23.683512634395925</v>
      </c>
      <c r="BB57" s="59">
        <f t="shared" si="112"/>
        <v>9.3546012681415736</v>
      </c>
      <c r="BC57" s="59">
        <f t="shared" si="113"/>
        <v>21.608651846298269</v>
      </c>
      <c r="BD57" s="59">
        <f t="shared" si="114"/>
        <v>-5.4540571194755484E-4</v>
      </c>
      <c r="BE57" s="59">
        <f t="shared" si="115"/>
        <v>2.0755938004686476E-4</v>
      </c>
      <c r="BF57" s="59">
        <f t="shared" si="116"/>
        <v>7.3167377181840493E-2</v>
      </c>
      <c r="BG57" s="59">
        <f t="shared" si="96"/>
        <v>0.11711610549880624</v>
      </c>
      <c r="BH57" s="59">
        <f t="shared" si="97"/>
        <v>1.4616627839222107</v>
      </c>
      <c r="BI57" s="59">
        <f t="shared" si="98"/>
        <v>4.8594516056902617E-4</v>
      </c>
      <c r="BJ57" s="59">
        <f t="shared" si="99"/>
        <v>3.997031213433303E-3</v>
      </c>
      <c r="BK57" s="59">
        <f t="shared" si="100"/>
        <v>1.6598565994581217E-4</v>
      </c>
      <c r="BL57" s="59">
        <f t="shared" si="101"/>
        <v>3.134014833436348</v>
      </c>
      <c r="BM57" s="59">
        <f t="shared" si="102"/>
        <v>1.1175772620994475E-4</v>
      </c>
      <c r="BN57" s="59">
        <f t="shared" si="103"/>
        <v>0.1540310049420438</v>
      </c>
      <c r="BO57" s="59">
        <f t="shared" si="104"/>
        <v>1.4208249237700971E-3</v>
      </c>
      <c r="BP57" s="45">
        <f t="shared" si="95"/>
        <v>22352.090402880742</v>
      </c>
    </row>
    <row r="58" spans="1:68" s="63" customFormat="1" x14ac:dyDescent="0.25">
      <c r="A58" s="60" t="s">
        <v>331</v>
      </c>
      <c r="B58" s="60" t="s">
        <v>332</v>
      </c>
      <c r="C58" s="60">
        <v>5.4699999999999999E-2</v>
      </c>
      <c r="D58" s="61">
        <v>10</v>
      </c>
      <c r="E58" s="62">
        <v>1.7273098152274721E-2</v>
      </c>
      <c r="F58" s="62">
        <v>6.7724299020216998</v>
      </c>
      <c r="G58" s="62">
        <v>4.0002249756178605</v>
      </c>
      <c r="H58" s="62">
        <v>22.059898517101342</v>
      </c>
      <c r="I58" s="62">
        <v>10.671810998899259</v>
      </c>
      <c r="J58" s="62">
        <v>14.686154267343236</v>
      </c>
      <c r="K58" s="62">
        <v>0.2122671539706974</v>
      </c>
      <c r="L58" s="62">
        <v>1.168428472853391E-3</v>
      </c>
      <c r="M58" s="62">
        <v>-3.4983894895096325E-2</v>
      </c>
      <c r="N58" s="62">
        <v>-1.4003266607727691E-2</v>
      </c>
      <c r="O58" s="62">
        <v>41.66186304906882</v>
      </c>
      <c r="P58" s="62">
        <v>0.23095463882497533</v>
      </c>
      <c r="Q58" s="62">
        <v>62.39636668092502</v>
      </c>
      <c r="R58" s="62">
        <v>19.931819908559337</v>
      </c>
      <c r="S58" s="62">
        <v>2905.5056848057106</v>
      </c>
      <c r="T58" s="62">
        <v>1.2496225137902512</v>
      </c>
      <c r="U58" s="62">
        <v>94.787412141705957</v>
      </c>
      <c r="V58" s="62">
        <v>20.490599706780991</v>
      </c>
      <c r="W58" s="62">
        <v>52.355260244979938</v>
      </c>
      <c r="X58" s="62">
        <v>1.5144798219322258E-2</v>
      </c>
      <c r="Y58" s="62">
        <v>1.7834912799848959E-2</v>
      </c>
      <c r="Z58" s="62">
        <v>0.22987916029420311</v>
      </c>
      <c r="AA58" s="62">
        <v>0.34882763725090382</v>
      </c>
      <c r="AB58" s="62">
        <v>9.2111268998054427</v>
      </c>
      <c r="AC58" s="62">
        <v>6.2793446610369908E-3</v>
      </c>
      <c r="AD58" s="62">
        <v>6.6591086749568984E-2</v>
      </c>
      <c r="AE58" s="62">
        <v>1.2661003831142719E-3</v>
      </c>
      <c r="AF58" s="62">
        <v>3.0015018794182065</v>
      </c>
      <c r="AG58" s="62">
        <v>3.1485679752194456E-4</v>
      </c>
      <c r="AH58" s="62">
        <v>0.33302673462200288</v>
      </c>
      <c r="AI58" s="62">
        <v>1.6261610522547449E-2</v>
      </c>
      <c r="AJ58" s="62"/>
      <c r="AK58" s="63">
        <f t="shared" si="62"/>
        <v>-2.3058352597956199E-2</v>
      </c>
      <c r="AL58" s="63">
        <f t="shared" si="117"/>
        <v>1233.5497535262282</v>
      </c>
      <c r="AM58" s="63">
        <f t="shared" si="118"/>
        <v>730.3453402113073</v>
      </c>
      <c r="AN58" s="63">
        <f t="shared" si="119"/>
        <v>4030.5422709630243</v>
      </c>
      <c r="AO58" s="63">
        <f t="shared" si="120"/>
        <v>1769.6213998672577</v>
      </c>
      <c r="AP58" s="63">
        <f t="shared" si="121"/>
        <v>2676.9960003303786</v>
      </c>
      <c r="AQ58" s="63">
        <f t="shared" si="122"/>
        <v>32.402680685184102</v>
      </c>
      <c r="AR58" s="63">
        <f t="shared" si="123"/>
        <v>0.20748372039212037</v>
      </c>
      <c r="AS58" s="63">
        <f t="shared" si="63"/>
        <v>-3.5251593859307539E-3</v>
      </c>
      <c r="AT58" s="63">
        <f t="shared" si="105"/>
        <v>2.6235072104798052E-3</v>
      </c>
      <c r="AU58" s="63">
        <f t="shared" si="106"/>
        <v>6.5856039105774329</v>
      </c>
      <c r="AV58" s="63">
        <f t="shared" si="107"/>
        <v>4.207263460412116E-2</v>
      </c>
      <c r="AW58" s="63">
        <f t="shared" si="108"/>
        <v>11.388927976252987</v>
      </c>
      <c r="AX58" s="63">
        <f t="shared" si="109"/>
        <v>3.6350134742794542</v>
      </c>
      <c r="AY58" s="63">
        <f t="shared" si="94"/>
        <v>530.86342107342364</v>
      </c>
      <c r="AZ58" s="63">
        <f t="shared" si="110"/>
        <v>0.22791855298430114</v>
      </c>
      <c r="BA58" s="63">
        <f t="shared" si="111"/>
        <v>17.312642372752993</v>
      </c>
      <c r="BB58" s="63">
        <f t="shared" si="112"/>
        <v>3.7255844727996994</v>
      </c>
      <c r="BC58" s="63">
        <f t="shared" si="113"/>
        <v>9.510074452585453</v>
      </c>
      <c r="BD58" s="63">
        <f t="shared" si="114"/>
        <v>1.7539833790200926E-3</v>
      </c>
      <c r="BE58" s="63">
        <f t="shared" si="115"/>
        <v>3.3385197761069394E-3</v>
      </c>
      <c r="BF58" s="63">
        <f t="shared" si="116"/>
        <v>4.1247642874599671E-2</v>
      </c>
      <c r="BG58" s="63">
        <f t="shared" si="96"/>
        <v>5.8808780863678474E-2</v>
      </c>
      <c r="BH58" s="63">
        <f t="shared" si="97"/>
        <v>1.6731432592751656</v>
      </c>
      <c r="BI58" s="63">
        <f t="shared" si="98"/>
        <v>3.8995721204356502E-4</v>
      </c>
      <c r="BJ58" s="63">
        <f t="shared" si="99"/>
        <v>1.1182974958174196E-2</v>
      </c>
      <c r="BK58" s="63">
        <f t="shared" si="100"/>
        <v>4.6762863657273021E-5</v>
      </c>
      <c r="BL58" s="63">
        <f t="shared" si="101"/>
        <v>0.53442141158302048</v>
      </c>
      <c r="BM58" s="63">
        <f t="shared" si="102"/>
        <v>3.8307362611856812E-5</v>
      </c>
      <c r="BN58" s="63">
        <f t="shared" si="103"/>
        <v>4.3451735557240037E-2</v>
      </c>
      <c r="BO58" s="63">
        <f t="shared" si="104"/>
        <v>3.0958216914243057E-3</v>
      </c>
      <c r="BP58" s="45">
        <f t="shared" si="95"/>
        <v>11059.303147376653</v>
      </c>
    </row>
    <row r="59" spans="1:68" s="71" customFormat="1" x14ac:dyDescent="0.25">
      <c r="A59" s="68" t="s">
        <v>333</v>
      </c>
      <c r="B59" s="68" t="s">
        <v>334</v>
      </c>
      <c r="C59" s="68">
        <v>5.7700000000000001E-2</v>
      </c>
      <c r="D59" s="69">
        <v>10</v>
      </c>
      <c r="E59" s="70">
        <v>2.1356039868210431E-2</v>
      </c>
      <c r="F59" s="70">
        <v>10.75732533501507</v>
      </c>
      <c r="G59" s="70">
        <v>10.18746329914511</v>
      </c>
      <c r="H59" s="70">
        <v>55.668228938730188</v>
      </c>
      <c r="I59" s="70">
        <v>17.672853307708884</v>
      </c>
      <c r="J59" s="70">
        <v>22.36410840062365</v>
      </c>
      <c r="K59" s="70">
        <v>0.43496009354939202</v>
      </c>
      <c r="L59" s="70">
        <v>5.1394630503633391E-4</v>
      </c>
      <c r="M59" s="70">
        <v>-2.3503707117481031E-2</v>
      </c>
      <c r="N59" s="70">
        <v>-3.3365191855696225E-2</v>
      </c>
      <c r="O59" s="70">
        <v>50.953799167716085</v>
      </c>
      <c r="P59" s="70">
        <v>7.9179249452936626E-3</v>
      </c>
      <c r="Q59" s="70">
        <v>1.3363469232594305</v>
      </c>
      <c r="R59" s="70">
        <v>76.284600205614552</v>
      </c>
      <c r="S59" s="70">
        <v>8268.6524656964593</v>
      </c>
      <c r="T59" s="70">
        <v>2.2210618928029398</v>
      </c>
      <c r="U59" s="70">
        <v>292.87408572662372</v>
      </c>
      <c r="V59" s="70">
        <v>47.973458384176652</v>
      </c>
      <c r="W59" s="70">
        <v>106.72519757833128</v>
      </c>
      <c r="X59" s="70">
        <v>7.6900567637024075E-3</v>
      </c>
      <c r="Y59" s="70">
        <v>5.9363852648574274E-3</v>
      </c>
      <c r="Z59" s="70">
        <v>0.42301578989914335</v>
      </c>
      <c r="AA59" s="70">
        <v>0.41767817480831143</v>
      </c>
      <c r="AB59" s="70">
        <v>11.941982392666375</v>
      </c>
      <c r="AC59" s="70">
        <v>1.4937986402317182E-2</v>
      </c>
      <c r="AD59" s="70">
        <v>1.8854954515280718E-2</v>
      </c>
      <c r="AE59" s="70">
        <v>2.7727034942505494E-3</v>
      </c>
      <c r="AF59" s="70">
        <v>4.4205150122126344</v>
      </c>
      <c r="AG59" s="70">
        <v>6.1650617011229009E-4</v>
      </c>
      <c r="AH59" s="70">
        <v>0.25473783570193698</v>
      </c>
      <c r="AI59" s="70">
        <v>5.0587833092459785E-3</v>
      </c>
      <c r="AJ59" s="70"/>
      <c r="AK59" s="71">
        <f t="shared" si="62"/>
        <v>0.68575607057623733</v>
      </c>
      <c r="AL59" s="71">
        <f t="shared" si="117"/>
        <v>1860.0368431164363</v>
      </c>
      <c r="AM59" s="71">
        <f t="shared" si="118"/>
        <v>1764.6841134286135</v>
      </c>
      <c r="AN59" s="71">
        <f t="shared" si="119"/>
        <v>9645.649331680519</v>
      </c>
      <c r="AO59" s="71">
        <f t="shared" si="120"/>
        <v>2890.9655747111824</v>
      </c>
      <c r="AP59" s="71">
        <f t="shared" si="121"/>
        <v>3868.4787270515744</v>
      </c>
      <c r="AQ59" s="71">
        <f t="shared" si="122"/>
        <v>69.312929450026274</v>
      </c>
      <c r="AR59" s="71">
        <f t="shared" si="123"/>
        <v>8.3267553332381533E-2</v>
      </c>
      <c r="AS59" s="71">
        <f t="shared" si="63"/>
        <v>-1.3522416054464346E-3</v>
      </c>
      <c r="AT59" s="71">
        <f t="shared" si="105"/>
        <v>-8.6851660427105686E-4</v>
      </c>
      <c r="AU59" s="71">
        <f t="shared" si="106"/>
        <v>7.8535857035538683</v>
      </c>
      <c r="AV59" s="71">
        <f t="shared" si="107"/>
        <v>1.2306061360244465E-3</v>
      </c>
      <c r="AW59" s="71">
        <f t="shared" si="108"/>
        <v>0.21445689297023321</v>
      </c>
      <c r="AX59" s="71">
        <f t="shared" si="109"/>
        <v>13.212531022766695</v>
      </c>
      <c r="AY59" s="71">
        <f t="shared" si="94"/>
        <v>1432.7503802707758</v>
      </c>
      <c r="AZ59" s="71">
        <f t="shared" si="110"/>
        <v>0.38442874589892828</v>
      </c>
      <c r="BA59" s="71">
        <f t="shared" si="111"/>
        <v>50.742951016269778</v>
      </c>
      <c r="BB59" s="71">
        <f t="shared" si="112"/>
        <v>8.2949403368474908</v>
      </c>
      <c r="BC59" s="71">
        <f t="shared" si="113"/>
        <v>18.438482597745889</v>
      </c>
      <c r="BD59" s="71">
        <f t="shared" si="114"/>
        <v>3.7080548138995805E-4</v>
      </c>
      <c r="BE59" s="71">
        <f t="shared" si="115"/>
        <v>1.1028034038671447E-3</v>
      </c>
      <c r="BF59" s="71">
        <f t="shared" si="116"/>
        <v>7.2575604181802519E-2</v>
      </c>
      <c r="BG59" s="71">
        <f t="shared" si="96"/>
        <v>6.7683634121616792E-2</v>
      </c>
      <c r="BH59" s="71">
        <f t="shared" si="97"/>
        <v>2.0594365894447293</v>
      </c>
      <c r="BI59" s="71">
        <f t="shared" si="98"/>
        <v>1.8703132913619567E-3</v>
      </c>
      <c r="BJ59" s="71">
        <f t="shared" si="99"/>
        <v>2.3283779526732384E-3</v>
      </c>
      <c r="BK59" s="71">
        <f t="shared" si="100"/>
        <v>3.0544124356006257E-4</v>
      </c>
      <c r="BL59" s="71">
        <f t="shared" si="101"/>
        <v>0.75256468876144722</v>
      </c>
      <c r="BM59" s="71">
        <f t="shared" si="102"/>
        <v>8.859456604457578E-5</v>
      </c>
      <c r="BN59" s="71">
        <f t="shared" si="103"/>
        <v>2.7624279822883371E-2</v>
      </c>
      <c r="BO59" s="71">
        <f t="shared" si="104"/>
        <v>9.9329591660129676E-4</v>
      </c>
      <c r="BP59" s="45">
        <f t="shared" si="95"/>
        <v>21634.77425392521</v>
      </c>
    </row>
    <row r="60" spans="1:68" s="67" customFormat="1" x14ac:dyDescent="0.25">
      <c r="A60" s="64" t="s">
        <v>335</v>
      </c>
      <c r="B60" s="64" t="s">
        <v>336</v>
      </c>
      <c r="C60" s="64">
        <v>5.4399999999999997E-2</v>
      </c>
      <c r="D60" s="65">
        <v>10</v>
      </c>
      <c r="E60" s="66">
        <v>2.0116328075116891E-2</v>
      </c>
      <c r="F60" s="66">
        <v>4.9754142642753267</v>
      </c>
      <c r="G60" s="66">
        <v>5.6376148715541783</v>
      </c>
      <c r="H60" s="66">
        <v>31.49560154454112</v>
      </c>
      <c r="I60" s="66">
        <v>14.979197124480015</v>
      </c>
      <c r="J60" s="66">
        <v>10.530610854982902</v>
      </c>
      <c r="K60" s="66">
        <v>0.2633521719858139</v>
      </c>
      <c r="L60" s="66">
        <v>7.4455016186124551E-4</v>
      </c>
      <c r="M60" s="66">
        <v>-3.4983894895096325E-2</v>
      </c>
      <c r="N60" s="66">
        <v>-7.9477000484111764E-3</v>
      </c>
      <c r="O60" s="66">
        <v>101.12606990240684</v>
      </c>
      <c r="P60" s="66">
        <v>5.4952929049130829E-2</v>
      </c>
      <c r="Q60" s="66">
        <v>5.4075698517777608</v>
      </c>
      <c r="R60" s="66">
        <v>56.044002397675101</v>
      </c>
      <c r="S60" s="66">
        <v>11040.343845137902</v>
      </c>
      <c r="T60" s="66">
        <v>1.4847959739521923</v>
      </c>
      <c r="U60" s="66">
        <v>142.29810942834976</v>
      </c>
      <c r="V60" s="66">
        <v>51.911181819492519</v>
      </c>
      <c r="W60" s="66">
        <v>110.22255435189034</v>
      </c>
      <c r="X60" s="66">
        <v>4.687687124786565E-3</v>
      </c>
      <c r="Y60" s="66">
        <v>1.4025760933989674E-3</v>
      </c>
      <c r="Z60" s="66">
        <v>0.19083649163108868</v>
      </c>
      <c r="AA60" s="66">
        <v>0.94311763911770485</v>
      </c>
      <c r="AB60" s="66">
        <v>5.6828640070842571</v>
      </c>
      <c r="AC60" s="66">
        <v>1.1745532356313398E-2</v>
      </c>
      <c r="AD60" s="66">
        <v>1.9999549168672526E-2</v>
      </c>
      <c r="AE60" s="66">
        <v>8.5494539082129814E-4</v>
      </c>
      <c r="AF60" s="66">
        <v>8.6377899037446753</v>
      </c>
      <c r="AG60" s="66">
        <v>2.9223690434685193E-4</v>
      </c>
      <c r="AH60" s="66">
        <v>0.40394582009135854</v>
      </c>
      <c r="AI60" s="66">
        <v>1.6280397126344652E-2</v>
      </c>
      <c r="AJ60" s="66"/>
      <c r="AK60" s="67">
        <f t="shared" si="62"/>
        <v>0.49946704671532161</v>
      </c>
      <c r="AL60" s="67">
        <f t="shared" si="117"/>
        <v>910.01866066950265</v>
      </c>
      <c r="AM60" s="67">
        <f t="shared" si="118"/>
        <v>1035.3637696492958</v>
      </c>
      <c r="AN60" s="67">
        <f t="shared" si="119"/>
        <v>5787.2737591190298</v>
      </c>
      <c r="AO60" s="67">
        <f t="shared" si="120"/>
        <v>2571.1792615541644</v>
      </c>
      <c r="AP60" s="67">
        <f t="shared" si="121"/>
        <v>1927.8721892365506</v>
      </c>
      <c r="AQ60" s="67">
        <f t="shared" si="122"/>
        <v>41.972000250564989</v>
      </c>
      <c r="AR60" s="67">
        <f t="shared" si="123"/>
        <v>0.13070912491778547</v>
      </c>
      <c r="AS60" s="67">
        <f t="shared" si="63"/>
        <v>-3.544599603132578E-3</v>
      </c>
      <c r="AT60" s="67">
        <f t="shared" si="105"/>
        <v>3.7511306986472521E-3</v>
      </c>
      <c r="AU60" s="67">
        <f t="shared" si="106"/>
        <v>17.552841956653783</v>
      </c>
      <c r="AV60" s="67">
        <f t="shared" si="107"/>
        <v>9.9513973361577621E-3</v>
      </c>
      <c r="AW60" s="67">
        <f t="shared" si="108"/>
        <v>0.97585279429348826</v>
      </c>
      <c r="AX60" s="67">
        <f t="shared" si="109"/>
        <v>10.293328344379482</v>
      </c>
      <c r="AY60" s="67">
        <f t="shared" si="94"/>
        <v>2029.1656385301142</v>
      </c>
      <c r="AZ60" s="67">
        <f t="shared" si="110"/>
        <v>0.27240587224008611</v>
      </c>
      <c r="BA60" s="67">
        <f t="shared" si="111"/>
        <v>26.141700563529906</v>
      </c>
      <c r="BB60" s="67">
        <f t="shared" si="112"/>
        <v>9.5219722755378466</v>
      </c>
      <c r="BC60" s="67">
        <f t="shared" si="113"/>
        <v>20.199889956351626</v>
      </c>
      <c r="BD60" s="67">
        <f t="shared" si="114"/>
        <v>-1.5860698737054868E-4</v>
      </c>
      <c r="BE60" s="67">
        <f t="shared" si="115"/>
        <v>3.3628060089245689E-4</v>
      </c>
      <c r="BF60" s="67">
        <f t="shared" si="116"/>
        <v>3.4298150342085623E-2</v>
      </c>
      <c r="BG60" s="67">
        <f t="shared" si="96"/>
        <v>0.16837757963072103</v>
      </c>
      <c r="BH60" s="67">
        <f t="shared" si="97"/>
        <v>1.0337924146165387</v>
      </c>
      <c r="BI60" s="67">
        <f t="shared" si="98"/>
        <v>1.3969216259475568E-3</v>
      </c>
      <c r="BJ60" s="67">
        <f t="shared" si="99"/>
        <v>2.680024897116984E-3</v>
      </c>
      <c r="BK60" s="67">
        <f t="shared" si="100"/>
        <v>-2.8559214722001903E-5</v>
      </c>
      <c r="BL60" s="67">
        <f t="shared" si="101"/>
        <v>1.5734509458980865</v>
      </c>
      <c r="BM60" s="67">
        <f t="shared" si="102"/>
        <v>3.4360547851427232E-5</v>
      </c>
      <c r="BN60" s="67">
        <f t="shared" si="103"/>
        <v>5.6727955692547537E-2</v>
      </c>
      <c r="BO60" s="67">
        <f t="shared" si="104"/>
        <v>3.1163476573323814E-3</v>
      </c>
      <c r="BP60" s="45">
        <f t="shared" si="95"/>
        <v>14391.317628687582</v>
      </c>
    </row>
    <row r="61" spans="1:68" s="59" customFormat="1" x14ac:dyDescent="0.25">
      <c r="A61" s="56" t="s">
        <v>337</v>
      </c>
      <c r="B61" s="56" t="s">
        <v>338</v>
      </c>
      <c r="C61" s="56">
        <v>5.9299999999999999E-2</v>
      </c>
      <c r="D61" s="57">
        <v>10</v>
      </c>
      <c r="E61" s="58">
        <v>2.3081378786217421E-2</v>
      </c>
      <c r="F61" s="58">
        <v>21.217700024300203</v>
      </c>
      <c r="G61" s="58">
        <v>12.74087415395025</v>
      </c>
      <c r="H61" s="58">
        <v>87.053516265340178</v>
      </c>
      <c r="I61" s="58">
        <v>51.692753695493813</v>
      </c>
      <c r="J61" s="58">
        <v>19.653436127850284</v>
      </c>
      <c r="K61" s="58">
        <v>0.4838984908628845</v>
      </c>
      <c r="L61" s="58">
        <v>6.5420196202938322E-4</v>
      </c>
      <c r="M61" s="58">
        <v>-1.9061691422234031E-2</v>
      </c>
      <c r="N61" s="58">
        <v>-3.3365191855696225E-2</v>
      </c>
      <c r="O61" s="58">
        <v>78.190376299507463</v>
      </c>
      <c r="P61" s="58">
        <v>2.1357830442398147E-2</v>
      </c>
      <c r="Q61" s="58">
        <v>5.9880870714423677</v>
      </c>
      <c r="R61" s="58">
        <v>44.467954461645327</v>
      </c>
      <c r="S61" s="58">
        <v>6804.5839926361068</v>
      </c>
      <c r="T61" s="58">
        <v>2.3017075790144084</v>
      </c>
      <c r="U61" s="58">
        <v>206.49604161262349</v>
      </c>
      <c r="V61" s="58">
        <v>56.458316580912872</v>
      </c>
      <c r="W61" s="58">
        <v>129.34365476130725</v>
      </c>
      <c r="X61" s="58">
        <v>1.6388191182441475E-2</v>
      </c>
      <c r="Y61" s="58">
        <v>4.1691886132806624E-2</v>
      </c>
      <c r="Z61" s="58">
        <v>0.14481184739405242</v>
      </c>
      <c r="AA61" s="58">
        <v>0.57151065928056699</v>
      </c>
      <c r="AB61" s="58">
        <v>10.873519509057418</v>
      </c>
      <c r="AC61" s="58">
        <v>2.6564395437122509E-2</v>
      </c>
      <c r="AD61" s="58">
        <v>1.6309524201535228E-2</v>
      </c>
      <c r="AE61" s="58">
        <v>1.5750606363823924E-3</v>
      </c>
      <c r="AF61" s="58">
        <v>7.6864237888739488</v>
      </c>
      <c r="AG61" s="58">
        <v>6.0322805456552704E-4</v>
      </c>
      <c r="AH61" s="58">
        <v>0.35007947033845621</v>
      </c>
      <c r="AI61" s="58">
        <v>6.623401216452704E-3</v>
      </c>
      <c r="AJ61" s="58"/>
      <c r="AK61" s="59">
        <f t="shared" si="62"/>
        <v>0.9582042909328633</v>
      </c>
      <c r="AL61" s="59">
        <f t="shared" si="117"/>
        <v>3573.8258472288321</v>
      </c>
      <c r="AM61" s="59">
        <f t="shared" si="118"/>
        <v>2147.6624265241553</v>
      </c>
      <c r="AN61" s="59">
        <f t="shared" si="119"/>
        <v>14678.024278314768</v>
      </c>
      <c r="AO61" s="59">
        <f t="shared" si="120"/>
        <v>8549.8771928951865</v>
      </c>
      <c r="AP61" s="59">
        <f t="shared" si="121"/>
        <v>3306.9898789737299</v>
      </c>
      <c r="AQ61" s="59">
        <f t="shared" si="122"/>
        <v>75.695446920766287</v>
      </c>
      <c r="AR61" s="59">
        <f t="shared" si="123"/>
        <v>0.10467275543353974</v>
      </c>
      <c r="AS61" s="59">
        <f t="shared" si="63"/>
        <v>-5.6668100643826797E-4</v>
      </c>
      <c r="AT61" s="59">
        <f t="shared" si="105"/>
        <v>-8.4508276671905536E-4</v>
      </c>
      <c r="AU61" s="59">
        <f t="shared" si="106"/>
        <v>12.234699264974234</v>
      </c>
      <c r="AV61" s="59">
        <f t="shared" si="107"/>
        <v>3.4638284826248806E-3</v>
      </c>
      <c r="AW61" s="59">
        <f t="shared" si="108"/>
        <v>0.99311238121773748</v>
      </c>
      <c r="AX61" s="59">
        <f t="shared" si="109"/>
        <v>7.4906674970311302</v>
      </c>
      <c r="AY61" s="59">
        <f t="shared" si="94"/>
        <v>1147.2008804556531</v>
      </c>
      <c r="AZ61" s="59">
        <f t="shared" si="110"/>
        <v>0.38765591063208849</v>
      </c>
      <c r="BA61" s="59">
        <f t="shared" si="111"/>
        <v>34.807551981429413</v>
      </c>
      <c r="BB61" s="59">
        <f t="shared" si="112"/>
        <v>9.5019669376637843</v>
      </c>
      <c r="BC61" s="59">
        <f t="shared" si="113"/>
        <v>21.755227954800965</v>
      </c>
      <c r="BD61" s="59">
        <f t="shared" si="114"/>
        <v>1.8276023686946252E-3</v>
      </c>
      <c r="BE61" s="59">
        <f t="shared" si="115"/>
        <v>7.1026435932989244E-3</v>
      </c>
      <c r="BF61" s="59">
        <f t="shared" si="116"/>
        <v>2.3702747660018467E-2</v>
      </c>
      <c r="BG61" s="59">
        <f t="shared" si="96"/>
        <v>9.1798828558850687E-2</v>
      </c>
      <c r="BH61" s="59">
        <f t="shared" si="97"/>
        <v>1.8236907651748957</v>
      </c>
      <c r="BI61" s="59">
        <f t="shared" si="98"/>
        <v>3.780458132540273E-3</v>
      </c>
      <c r="BJ61" s="59">
        <f t="shared" si="99"/>
        <v>1.836308680131382E-3</v>
      </c>
      <c r="BK61" s="59">
        <f t="shared" si="100"/>
        <v>9.5236613401923094E-5</v>
      </c>
      <c r="BL61" s="59">
        <f t="shared" si="101"/>
        <v>1.2830028719755253</v>
      </c>
      <c r="BM61" s="59">
        <f t="shared" si="102"/>
        <v>8.396501358017526E-5</v>
      </c>
      <c r="BN61" s="59">
        <f t="shared" si="103"/>
        <v>4.295678401594541E-2</v>
      </c>
      <c r="BO61" s="59">
        <f t="shared" si="104"/>
        <v>1.2303432286671515E-3</v>
      </c>
      <c r="BP61" s="45">
        <f t="shared" si="95"/>
        <v>33570.792870906931</v>
      </c>
    </row>
    <row r="62" spans="1:68" s="63" customFormat="1" x14ac:dyDescent="0.25">
      <c r="A62" s="60" t="s">
        <v>339</v>
      </c>
      <c r="B62" s="60" t="s">
        <v>340</v>
      </c>
      <c r="C62" s="60">
        <v>5.3310000000000003E-2</v>
      </c>
      <c r="D62" s="61">
        <v>10</v>
      </c>
      <c r="E62" s="62">
        <v>2.3307641258045991E-2</v>
      </c>
      <c r="F62" s="62">
        <v>4.4930780613979762</v>
      </c>
      <c r="G62" s="62">
        <v>6.1981256848486241</v>
      </c>
      <c r="H62" s="62">
        <v>32.953253220696936</v>
      </c>
      <c r="I62" s="62">
        <v>11.632955453647533</v>
      </c>
      <c r="J62" s="62">
        <v>15.449678829638501</v>
      </c>
      <c r="K62" s="62">
        <v>0.24603863221654423</v>
      </c>
      <c r="L62" s="62">
        <v>3.2454834368991244E-4</v>
      </c>
      <c r="M62" s="62">
        <v>-3.4983894895096325E-2</v>
      </c>
      <c r="N62" s="62">
        <v>-7.8750173280958489E-3</v>
      </c>
      <c r="O62" s="62">
        <v>96.988428435246732</v>
      </c>
      <c r="P62" s="62">
        <v>1.7147630711711718E-2</v>
      </c>
      <c r="Q62" s="62">
        <v>3.1852973659225827</v>
      </c>
      <c r="R62" s="62">
        <v>24.043180305313975</v>
      </c>
      <c r="S62" s="62">
        <v>5103.0137593571444</v>
      </c>
      <c r="T62" s="62">
        <v>0.7035572022350981</v>
      </c>
      <c r="U62" s="62">
        <v>90.532730939372755</v>
      </c>
      <c r="V62" s="62">
        <v>34.887712291168981</v>
      </c>
      <c r="W62" s="62">
        <v>71.995434923008361</v>
      </c>
      <c r="X62" s="62">
        <v>6.2336791816702125E-3</v>
      </c>
      <c r="Y62" s="62">
        <v>2.0729983208584272E-2</v>
      </c>
      <c r="Z62" s="62">
        <v>0.29647555119276076</v>
      </c>
      <c r="AA62" s="62">
        <v>0.31289198222971865</v>
      </c>
      <c r="AB62" s="62">
        <v>4.7026432097189232</v>
      </c>
      <c r="AC62" s="62">
        <v>7.0830024354931959E-3</v>
      </c>
      <c r="AD62" s="62">
        <v>1.3192345205073626E-2</v>
      </c>
      <c r="AE62" s="62">
        <v>1.7385090169845206E-3</v>
      </c>
      <c r="AF62" s="62">
        <v>1.5213915170483769</v>
      </c>
      <c r="AG62" s="62">
        <v>5.0429366396537634E-4</v>
      </c>
      <c r="AH62" s="62">
        <v>0.17634774450666402</v>
      </c>
      <c r="AI62" s="62">
        <v>1.1363659258808188E-2</v>
      </c>
      <c r="AJ62" s="62"/>
      <c r="AK62" s="63">
        <f t="shared" si="62"/>
        <v>1.1083124961659068</v>
      </c>
      <c r="AL62" s="63">
        <f t="shared" si="117"/>
        <v>838.14768545577624</v>
      </c>
      <c r="AM62" s="63">
        <f t="shared" si="118"/>
        <v>1161.6750553717152</v>
      </c>
      <c r="AN62" s="63">
        <f t="shared" si="119"/>
        <v>6179.0322501900837</v>
      </c>
      <c r="AO62" s="63">
        <f t="shared" si="120"/>
        <v>1996.0558079201221</v>
      </c>
      <c r="AP62" s="63">
        <f t="shared" si="121"/>
        <v>2890.0192616961986</v>
      </c>
      <c r="AQ62" s="63">
        <f t="shared" si="122"/>
        <v>39.582468878972776</v>
      </c>
      <c r="AR62" s="63">
        <f t="shared" si="123"/>
        <v>5.459685263204276E-2</v>
      </c>
      <c r="AS62" s="63">
        <f t="shared" si="63"/>
        <v>-3.6170740650987099E-3</v>
      </c>
      <c r="AT62" s="63">
        <f t="shared" si="105"/>
        <v>3.8414619622878224E-3</v>
      </c>
      <c r="AU62" s="63">
        <f t="shared" si="106"/>
        <v>17.135587840374502</v>
      </c>
      <c r="AV62" s="63">
        <f t="shared" si="107"/>
        <v>3.0632720261262632E-3</v>
      </c>
      <c r="AW62" s="63">
        <f t="shared" si="108"/>
        <v>0.57894704841519384</v>
      </c>
      <c r="AX62" s="63">
        <f t="shared" si="109"/>
        <v>4.5010099608072123</v>
      </c>
      <c r="AY62" s="63">
        <f t="shared" si="94"/>
        <v>956.9182119345453</v>
      </c>
      <c r="AZ62" s="63">
        <f t="shared" si="110"/>
        <v>0.13142922027180154</v>
      </c>
      <c r="BA62" s="63">
        <f t="shared" si="111"/>
        <v>16.965948710678234</v>
      </c>
      <c r="BB62" s="63">
        <f t="shared" si="112"/>
        <v>6.5233651567440152</v>
      </c>
      <c r="BC62" s="63">
        <f t="shared" si="113"/>
        <v>13.442183817983651</v>
      </c>
      <c r="BD62" s="63">
        <f t="shared" si="114"/>
        <v>1.2815044936932335E-4</v>
      </c>
      <c r="BE62" s="63">
        <f t="shared" si="115"/>
        <v>3.9686313232114561E-3</v>
      </c>
      <c r="BF62" s="63">
        <f t="shared" si="116"/>
        <v>5.4815418762449421E-2</v>
      </c>
      <c r="BG62" s="63">
        <f t="shared" si="96"/>
        <v>5.3601271112949926E-2</v>
      </c>
      <c r="BH62" s="63">
        <f t="shared" si="97"/>
        <v>0.87105795125654406</v>
      </c>
      <c r="BI62" s="63">
        <f t="shared" si="98"/>
        <v>5.5087670687197616E-4</v>
      </c>
      <c r="BJ62" s="63">
        <f t="shared" si="99"/>
        <v>1.4579124885982918E-3</v>
      </c>
      <c r="BK62" s="63">
        <f t="shared" si="100"/>
        <v>1.3659754231392461E-4</v>
      </c>
      <c r="BL62" s="63">
        <f t="shared" si="101"/>
        <v>0.27071370455623561</v>
      </c>
      <c r="BM62" s="63">
        <f t="shared" si="102"/>
        <v>7.484114423753302E-5</v>
      </c>
      <c r="BN62" s="63">
        <f t="shared" si="103"/>
        <v>1.5194523238184975E-2</v>
      </c>
      <c r="BO62" s="63">
        <f t="shared" si="104"/>
        <v>2.2577740364568923E-3</v>
      </c>
      <c r="BP62" s="45">
        <f t="shared" si="95"/>
        <v>14123.149367864025</v>
      </c>
    </row>
    <row r="63" spans="1:68" s="71" customFormat="1" x14ac:dyDescent="0.25">
      <c r="A63" s="68" t="s">
        <v>341</v>
      </c>
      <c r="B63" s="68" t="s">
        <v>342</v>
      </c>
      <c r="C63" s="68">
        <v>5.3499999999999999E-2</v>
      </c>
      <c r="D63" s="69">
        <v>10</v>
      </c>
      <c r="E63" s="70">
        <v>1.8687692003824589E-2</v>
      </c>
      <c r="F63" s="70">
        <v>8.8826167038378561</v>
      </c>
      <c r="G63" s="70">
        <v>11.177558814252814</v>
      </c>
      <c r="H63" s="70">
        <v>62.685716171415606</v>
      </c>
      <c r="I63" s="70">
        <v>19.024591453859788</v>
      </c>
      <c r="J63" s="70">
        <v>24.642401912609888</v>
      </c>
      <c r="K63" s="70">
        <v>0.47472497966992605</v>
      </c>
      <c r="L63" s="70">
        <v>9.8508827240165078E-4</v>
      </c>
      <c r="M63" s="70">
        <v>-2.3288513780242236E-2</v>
      </c>
      <c r="N63" s="70">
        <v>-1.377793978046048E-2</v>
      </c>
      <c r="O63" s="70">
        <v>147.03658166194654</v>
      </c>
      <c r="P63" s="70">
        <v>1.8712609788345557E-2</v>
      </c>
      <c r="Q63" s="70">
        <v>2.4169685266224117</v>
      </c>
      <c r="R63" s="70">
        <v>84.285918657725176</v>
      </c>
      <c r="S63" s="70">
        <v>12771.296671414782</v>
      </c>
      <c r="T63" s="70">
        <v>2.339506919244136</v>
      </c>
      <c r="U63" s="70">
        <v>235.70941435308455</v>
      </c>
      <c r="V63" s="70">
        <v>41.533682640830001</v>
      </c>
      <c r="W63" s="70">
        <v>114.95860811251971</v>
      </c>
      <c r="X63" s="70">
        <v>1.3597630510900096E-2</v>
      </c>
      <c r="Y63" s="70">
        <v>4.1507708094563618E-2</v>
      </c>
      <c r="Z63" s="70">
        <v>0.59134276276723841</v>
      </c>
      <c r="AA63" s="70">
        <v>1.2523430756602756</v>
      </c>
      <c r="AB63" s="70">
        <v>13.022628494868862</v>
      </c>
      <c r="AC63" s="70">
        <v>1.337537388421677E-2</v>
      </c>
      <c r="AD63" s="70">
        <v>1.4278629111638916E-2</v>
      </c>
      <c r="AE63" s="70">
        <v>4.4788887882845222E-3</v>
      </c>
      <c r="AF63" s="70">
        <v>7.6093335250215155</v>
      </c>
      <c r="AG63" s="70">
        <v>4.5774610542730201E-4</v>
      </c>
      <c r="AH63" s="70">
        <v>0.31276886041885893</v>
      </c>
      <c r="AI63" s="70">
        <v>1.4375670202999681E-2</v>
      </c>
      <c r="AJ63" s="70"/>
      <c r="AK63" s="71">
        <f t="shared" si="62"/>
        <v>0.24083451641851347</v>
      </c>
      <c r="AL63" s="71">
        <f t="shared" si="117"/>
        <v>1655.6455988046027</v>
      </c>
      <c r="AM63" s="71">
        <f t="shared" si="118"/>
        <v>2088.2846447833281</v>
      </c>
      <c r="AN63" s="71">
        <f t="shared" si="119"/>
        <v>11714.557733921873</v>
      </c>
      <c r="AO63" s="71">
        <f t="shared" si="120"/>
        <v>3370.5812172400797</v>
      </c>
      <c r="AP63" s="71">
        <f t="shared" si="121"/>
        <v>4598.021638705387</v>
      </c>
      <c r="AQ63" s="71">
        <f t="shared" si="122"/>
        <v>82.187007298539385</v>
      </c>
      <c r="AR63" s="71">
        <f t="shared" si="123"/>
        <v>0.17786836450339408</v>
      </c>
      <c r="AS63" s="71">
        <f t="shared" si="63"/>
        <v>-1.4181758366704923E-3</v>
      </c>
      <c r="AT63" s="71">
        <f t="shared" si="105"/>
        <v>2.7244693959984573E-3</v>
      </c>
      <c r="AU63" s="71">
        <f t="shared" si="106"/>
        <v>26.429527477333885</v>
      </c>
      <c r="AV63" s="71">
        <f t="shared" si="107"/>
        <v>3.344912569703355E-3</v>
      </c>
      <c r="AW63" s="71">
        <f t="shared" si="108"/>
        <v>0.43327810762639762</v>
      </c>
      <c r="AX63" s="71">
        <f t="shared" si="109"/>
        <v>15.745349991303637</v>
      </c>
      <c r="AY63" s="71">
        <f t="shared" si="94"/>
        <v>2386.8437196038694</v>
      </c>
      <c r="AZ63" s="71">
        <f t="shared" si="110"/>
        <v>0.43674745612673127</v>
      </c>
      <c r="BA63" s="71">
        <f t="shared" si="111"/>
        <v>44.041524484175234</v>
      </c>
      <c r="BB63" s="71">
        <f t="shared" si="112"/>
        <v>7.7424355140679202</v>
      </c>
      <c r="BC63" s="71">
        <f t="shared" si="113"/>
        <v>21.424944882837792</v>
      </c>
      <c r="BD63" s="71">
        <f t="shared" si="114"/>
        <v>1.5041348364145323E-3</v>
      </c>
      <c r="BE63" s="71">
        <f t="shared" si="115"/>
        <v>7.8382240130877787E-3</v>
      </c>
      <c r="BF63" s="71">
        <f t="shared" si="116"/>
        <v>0.10973611383123281</v>
      </c>
      <c r="BG63" s="71">
        <f t="shared" si="96"/>
        <v>0.22900924667919495</v>
      </c>
      <c r="BH63" s="71">
        <f t="shared" si="97"/>
        <v>2.4231019108969298</v>
      </c>
      <c r="BI63" s="71">
        <f t="shared" si="98"/>
        <v>1.7250645183286132E-3</v>
      </c>
      <c r="BJ63" s="71">
        <f t="shared" si="99"/>
        <v>1.6557785763145392E-3</v>
      </c>
      <c r="BK63" s="71">
        <f t="shared" si="100"/>
        <v>6.4833294754682871E-4</v>
      </c>
      <c r="BL63" s="71">
        <f t="shared" si="101"/>
        <v>1.4076853770023237</v>
      </c>
      <c r="BM63" s="71">
        <f t="shared" si="102"/>
        <v>6.5874875026582103E-5</v>
      </c>
      <c r="BN63" s="71">
        <f t="shared" si="103"/>
        <v>4.0639835382235326E-2</v>
      </c>
      <c r="BO63" s="71">
        <f t="shared" si="104"/>
        <v>2.8127484733725581E-3</v>
      </c>
      <c r="BP63" s="45">
        <f t="shared" si="95"/>
        <v>26017.025145000225</v>
      </c>
    </row>
    <row r="64" spans="1:68" s="67" customFormat="1" x14ac:dyDescent="0.25">
      <c r="A64" s="64" t="s">
        <v>343</v>
      </c>
      <c r="B64" s="64" t="s">
        <v>344</v>
      </c>
      <c r="C64" s="64">
        <v>5.1200000000000002E-2</v>
      </c>
      <c r="D64" s="65">
        <v>10</v>
      </c>
      <c r="E64" s="66">
        <v>1.6341184726609892E-2</v>
      </c>
      <c r="F64" s="66">
        <v>3.3287885440371654</v>
      </c>
      <c r="G64" s="66">
        <v>3.7149461794965295</v>
      </c>
      <c r="H64" s="66">
        <v>17.849762618998131</v>
      </c>
      <c r="I64" s="66">
        <v>6.9562815540628078</v>
      </c>
      <c r="J64" s="66">
        <v>3.4686575239008852</v>
      </c>
      <c r="K64" s="66">
        <v>0.17186581223162714</v>
      </c>
      <c r="L64" s="66">
        <v>3.9898653495360235E-4</v>
      </c>
      <c r="M64" s="66">
        <v>-1.1759446571795357E-2</v>
      </c>
      <c r="N64" s="66">
        <v>-3.3365191855696225E-2</v>
      </c>
      <c r="O64" s="66">
        <v>67.84429797021464</v>
      </c>
      <c r="P64" s="66">
        <v>1.6960246139706609E-2</v>
      </c>
      <c r="Q64" s="66">
        <v>3.1075315893994819</v>
      </c>
      <c r="R64" s="66">
        <v>45.707797880268473</v>
      </c>
      <c r="S64" s="66">
        <v>7190.1309931772557</v>
      </c>
      <c r="T64" s="66">
        <v>0.95933084532440294</v>
      </c>
      <c r="U64" s="66">
        <v>84.145033611793636</v>
      </c>
      <c r="V64" s="66">
        <v>26.965383717472545</v>
      </c>
      <c r="W64" s="66">
        <v>64.671256458035614</v>
      </c>
      <c r="X64" s="66">
        <v>4.789694243950586E-3</v>
      </c>
      <c r="Y64" s="66">
        <v>3.8097717930333204E-3</v>
      </c>
      <c r="Z64" s="66">
        <v>8.0083454090936979E-2</v>
      </c>
      <c r="AA64" s="66">
        <v>0.36482391096363637</v>
      </c>
      <c r="AB64" s="66">
        <v>2.8724988437022207</v>
      </c>
      <c r="AC64" s="66">
        <v>8.4754010814484613E-3</v>
      </c>
      <c r="AD64" s="66">
        <v>7.5616774169124041E-3</v>
      </c>
      <c r="AE64" s="66">
        <v>7.296439809091899E-4</v>
      </c>
      <c r="AF64" s="66">
        <v>4.2928231398030858</v>
      </c>
      <c r="AG64" s="66">
        <v>5.7829493608007243E-4</v>
      </c>
      <c r="AH64" s="66">
        <v>0.23286068885409733</v>
      </c>
      <c r="AI64" s="66">
        <v>3.0762822255587683E-3</v>
      </c>
      <c r="AJ64" s="66"/>
      <c r="AK64" s="67">
        <f t="shared" si="62"/>
        <v>-0.20664894812024406</v>
      </c>
      <c r="AL64" s="67">
        <f t="shared" si="117"/>
        <v>645.2882409773307</v>
      </c>
      <c r="AM64" s="67">
        <f t="shared" si="118"/>
        <v>724.55277633486719</v>
      </c>
      <c r="AN64" s="67">
        <f t="shared" si="119"/>
        <v>3483.7754539188536</v>
      </c>
      <c r="AO64" s="67">
        <f t="shared" si="120"/>
        <v>1164.9022680541889</v>
      </c>
      <c r="AP64" s="67">
        <f t="shared" si="121"/>
        <v>669.07644108687862</v>
      </c>
      <c r="AQ64" s="67">
        <f t="shared" si="122"/>
        <v>26.726820626735694</v>
      </c>
      <c r="AR64" s="67">
        <f t="shared" si="123"/>
        <v>7.1385549344748014E-2</v>
      </c>
      <c r="AS64" s="67">
        <f t="shared" si="63"/>
        <v>7.6988798481635642E-4</v>
      </c>
      <c r="AT64" s="67">
        <f t="shared" si="105"/>
        <v>-9.7877750129765585E-4</v>
      </c>
      <c r="AU64" s="67">
        <f t="shared" si="106"/>
        <v>12.149548498438353</v>
      </c>
      <c r="AV64" s="67">
        <f t="shared" si="107"/>
        <v>3.1529137889207029E-3</v>
      </c>
      <c r="AW64" s="67">
        <f t="shared" si="108"/>
        <v>0.58761737081607368</v>
      </c>
      <c r="AX64" s="67">
        <f t="shared" si="109"/>
        <v>8.9178714210972156</v>
      </c>
      <c r="AY64" s="67">
        <f t="shared" si="94"/>
        <v>1403.9937932896823</v>
      </c>
      <c r="AZ64" s="67">
        <f t="shared" si="110"/>
        <v>0.18680133131997634</v>
      </c>
      <c r="BA64" s="67">
        <f t="shared" si="111"/>
        <v>16.417534228329401</v>
      </c>
      <c r="BB64" s="67">
        <f t="shared" si="112"/>
        <v>5.2448693509581856</v>
      </c>
      <c r="BC64" s="67">
        <f t="shared" si="113"/>
        <v>12.565645208730096</v>
      </c>
      <c r="BD64" s="67">
        <f t="shared" si="114"/>
        <v>-1.4859665861948509E-4</v>
      </c>
      <c r="BE64" s="67">
        <f t="shared" si="115"/>
        <v>8.2745354853307001E-4</v>
      </c>
      <c r="BF64" s="67">
        <f t="shared" si="116"/>
        <v>1.4810332093905089E-2</v>
      </c>
      <c r="BG64" s="67">
        <f t="shared" si="96"/>
        <v>6.5953184577549576E-2</v>
      </c>
      <c r="BH64" s="67">
        <f t="shared" si="97"/>
        <v>0.5495049945570184</v>
      </c>
      <c r="BI64" s="67">
        <f t="shared" si="98"/>
        <v>8.4553171294722063E-4</v>
      </c>
      <c r="BJ64" s="67">
        <f t="shared" si="99"/>
        <v>4.1825462667114679E-4</v>
      </c>
      <c r="BK64" s="67">
        <f t="shared" si="100"/>
        <v>-5.4817097265585655E-5</v>
      </c>
      <c r="BL64" s="67">
        <f t="shared" si="101"/>
        <v>0.82316530893437523</v>
      </c>
      <c r="BM64" s="67">
        <f t="shared" si="102"/>
        <v>9.237879141503606E-5</v>
      </c>
      <c r="BN64" s="67">
        <f t="shared" si="103"/>
        <v>2.6858388228554179E-2</v>
      </c>
      <c r="BO64" s="67">
        <f t="shared" si="104"/>
        <v>7.3219069435591269E-4</v>
      </c>
      <c r="BP64" s="45">
        <f t="shared" si="95"/>
        <v>8175.7363669277293</v>
      </c>
    </row>
    <row r="65" spans="1:68" s="45" customFormat="1" x14ac:dyDescent="0.25">
      <c r="A65" s="42" t="s">
        <v>345</v>
      </c>
      <c r="B65" s="42" t="s">
        <v>346</v>
      </c>
      <c r="C65" s="42">
        <v>5.3600000000000002E-2</v>
      </c>
      <c r="D65" s="43">
        <v>10</v>
      </c>
      <c r="E65" s="44">
        <v>1.6378730884814532E-2</v>
      </c>
      <c r="F65" s="44">
        <v>12.410903251923076</v>
      </c>
      <c r="G65" s="44">
        <v>7.3737323933246266</v>
      </c>
      <c r="H65" s="44">
        <v>47.245544907313693</v>
      </c>
      <c r="I65" s="44">
        <v>31.36326028700616</v>
      </c>
      <c r="J65" s="44">
        <v>9.8190098927739164</v>
      </c>
      <c r="K65" s="44">
        <v>0.39612652018447592</v>
      </c>
      <c r="L65" s="44">
        <v>3.4607124635914694E-4</v>
      </c>
      <c r="M65" s="44">
        <v>-7.2848567838597342E-3</v>
      </c>
      <c r="N65" s="44">
        <v>-6.9316733331743919E-3</v>
      </c>
      <c r="O65" s="44">
        <v>61.895555666519442</v>
      </c>
      <c r="P65" s="44">
        <v>2.8795894997431078E-2</v>
      </c>
      <c r="Q65" s="44">
        <v>5.8961406740390379</v>
      </c>
      <c r="R65" s="44">
        <v>39.234483606936848</v>
      </c>
      <c r="S65" s="44">
        <v>6426.6900108121235</v>
      </c>
      <c r="T65" s="44">
        <v>1.6700239101267567</v>
      </c>
      <c r="U65" s="44">
        <v>208.54413126883861</v>
      </c>
      <c r="V65" s="44">
        <v>21.858725392158568</v>
      </c>
      <c r="W65" s="44">
        <v>129.35791879228444</v>
      </c>
      <c r="X65" s="44">
        <v>1.6832077452528387E-2</v>
      </c>
      <c r="Y65" s="44">
        <v>1.2052447181255912E-2</v>
      </c>
      <c r="Z65" s="44">
        <v>6.7256816292752222E-2</v>
      </c>
      <c r="AA65" s="44">
        <v>0.86583445590511032</v>
      </c>
      <c r="AB65" s="44">
        <v>16.198075104557535</v>
      </c>
      <c r="AC65" s="44">
        <v>2.1697180045905276E-2</v>
      </c>
      <c r="AD65" s="44">
        <v>1.1791474056874696E-2</v>
      </c>
      <c r="AE65" s="44">
        <v>3.8702585266704244E-3</v>
      </c>
      <c r="AF65" s="44">
        <v>8.8380978768247278</v>
      </c>
      <c r="AG65" s="44">
        <v>4.9767133008055738E-4</v>
      </c>
      <c r="AH65" s="44">
        <v>0.2355100415220244</v>
      </c>
      <c r="AI65" s="44">
        <v>3.7198456177213762E-2</v>
      </c>
      <c r="AJ65" s="44"/>
      <c r="AK65" s="45">
        <f t="shared" si="62"/>
        <v>-0.19039112988265108</v>
      </c>
      <c r="AL65" s="55">
        <f t="shared" si="117"/>
        <v>2310.8191234495976</v>
      </c>
      <c r="AM65" s="45">
        <f t="shared" si="118"/>
        <v>1374.7194829594434</v>
      </c>
      <c r="AN65" s="45">
        <f t="shared" si="119"/>
        <v>8812.0732485783774</v>
      </c>
      <c r="AO65" s="45">
        <f t="shared" si="120"/>
        <v>5666.2832733919395</v>
      </c>
      <c r="AP65" s="45">
        <f t="shared" si="121"/>
        <v>1823.8850274697481</v>
      </c>
      <c r="AQ65" s="45">
        <f t="shared" si="122"/>
        <v>67.369781634652156</v>
      </c>
      <c r="AR65" s="45">
        <f t="shared" si="123"/>
        <v>5.831692612885344E-2</v>
      </c>
      <c r="AS65" s="45">
        <f t="shared" si="63"/>
        <v>1.5702269160812255E-3</v>
      </c>
      <c r="AT65" s="45">
        <f t="shared" si="105"/>
        <v>3.9966749469921344E-3</v>
      </c>
      <c r="AU65" s="45">
        <f t="shared" si="106"/>
        <v>10.495698882147236</v>
      </c>
      <c r="AV65" s="45">
        <f t="shared" si="107"/>
        <v>5.2198819882459833E-3</v>
      </c>
      <c r="AW65" s="45">
        <f t="shared" si="108"/>
        <v>1.0815690341824353</v>
      </c>
      <c r="AX65" s="45">
        <f t="shared" si="109"/>
        <v>7.3108558587100978</v>
      </c>
      <c r="AY65" s="45">
        <f t="shared" si="94"/>
        <v>1198.6953804623211</v>
      </c>
      <c r="AZ65" s="45">
        <f t="shared" si="110"/>
        <v>0.31102908230608817</v>
      </c>
      <c r="BA65" s="45">
        <f t="shared" si="111"/>
        <v>38.891207631733494</v>
      </c>
      <c r="BB65" s="45">
        <f t="shared" si="112"/>
        <v>4.0572896924611817</v>
      </c>
      <c r="BC65" s="45">
        <f t="shared" si="113"/>
        <v>24.071411530400542</v>
      </c>
      <c r="BD65" s="45">
        <f t="shared" si="114"/>
        <v>2.1047702082921714E-3</v>
      </c>
      <c r="BE65" s="45">
        <f t="shared" si="115"/>
        <v>2.3282159620731176E-3</v>
      </c>
      <c r="BF65" s="45">
        <f t="shared" si="116"/>
        <v>1.1754153455710691E-2</v>
      </c>
      <c r="BG65" s="45">
        <f t="shared" si="96"/>
        <v>0.15647217350345666</v>
      </c>
      <c r="BH65" s="45">
        <f t="shared" si="97"/>
        <v>3.0110152673483674</v>
      </c>
      <c r="BI65" s="45">
        <f t="shared" si="98"/>
        <v>3.2744218908109302E-3</v>
      </c>
      <c r="BJ65" s="45">
        <f t="shared" si="99"/>
        <v>1.1886679717385377E-3</v>
      </c>
      <c r="BK65" s="45">
        <f t="shared" si="100"/>
        <v>5.3357294920922311E-4</v>
      </c>
      <c r="BL65" s="45">
        <f t="shared" si="101"/>
        <v>1.6343061788741871</v>
      </c>
      <c r="BM65" s="45">
        <f t="shared" si="102"/>
        <v>7.3200710083109991E-5</v>
      </c>
      <c r="BN65" s="45">
        <f t="shared" si="103"/>
        <v>2.6150056044426214E-2</v>
      </c>
      <c r="BO65" s="45">
        <f t="shared" si="104"/>
        <v>7.0654832661860576E-3</v>
      </c>
      <c r="BP65" s="45">
        <f t="shared" si="95"/>
        <v>21344.799358400305</v>
      </c>
    </row>
    <row r="66" spans="1:68" s="49" customFormat="1" x14ac:dyDescent="0.25">
      <c r="A66" s="46" t="s">
        <v>347</v>
      </c>
      <c r="B66" s="46" t="s">
        <v>348</v>
      </c>
      <c r="C66" s="46">
        <v>5.3400000000000003E-2</v>
      </c>
      <c r="D66" s="47">
        <v>10</v>
      </c>
      <c r="E66" s="48">
        <v>1.8170608723859248E-2</v>
      </c>
      <c r="F66" s="48">
        <v>5.8391214930473572</v>
      </c>
      <c r="G66" s="48">
        <v>3.8653932934830899</v>
      </c>
      <c r="H66" s="48">
        <v>27.559327798527359</v>
      </c>
      <c r="I66" s="48">
        <v>15.047953322043218</v>
      </c>
      <c r="J66" s="48">
        <v>15.432282598056767</v>
      </c>
      <c r="K66" s="48">
        <v>0.18916624278517599</v>
      </c>
      <c r="L66" s="48">
        <v>1.5355022783939909E-4</v>
      </c>
      <c r="M66" s="48">
        <v>-3.4593303081600687E-3</v>
      </c>
      <c r="N66" s="48">
        <v>-1.3677744894286116E-2</v>
      </c>
      <c r="O66" s="48">
        <v>12.712333554999207</v>
      </c>
      <c r="P66" s="48">
        <v>8.0472140680880946E-3</v>
      </c>
      <c r="Q66" s="48">
        <v>0.73280092326746082</v>
      </c>
      <c r="R66" s="48">
        <v>10.377238139803755</v>
      </c>
      <c r="S66" s="48">
        <v>2039.9495046220422</v>
      </c>
      <c r="T66" s="48">
        <v>0.9764145828363</v>
      </c>
      <c r="U66" s="48">
        <v>160.78216448451184</v>
      </c>
      <c r="V66" s="48">
        <v>11.667470938774317</v>
      </c>
      <c r="W66" s="48">
        <v>58.881780999611877</v>
      </c>
      <c r="X66" s="48">
        <v>1.0870832086413961E-2</v>
      </c>
      <c r="Y66" s="48">
        <v>5.5420276746504567E-3</v>
      </c>
      <c r="Z66" s="48">
        <v>8.8010032376077407E-2</v>
      </c>
      <c r="AA66" s="48">
        <v>0.24163195730702475</v>
      </c>
      <c r="AB66" s="48">
        <v>9.3524687198548353</v>
      </c>
      <c r="AC66" s="48">
        <v>7.5234518776117823E-3</v>
      </c>
      <c r="AD66" s="48">
        <v>1.0093468673772272E-2</v>
      </c>
      <c r="AE66" s="48">
        <v>1.7142409048381405E-3</v>
      </c>
      <c r="AF66" s="48">
        <v>6.3208691934521486</v>
      </c>
      <c r="AG66" s="48">
        <v>1.9973661962747281E-4</v>
      </c>
      <c r="AH66" s="48">
        <v>8.1984841093402566E-2</v>
      </c>
      <c r="AI66" s="48">
        <v>1.3407157057387702E-2</v>
      </c>
      <c r="AJ66" s="48"/>
      <c r="AK66" s="49">
        <f t="shared" si="62"/>
        <v>0.14445344248571282</v>
      </c>
      <c r="AL66" s="49">
        <f t="shared" si="117"/>
        <v>1088.8031353584502</v>
      </c>
      <c r="AM66" s="49">
        <f t="shared" si="118"/>
        <v>722.87590427361056</v>
      </c>
      <c r="AN66" s="49">
        <f t="shared" si="119"/>
        <v>5158.5197572272955</v>
      </c>
      <c r="AO66" s="49">
        <f t="shared" si="120"/>
        <v>2632.2043783554041</v>
      </c>
      <c r="AP66" s="49">
        <f t="shared" si="121"/>
        <v>2881.8907214458241</v>
      </c>
      <c r="AQ66" s="49">
        <f t="shared" si="122"/>
        <v>28.865496659632136</v>
      </c>
      <c r="AR66" s="49">
        <f t="shared" si="123"/>
        <v>2.2482716391555531E-2</v>
      </c>
      <c r="AS66" s="49">
        <f t="shared" si="63"/>
        <v>2.2924986415533768E-3</v>
      </c>
      <c r="AT66" s="49">
        <f t="shared" si="105"/>
        <v>2.7483344859112568E-3</v>
      </c>
      <c r="AU66" s="49">
        <f t="shared" si="106"/>
        <v>1.3246673964024234</v>
      </c>
      <c r="AV66" s="49">
        <f t="shared" si="107"/>
        <v>1.3539113347669452E-3</v>
      </c>
      <c r="AW66" s="49">
        <f t="shared" si="108"/>
        <v>0.11870229821091312</v>
      </c>
      <c r="AX66" s="49">
        <f t="shared" si="109"/>
        <v>1.9342587894294065</v>
      </c>
      <c r="AY66" s="49">
        <f t="shared" si="94"/>
        <v>381.6978900913781</v>
      </c>
      <c r="AZ66" s="49">
        <f t="shared" si="110"/>
        <v>0.18230459810302921</v>
      </c>
      <c r="BA66" s="49">
        <f t="shared" si="111"/>
        <v>30.092679049019612</v>
      </c>
      <c r="BB66" s="49">
        <f t="shared" si="112"/>
        <v>2.1640109172673565</v>
      </c>
      <c r="BC66" s="49">
        <f t="shared" si="113"/>
        <v>10.963788016905312</v>
      </c>
      <c r="BD66" s="49">
        <f t="shared" si="114"/>
        <v>9.9631515923812941E-4</v>
      </c>
      <c r="BE66" s="49">
        <f t="shared" si="115"/>
        <v>1.1177561891585119E-3</v>
      </c>
      <c r="BF66" s="49">
        <f t="shared" si="116"/>
        <v>1.5684546555418444E-2</v>
      </c>
      <c r="BG66" s="49">
        <f t="shared" si="96"/>
        <v>4.0166357936412399E-2</v>
      </c>
      <c r="BH66" s="49">
        <f t="shared" si="97"/>
        <v>1.7403437169072187</v>
      </c>
      <c r="BI66" s="49">
        <f t="shared" si="98"/>
        <v>6.3242943192005452E-4</v>
      </c>
      <c r="BJ66" s="49">
        <f t="shared" si="99"/>
        <v>8.7514137554609353E-4</v>
      </c>
      <c r="BK66" s="49">
        <f t="shared" si="100"/>
        <v>1.3182273144740674E-4</v>
      </c>
      <c r="BL66" s="49">
        <f t="shared" si="101"/>
        <v>1.1690360365904615</v>
      </c>
      <c r="BM66" s="49">
        <f t="shared" si="102"/>
        <v>1.7681853107188207E-5</v>
      </c>
      <c r="BN66" s="49">
        <f t="shared" si="103"/>
        <v>-2.5020412042129868E-3</v>
      </c>
      <c r="BO66" s="49">
        <f t="shared" si="104"/>
        <v>2.6366462896874917E-3</v>
      </c>
      <c r="BP66" s="45">
        <f t="shared" si="95"/>
        <v>12944.780161790086</v>
      </c>
    </row>
    <row r="67" spans="1:68" x14ac:dyDescent="0.25">
      <c r="A67" s="3" t="s">
        <v>349</v>
      </c>
      <c r="B67" s="3" t="s">
        <v>350</v>
      </c>
      <c r="C67" s="3">
        <v>6.0600000000000001E-2</v>
      </c>
      <c r="D67" s="4">
        <v>10</v>
      </c>
      <c r="E67" s="1">
        <v>2.1574270191607542E-2</v>
      </c>
      <c r="F67" s="1">
        <v>8.8973262405144862</v>
      </c>
      <c r="G67" s="1">
        <v>6.985857896369839</v>
      </c>
      <c r="H67" s="1">
        <v>39.442413430146445</v>
      </c>
      <c r="I67" s="1">
        <v>14.996291164296458</v>
      </c>
      <c r="J67" s="1">
        <v>19.080718868793031</v>
      </c>
      <c r="K67" s="1">
        <v>0.32520496039177504</v>
      </c>
      <c r="L67" s="1">
        <v>1.9413402749069366E-4</v>
      </c>
      <c r="M67" s="1">
        <v>-2.3301774382936711E-2</v>
      </c>
      <c r="N67" s="1">
        <v>-1.3800148442589193E-2</v>
      </c>
      <c r="O67" s="1">
        <v>15.692935856507928</v>
      </c>
      <c r="P67" s="1">
        <v>6.6104413703587548E-3</v>
      </c>
      <c r="Q67" s="1">
        <v>0.55029769574520748</v>
      </c>
      <c r="R67" s="1">
        <v>30.559908412479881</v>
      </c>
      <c r="S67" s="1">
        <v>2549.95130017256</v>
      </c>
      <c r="T67" s="1">
        <v>1.5488022060721092</v>
      </c>
      <c r="U67" s="1">
        <v>314.15406964607291</v>
      </c>
      <c r="V67" s="1">
        <v>18.738333781264455</v>
      </c>
      <c r="W67" s="1">
        <v>83.840462104401269</v>
      </c>
      <c r="X67" s="1">
        <v>7.8316004025551795E-3</v>
      </c>
      <c r="Y67" s="1">
        <v>0.10951217693174599</v>
      </c>
      <c r="Z67" s="1">
        <v>0.34655218430967638</v>
      </c>
      <c r="AA67" s="1">
        <v>0.15954010637887589</v>
      </c>
      <c r="AB67" s="1">
        <v>9.5340751902378713</v>
      </c>
      <c r="AC67" s="1">
        <v>1.3400211503487303E-2</v>
      </c>
      <c r="AD67" s="1">
        <v>1.3436308925948555E-2</v>
      </c>
      <c r="AE67" s="1">
        <v>3.8188481939290964E-3</v>
      </c>
      <c r="AF67" s="1">
        <v>0.87813811663507191</v>
      </c>
      <c r="AG67" s="1">
        <v>8.7159953394062926E-4</v>
      </c>
      <c r="AH67" s="1">
        <v>3.7206589906497084E-2</v>
      </c>
      <c r="AI67" s="1">
        <v>2.0630178713503958E-3</v>
      </c>
      <c r="AJ67" s="1"/>
      <c r="AK67">
        <f t="shared" si="62"/>
        <v>0.688950965449175</v>
      </c>
      <c r="AL67">
        <f t="shared" si="117"/>
        <v>1464.0946353599429</v>
      </c>
      <c r="AM67">
        <f t="shared" si="118"/>
        <v>1151.9178105128431</v>
      </c>
      <c r="AN67">
        <f t="shared" si="119"/>
        <v>6506.5315404641669</v>
      </c>
      <c r="AO67">
        <f t="shared" si="120"/>
        <v>2310.9421159523263</v>
      </c>
      <c r="AP67">
        <f t="shared" si="121"/>
        <v>3141.5400533427337</v>
      </c>
      <c r="AQ67">
        <f t="shared" si="122"/>
        <v>47.884565968487564</v>
      </c>
      <c r="AR67">
        <f t="shared" si="123"/>
        <v>2.6508499204983688E-2</v>
      </c>
      <c r="AS67">
        <f t="shared" si="63"/>
        <v>-1.2542081400794736E-3</v>
      </c>
      <c r="AT67">
        <f t="shared" si="105"/>
        <v>2.4016010901754185E-3</v>
      </c>
      <c r="AU67">
        <f t="shared" si="106"/>
        <v>1.6591297356926835</v>
      </c>
      <c r="AV67">
        <f t="shared" si="107"/>
        <v>9.5595937787560194E-4</v>
      </c>
      <c r="AW67">
        <f t="shared" si="108"/>
        <v>7.4483010713535094E-2</v>
      </c>
      <c r="AX67">
        <f t="shared" si="109"/>
        <v>5.0349195063084426</v>
      </c>
      <c r="AY67">
        <f t="shared" si="94"/>
        <v>420.5063578611348</v>
      </c>
      <c r="AZ67">
        <f t="shared" si="110"/>
        <v>0.25509804902739031</v>
      </c>
      <c r="BA67">
        <f t="shared" si="111"/>
        <v>51.826206482397005</v>
      </c>
      <c r="BB67">
        <f t="shared" si="112"/>
        <v>3.0737097591910598</v>
      </c>
      <c r="BC67">
        <f t="shared" si="113"/>
        <v>13.779753979383457</v>
      </c>
      <c r="BD67">
        <f t="shared" si="114"/>
        <v>3.7641770073809069E-4</v>
      </c>
      <c r="BE67">
        <f t="shared" si="115"/>
        <v>1.8141743780066333E-2</v>
      </c>
      <c r="BF67">
        <f t="shared" si="116"/>
        <v>5.6484757514774504E-2</v>
      </c>
      <c r="BG67">
        <f t="shared" si="96"/>
        <v>2.1847607335361941E-2</v>
      </c>
      <c r="BH67">
        <f t="shared" si="97"/>
        <v>1.5635382704071921</v>
      </c>
      <c r="BI67">
        <f t="shared" si="98"/>
        <v>1.5270516158958105E-3</v>
      </c>
      <c r="BJ67">
        <f t="shared" si="99"/>
        <v>1.32278798640139E-3</v>
      </c>
      <c r="BK67">
        <f t="shared" si="100"/>
        <v>4.6345555693401121E-4</v>
      </c>
      <c r="BL67">
        <f t="shared" si="101"/>
        <v>0.13200022418745666</v>
      </c>
      <c r="BM67">
        <f t="shared" si="102"/>
        <v>1.2644950658507285E-4</v>
      </c>
      <c r="BN67">
        <f t="shared" si="103"/>
        <v>-9.5939193428057484E-3</v>
      </c>
      <c r="BO67">
        <f t="shared" si="104"/>
        <v>4.514112212696205E-4</v>
      </c>
      <c r="BP67" s="45">
        <f t="shared" si="95"/>
        <v>15121.624629058801</v>
      </c>
    </row>
    <row r="68" spans="1:68" x14ac:dyDescent="0.25">
      <c r="A68" s="3" t="s">
        <v>351</v>
      </c>
      <c r="B68" s="3" t="s">
        <v>352</v>
      </c>
      <c r="C68" s="3">
        <v>5.2400000000000002E-2</v>
      </c>
      <c r="D68" s="4">
        <v>10</v>
      </c>
      <c r="E68" s="1">
        <v>2.4399345541240094E-2</v>
      </c>
      <c r="F68" s="1">
        <v>4.0293910937544286</v>
      </c>
      <c r="G68" s="1">
        <v>4.4609829065624114</v>
      </c>
      <c r="H68" s="1">
        <v>25.2807940943684</v>
      </c>
      <c r="I68" s="1">
        <v>19.050200056176756</v>
      </c>
      <c r="J68" s="1">
        <v>11.697078293020487</v>
      </c>
      <c r="K68" s="1">
        <v>0.1955389669804776</v>
      </c>
      <c r="L68" s="1">
        <v>5.1757798352508534E-4</v>
      </c>
      <c r="M68" s="1">
        <v>-3.4983894895096325E-2</v>
      </c>
      <c r="N68" s="1">
        <v>-1.4091024575721459E-2</v>
      </c>
      <c r="O68" s="1">
        <v>108.78336086335899</v>
      </c>
      <c r="P68" s="1">
        <v>8.5225525737760606E-3</v>
      </c>
      <c r="Q68" s="1">
        <v>2.5160223977606155</v>
      </c>
      <c r="R68" s="1">
        <v>17.772473396136387</v>
      </c>
      <c r="S68" s="1">
        <v>2445.7115548385418</v>
      </c>
      <c r="T68" s="1">
        <v>0.97388376853074254</v>
      </c>
      <c r="U68" s="1">
        <v>143.14532007822442</v>
      </c>
      <c r="V68" s="1">
        <v>12.835042144421008</v>
      </c>
      <c r="W68" s="1">
        <v>75.96566429528383</v>
      </c>
      <c r="X68" s="1">
        <v>4.6688883689800361E-3</v>
      </c>
      <c r="Y68" s="1">
        <v>0.24987576692065572</v>
      </c>
      <c r="Z68" s="1">
        <v>0.12104871944034964</v>
      </c>
      <c r="AA68" s="1">
        <v>0.24450029028426182</v>
      </c>
      <c r="AB68" s="1">
        <v>6.1609612401350322</v>
      </c>
      <c r="AC68" s="1">
        <v>1.0173948042181778E-2</v>
      </c>
      <c r="AD68" s="1">
        <v>1.8632604130657215E-2</v>
      </c>
      <c r="AE68" s="1">
        <v>2.6081713963525734E-3</v>
      </c>
      <c r="AF68" s="1">
        <v>3.3115195867981737</v>
      </c>
      <c r="AG68" s="1">
        <v>4.3778470593912642E-4</v>
      </c>
      <c r="AH68" s="1">
        <v>0.135307923451638</v>
      </c>
      <c r="AI68" s="1">
        <v>1.1261628973715531E-2</v>
      </c>
      <c r="AJ68" s="1"/>
      <c r="AK68">
        <f t="shared" si="62"/>
        <v>1.3359004198959068</v>
      </c>
      <c r="AL68">
        <f t="shared" si="117"/>
        <v>764.21342433610607</v>
      </c>
      <c r="AM68">
        <f t="shared" si="118"/>
        <v>850.33338585885519</v>
      </c>
      <c r="AN68">
        <f t="shared" si="119"/>
        <v>4822.1301143959545</v>
      </c>
      <c r="AO68">
        <f t="shared" si="120"/>
        <v>3446.2248310212585</v>
      </c>
      <c r="AP68">
        <f t="shared" si="121"/>
        <v>2224.0633869245075</v>
      </c>
      <c r="AQ68">
        <f t="shared" si="122"/>
        <v>30.632533656056719</v>
      </c>
      <c r="AR68">
        <f t="shared" si="123"/>
        <v>9.2382721606220006E-2</v>
      </c>
      <c r="AS68">
        <f t="shared" si="63"/>
        <v>-3.679889664320844E-3</v>
      </c>
      <c r="AT68">
        <f t="shared" si="105"/>
        <v>2.7219134491089252E-3</v>
      </c>
      <c r="AU68">
        <f t="shared" si="106"/>
        <v>19.684112825410061</v>
      </c>
      <c r="AV68">
        <f t="shared" si="107"/>
        <v>1.4704627926227962E-3</v>
      </c>
      <c r="AW68">
        <f t="shared" si="108"/>
        <v>0.46127705094263943</v>
      </c>
      <c r="AX68">
        <f t="shared" si="109"/>
        <v>3.3824765633369593</v>
      </c>
      <c r="AY68">
        <f t="shared" si="94"/>
        <v>466.4177067374921</v>
      </c>
      <c r="AZ68">
        <f t="shared" si="110"/>
        <v>0.18530071365736991</v>
      </c>
      <c r="BA68">
        <f t="shared" si="111"/>
        <v>27.301156815930792</v>
      </c>
      <c r="BB68">
        <f t="shared" si="112"/>
        <v>2.4281277679111404</v>
      </c>
      <c r="BC68">
        <f t="shared" si="113"/>
        <v>14.433303684340899</v>
      </c>
      <c r="BD68">
        <f t="shared" si="114"/>
        <v>-1.6824823799662473E-4</v>
      </c>
      <c r="BE68">
        <f t="shared" si="115"/>
        <v>4.7767663606128191E-2</v>
      </c>
      <c r="BF68">
        <f t="shared" si="116"/>
        <v>2.2288962914161589E-2</v>
      </c>
      <c r="BG68">
        <f t="shared" si="96"/>
        <v>4.1480283274366279E-2</v>
      </c>
      <c r="BH68">
        <f t="shared" si="97"/>
        <v>1.1644900703367835</v>
      </c>
      <c r="BI68">
        <f t="shared" si="98"/>
        <v>1.1503185746227266E-3</v>
      </c>
      <c r="BJ68">
        <f t="shared" si="99"/>
        <v>2.5214485500574583E-3</v>
      </c>
      <c r="BK68">
        <f t="shared" si="100"/>
        <v>3.0493585447396657E-4</v>
      </c>
      <c r="BL68">
        <f t="shared" si="101"/>
        <v>0.61704252456852837</v>
      </c>
      <c r="BM68">
        <f t="shared" si="102"/>
        <v>6.3448317157259283E-5</v>
      </c>
      <c r="BN68">
        <f t="shared" si="103"/>
        <v>7.6263706732324589E-3</v>
      </c>
      <c r="BO68">
        <f t="shared" si="104"/>
        <v>2.2775120426066862E-3</v>
      </c>
      <c r="BP68" s="45">
        <f t="shared" si="95"/>
        <v>12675.226779270315</v>
      </c>
    </row>
    <row r="69" spans="1:68" s="45" customFormat="1" x14ac:dyDescent="0.25">
      <c r="A69" s="42" t="s">
        <v>353</v>
      </c>
      <c r="B69" s="42" t="s">
        <v>354</v>
      </c>
      <c r="C69" s="42">
        <v>5.9400000000000001E-2</v>
      </c>
      <c r="D69" s="43">
        <v>10</v>
      </c>
      <c r="E69" s="44">
        <v>2.0010240812787194E-2</v>
      </c>
      <c r="F69" s="44">
        <v>6.3100998707260132</v>
      </c>
      <c r="G69" s="44">
        <v>8.4087081211121468</v>
      </c>
      <c r="H69" s="44">
        <v>54.398910665256409</v>
      </c>
      <c r="I69" s="44">
        <v>30.521558634182274</v>
      </c>
      <c r="J69" s="44">
        <v>27.916676314210594</v>
      </c>
      <c r="K69" s="44">
        <v>0.33309345773490312</v>
      </c>
      <c r="L69" s="44">
        <v>2.605624243315046E-4</v>
      </c>
      <c r="M69" s="44">
        <v>-2.3494545449358143E-2</v>
      </c>
      <c r="N69" s="44">
        <v>-3.3365191855696225E-2</v>
      </c>
      <c r="O69" s="44">
        <v>13.404357416455335</v>
      </c>
      <c r="P69" s="44">
        <v>8.9157150013030022E-3</v>
      </c>
      <c r="Q69" s="44">
        <v>1.2478135038134719</v>
      </c>
      <c r="R69" s="44">
        <v>16.241886095620188</v>
      </c>
      <c r="S69" s="44">
        <v>2084.2658998252559</v>
      </c>
      <c r="T69" s="44">
        <v>1.570422298242621</v>
      </c>
      <c r="U69" s="44">
        <v>214.26621279867328</v>
      </c>
      <c r="V69" s="44">
        <v>17.929938557807223</v>
      </c>
      <c r="W69" s="44">
        <v>144.132712778919</v>
      </c>
      <c r="X69" s="44">
        <v>9.1373885005898194E-3</v>
      </c>
      <c r="Y69" s="44">
        <v>8.0118902082474824E-3</v>
      </c>
      <c r="Z69" s="44">
        <v>0.4034694885983961</v>
      </c>
      <c r="AA69" s="44">
        <v>0.15526696976191273</v>
      </c>
      <c r="AB69" s="44">
        <v>13.949801443645418</v>
      </c>
      <c r="AC69" s="44">
        <v>1.2519876599988123E-2</v>
      </c>
      <c r="AD69" s="44">
        <v>1.0926121223302917E-2</v>
      </c>
      <c r="AE69" s="44">
        <v>7.4739951278060665E-4</v>
      </c>
      <c r="AF69" s="44">
        <v>5.9784020473328159</v>
      </c>
      <c r="AG69" s="44">
        <v>2.8805033718124932E-4</v>
      </c>
      <c r="AH69" s="44">
        <v>5.5600324347200129E-2</v>
      </c>
      <c r="AI69" s="44">
        <v>4.2353289446171423E-3</v>
      </c>
      <c r="AJ69" s="44"/>
      <c r="AK69" s="45">
        <f t="shared" si="62"/>
        <v>0.43956455754236567</v>
      </c>
      <c r="AL69" s="45">
        <f t="shared" si="117"/>
        <v>1058.1123098472694</v>
      </c>
      <c r="AM69" s="45">
        <f t="shared" si="118"/>
        <v>1414.7259522643328</v>
      </c>
      <c r="AN69" s="45">
        <f t="shared" si="119"/>
        <v>9155.9054495492946</v>
      </c>
      <c r="AO69" s="45">
        <f t="shared" si="120"/>
        <v>4971.3092075011637</v>
      </c>
      <c r="AP69" s="45">
        <f t="shared" si="121"/>
        <v>4692.5404324367892</v>
      </c>
      <c r="AQ69" s="45">
        <f t="shared" si="122"/>
        <v>50.17996079329339</v>
      </c>
      <c r="AR69" s="45">
        <f t="shared" si="123"/>
        <v>3.8227256232830312E-2</v>
      </c>
      <c r="AS69" s="45">
        <f t="shared" si="63"/>
        <v>-1.3119987197479867E-3</v>
      </c>
      <c r="AT69" s="45">
        <f t="shared" si="105"/>
        <v>-8.4366006845858546E-4</v>
      </c>
      <c r="AU69" s="45">
        <f t="shared" si="106"/>
        <v>1.3073649424655001</v>
      </c>
      <c r="AV69" s="45">
        <f t="shared" si="107"/>
        <v>1.3633648924024236E-3</v>
      </c>
      <c r="AW69" s="45">
        <f t="shared" si="108"/>
        <v>0.19341462171587323</v>
      </c>
      <c r="AX69" s="45">
        <f t="shared" si="109"/>
        <v>2.726193584405634</v>
      </c>
      <c r="AY69" s="45">
        <f t="shared" si="94"/>
        <v>350.6032202510392</v>
      </c>
      <c r="AZ69" s="45">
        <f t="shared" si="110"/>
        <v>0.2638912911239894</v>
      </c>
      <c r="BA69" s="45">
        <f t="shared" si="111"/>
        <v>36.057063036351209</v>
      </c>
      <c r="BB69" s="45">
        <f t="shared" si="112"/>
        <v>2.9997114338788871</v>
      </c>
      <c r="BC69" s="45">
        <f t="shared" si="113"/>
        <v>24.208343398919439</v>
      </c>
      <c r="BD69" s="45">
        <f t="shared" si="114"/>
        <v>6.0385174486657736E-4</v>
      </c>
      <c r="BE69" s="45">
        <f t="shared" si="115"/>
        <v>1.4206532969197776E-3</v>
      </c>
      <c r="BF69" s="45">
        <f t="shared" si="116"/>
        <v>6.7207901486237925E-2</v>
      </c>
      <c r="BG69" s="45">
        <f t="shared" si="96"/>
        <v>2.1569589871267714E-2</v>
      </c>
      <c r="BH69" s="45">
        <f t="shared" si="97"/>
        <v>2.3385131602820084</v>
      </c>
      <c r="BI69" s="45">
        <f t="shared" si="98"/>
        <v>1.409696614281049E-3</v>
      </c>
      <c r="BJ69" s="45">
        <f t="shared" si="99"/>
        <v>9.2692045369474477E-4</v>
      </c>
      <c r="BK69" s="45">
        <f t="shared" si="100"/>
        <v>-4.4260607092320174E-5</v>
      </c>
      <c r="BL69" s="45">
        <f t="shared" si="101"/>
        <v>0.99329718674641954</v>
      </c>
      <c r="BM69" s="45">
        <f t="shared" si="102"/>
        <v>3.0763436556592854E-5</v>
      </c>
      <c r="BN69" s="45">
        <f t="shared" si="103"/>
        <v>-6.6911476055050148E-3</v>
      </c>
      <c r="BO69" s="45">
        <f t="shared" si="104"/>
        <v>8.2623957477451974E-4</v>
      </c>
      <c r="BP69" s="45">
        <f t="shared" si="95"/>
        <v>21765.028585027216</v>
      </c>
    </row>
    <row r="70" spans="1:68" s="49" customFormat="1" x14ac:dyDescent="0.25">
      <c r="A70" s="46" t="s">
        <v>355</v>
      </c>
      <c r="B70" s="46" t="s">
        <v>356</v>
      </c>
      <c r="C70" s="46">
        <v>5.0599999999999999E-2</v>
      </c>
      <c r="D70" s="47">
        <v>10</v>
      </c>
      <c r="E70" s="48">
        <v>3.6755490020769367E-2</v>
      </c>
      <c r="F70" s="48">
        <v>17.440817744806889</v>
      </c>
      <c r="G70" s="48">
        <v>6.8802049832115912</v>
      </c>
      <c r="H70" s="48">
        <v>50.597745254662946</v>
      </c>
      <c r="I70" s="48">
        <v>31.654408940970296</v>
      </c>
      <c r="J70" s="48">
        <v>12.154565195607505</v>
      </c>
      <c r="K70" s="48">
        <v>0.34069419988792432</v>
      </c>
      <c r="L70" s="48">
        <v>6.0493410803453087E-4</v>
      </c>
      <c r="M70" s="48">
        <v>4.891962383718463E-2</v>
      </c>
      <c r="N70" s="48">
        <v>-3.3365191855696225E-2</v>
      </c>
      <c r="O70" s="48">
        <v>88.415279107945381</v>
      </c>
      <c r="P70" s="48">
        <v>2.5840386538882789E-2</v>
      </c>
      <c r="Q70" s="48">
        <v>5.7162980421893064</v>
      </c>
      <c r="R70" s="48">
        <v>23.751419314483176</v>
      </c>
      <c r="S70" s="48">
        <v>4434.897867581124</v>
      </c>
      <c r="T70" s="48">
        <v>1.9953108983086458</v>
      </c>
      <c r="U70" s="48">
        <v>248.45621392957975</v>
      </c>
      <c r="V70" s="48">
        <v>11.697378769596083</v>
      </c>
      <c r="W70" s="48">
        <v>84.847181469499318</v>
      </c>
      <c r="X70" s="48">
        <v>1.47291063066852E-2</v>
      </c>
      <c r="Y70" s="48">
        <v>9.1416684634880261E-3</v>
      </c>
      <c r="Z70" s="48">
        <v>0.31324988005550292</v>
      </c>
      <c r="AA70" s="48">
        <v>0.44798503447379923</v>
      </c>
      <c r="AB70" s="48">
        <v>21.481068583202628</v>
      </c>
      <c r="AC70" s="48">
        <v>1.3407362594762445E-2</v>
      </c>
      <c r="AD70" s="48">
        <v>1.1118753708824427E-2</v>
      </c>
      <c r="AE70" s="48">
        <v>5.083447183041101E-3</v>
      </c>
      <c r="AF70" s="48">
        <v>14.279974666890759</v>
      </c>
      <c r="AG70" s="48">
        <v>6.8240165600139721E-4</v>
      </c>
      <c r="AH70" s="48">
        <v>0.12710433201994184</v>
      </c>
      <c r="AI70" s="48">
        <v>4.5183520282625379E-3</v>
      </c>
      <c r="AJ70" s="48"/>
      <c r="AK70" s="49">
        <f t="shared" si="62"/>
        <v>3.8253483556885031</v>
      </c>
      <c r="AL70" s="49">
        <f t="shared" si="117"/>
        <v>3441.8784574256238</v>
      </c>
      <c r="AM70" s="49">
        <f t="shared" si="118"/>
        <v>1358.6895293576247</v>
      </c>
      <c r="AN70" s="49">
        <f t="shared" si="119"/>
        <v>9997.018371488015</v>
      </c>
      <c r="AO70" s="49">
        <f t="shared" si="120"/>
        <v>6059.7681816887225</v>
      </c>
      <c r="AP70" s="49">
        <f t="shared" si="121"/>
        <v>2393.5926976425771</v>
      </c>
      <c r="AQ70" s="49">
        <f t="shared" si="122"/>
        <v>60.409033451617375</v>
      </c>
      <c r="AR70" s="49">
        <f t="shared" si="123"/>
        <v>0.11293311970870322</v>
      </c>
      <c r="AS70" s="49">
        <f t="shared" si="63"/>
        <v>1.2770928239375442E-2</v>
      </c>
      <c r="AT70" s="49">
        <f t="shared" si="105"/>
        <v>-9.9038355862529604E-4</v>
      </c>
      <c r="AU70" s="49">
        <f t="shared" si="106"/>
        <v>16.359025582951602</v>
      </c>
      <c r="AV70" s="49">
        <f t="shared" si="107"/>
        <v>4.9452685767688107E-3</v>
      </c>
      <c r="AW70" s="49">
        <f t="shared" si="108"/>
        <v>1.1101516583731466</v>
      </c>
      <c r="AX70" s="49">
        <f t="shared" si="109"/>
        <v>4.6844116818641215</v>
      </c>
      <c r="AY70" s="49">
        <f t="shared" si="94"/>
        <v>876.12946562194486</v>
      </c>
      <c r="AZ70" s="49">
        <f t="shared" si="110"/>
        <v>0.39375550777520191</v>
      </c>
      <c r="BA70" s="49">
        <f t="shared" si="111"/>
        <v>49.084773827437282</v>
      </c>
      <c r="BB70" s="49">
        <f t="shared" si="112"/>
        <v>2.2896691954603661</v>
      </c>
      <c r="BC70" s="49">
        <f t="shared" si="113"/>
        <v>16.701981913075457</v>
      </c>
      <c r="BD70" s="49">
        <f t="shared" si="114"/>
        <v>1.8139520100005635E-3</v>
      </c>
      <c r="BE70" s="49">
        <f t="shared" si="115"/>
        <v>1.8909997705422975E-3</v>
      </c>
      <c r="BF70" s="49">
        <f t="shared" si="116"/>
        <v>6.1066270016869574E-2</v>
      </c>
      <c r="BG70" s="49">
        <f t="shared" si="96"/>
        <v>8.3170242795892635E-2</v>
      </c>
      <c r="BH70" s="49">
        <f t="shared" si="97"/>
        <v>4.2336038165281309</v>
      </c>
      <c r="BI70" s="49">
        <f t="shared" si="98"/>
        <v>1.8302537319375008E-3</v>
      </c>
      <c r="BJ70" s="49">
        <f t="shared" si="99"/>
        <v>1.1261936720293071E-3</v>
      </c>
      <c r="BK70" s="49">
        <f t="shared" si="100"/>
        <v>8.0496831306958749E-4</v>
      </c>
      <c r="BL70" s="49">
        <f t="shared" si="101"/>
        <v>2.8066715234845203</v>
      </c>
      <c r="BM70" s="49">
        <f t="shared" si="102"/>
        <v>1.1404864268108881E-4</v>
      </c>
      <c r="BN70" s="49">
        <f t="shared" si="103"/>
        <v>6.2764013628541365E-3</v>
      </c>
      <c r="BO70" s="49">
        <f t="shared" si="104"/>
        <v>1.0258668296059372E-3</v>
      </c>
      <c r="BP70" s="45">
        <f t="shared" si="95"/>
        <v>24289.263907868874</v>
      </c>
    </row>
    <row r="71" spans="1:68" x14ac:dyDescent="0.25">
      <c r="A71" s="3" t="s">
        <v>357</v>
      </c>
      <c r="B71" s="3" t="s">
        <v>358</v>
      </c>
      <c r="C71" s="3">
        <v>5.1900000000000002E-2</v>
      </c>
      <c r="D71" s="4">
        <v>10</v>
      </c>
      <c r="E71" s="1">
        <v>2.1458821930774207E-2</v>
      </c>
      <c r="F71" s="1">
        <v>6.5488476526412418</v>
      </c>
      <c r="G71" s="1">
        <v>5.2019396110375604</v>
      </c>
      <c r="H71" s="1">
        <v>25.032447815937047</v>
      </c>
      <c r="I71" s="1">
        <v>8.6993891420685454</v>
      </c>
      <c r="J71" s="1">
        <v>14.931377766475386</v>
      </c>
      <c r="K71" s="1">
        <v>0.25809384848206002</v>
      </c>
      <c r="L71" s="1">
        <v>4.3539830240350332E-4</v>
      </c>
      <c r="M71" s="1">
        <v>-2.3425379998250895E-2</v>
      </c>
      <c r="N71" s="1">
        <v>-6.8692434838803088E-3</v>
      </c>
      <c r="O71" s="1">
        <v>66.213939652372247</v>
      </c>
      <c r="P71" s="1">
        <v>6.9190125207919187E-2</v>
      </c>
      <c r="Q71" s="1">
        <v>15.763969946506538</v>
      </c>
      <c r="R71" s="1">
        <v>41.537291195896778</v>
      </c>
      <c r="S71" s="1">
        <v>3687.7174464834557</v>
      </c>
      <c r="T71" s="1">
        <v>1.7580998532925072</v>
      </c>
      <c r="U71" s="1">
        <v>303.09040041447207</v>
      </c>
      <c r="V71" s="1">
        <v>38.37301337440816</v>
      </c>
      <c r="W71" s="1">
        <v>76.061445586672377</v>
      </c>
      <c r="X71" s="1">
        <v>9.8449604807016779E-3</v>
      </c>
      <c r="Y71" s="1">
        <v>2.6861197067806951E-2</v>
      </c>
      <c r="Z71" s="1">
        <v>0.40167437778855403</v>
      </c>
      <c r="AA71" s="1">
        <v>0.7091033732425791</v>
      </c>
      <c r="AB71" s="1">
        <v>8.8093940044142887</v>
      </c>
      <c r="AC71" s="1">
        <v>1.1118438342856942E-2</v>
      </c>
      <c r="AD71" s="1">
        <v>1.5899596183004776E-2</v>
      </c>
      <c r="AE71" s="1">
        <v>2.9659922739725597E-3</v>
      </c>
      <c r="AF71" s="1">
        <v>2.1963762003266871</v>
      </c>
      <c r="AG71" s="1">
        <v>6.0113812470795856E-4</v>
      </c>
      <c r="AH71" s="1">
        <v>0.12064374801649491</v>
      </c>
      <c r="AI71" s="1">
        <v>9.0721117911804299E-4</v>
      </c>
      <c r="AJ71" s="1"/>
      <c r="AK71">
        <f t="shared" si="62"/>
        <v>0.78219548936197791</v>
      </c>
      <c r="AL71">
        <f t="shared" si="117"/>
        <v>1257.020212410021</v>
      </c>
      <c r="AM71">
        <f t="shared" si="118"/>
        <v>1001.2916467004914</v>
      </c>
      <c r="AN71">
        <f t="shared" si="119"/>
        <v>4820.7351678233999</v>
      </c>
      <c r="AO71">
        <f t="shared" si="120"/>
        <v>1485.049556925469</v>
      </c>
      <c r="AP71">
        <f t="shared" si="121"/>
        <v>2868.6689057686549</v>
      </c>
      <c r="AQ71">
        <f t="shared" si="122"/>
        <v>42.980608450735964</v>
      </c>
      <c r="AR71">
        <f t="shared" si="123"/>
        <v>7.7438493274568546E-2</v>
      </c>
      <c r="AS71">
        <f t="shared" si="63"/>
        <v>-1.4882672339490929E-3</v>
      </c>
      <c r="AT71">
        <f t="shared" si="105"/>
        <v>4.1396161011891947E-3</v>
      </c>
      <c r="AU71">
        <f t="shared" si="106"/>
        <v>11.671547205040845</v>
      </c>
      <c r="AV71">
        <f t="shared" si="107"/>
        <v>1.3173949454236335E-2</v>
      </c>
      <c r="AW71">
        <f t="shared" si="108"/>
        <v>3.0183120030222255</v>
      </c>
      <c r="AX71">
        <f t="shared" si="109"/>
        <v>7.99402600995107</v>
      </c>
      <c r="AY71">
        <f t="shared" si="94"/>
        <v>710.21862715787518</v>
      </c>
      <c r="AZ71">
        <f t="shared" si="110"/>
        <v>0.33818724938851313</v>
      </c>
      <c r="BA71">
        <f t="shared" si="111"/>
        <v>58.38210829513006</v>
      </c>
      <c r="BB71">
        <f t="shared" si="112"/>
        <v>7.3721311625898895</v>
      </c>
      <c r="BC71">
        <f t="shared" si="113"/>
        <v>14.590807822222517</v>
      </c>
      <c r="BD71">
        <f t="shared" si="114"/>
        <v>8.2744727256634453E-4</v>
      </c>
      <c r="BE71">
        <f t="shared" si="115"/>
        <v>5.2578010487982565E-3</v>
      </c>
      <c r="BF71">
        <f t="shared" si="116"/>
        <v>7.6574147209713131E-2</v>
      </c>
      <c r="BG71">
        <f t="shared" si="96"/>
        <v>0.13139879909749452</v>
      </c>
      <c r="BH71">
        <f t="shared" si="97"/>
        <v>1.6860039947676302</v>
      </c>
      <c r="BI71">
        <f t="shared" si="98"/>
        <v>1.3433833587087191E-3</v>
      </c>
      <c r="BJ71">
        <f t="shared" si="99"/>
        <v>2.0191488351924171E-3</v>
      </c>
      <c r="BK71">
        <f t="shared" si="100"/>
        <v>3.7681787188122758E-4</v>
      </c>
      <c r="BL71">
        <f t="shared" si="101"/>
        <v>0.40812320660262086</v>
      </c>
      <c r="BM71">
        <f t="shared" si="102"/>
        <v>9.5534219782826728E-5</v>
      </c>
      <c r="BN71">
        <f t="shared" si="103"/>
        <v>4.8743751238140643E-3</v>
      </c>
      <c r="BO71">
        <f t="shared" si="104"/>
        <v>3.0438252575367005E-4</v>
      </c>
      <c r="BP71" s="45">
        <f t="shared" si="95"/>
        <v>12292.524503302882</v>
      </c>
    </row>
    <row r="72" spans="1:68" x14ac:dyDescent="0.25">
      <c r="A72" s="3" t="s">
        <v>359</v>
      </c>
      <c r="B72" s="3" t="s">
        <v>360</v>
      </c>
      <c r="C72" s="3">
        <v>5.1999999999999998E-2</v>
      </c>
      <c r="D72" s="4">
        <v>10</v>
      </c>
      <c r="E72" s="1">
        <v>2.0537749332055464E-2</v>
      </c>
      <c r="F72" s="1">
        <v>6.7574308880355858</v>
      </c>
      <c r="G72" s="1">
        <v>6.1389342422408602</v>
      </c>
      <c r="H72" s="1">
        <v>33.014166063424227</v>
      </c>
      <c r="I72" s="1">
        <v>19.906799500771029</v>
      </c>
      <c r="J72" s="1">
        <v>13.627547000097893</v>
      </c>
      <c r="K72" s="1">
        <v>0.2734085192077183</v>
      </c>
      <c r="L72" s="1">
        <v>2.4678791184363911E-4</v>
      </c>
      <c r="M72" s="1">
        <v>-2.2929142669604455E-2</v>
      </c>
      <c r="N72" s="1">
        <v>-1.2972498180680095E-2</v>
      </c>
      <c r="O72" s="1">
        <v>30.522846942164918</v>
      </c>
      <c r="P72" s="1">
        <v>3.0293403879940221E-3</v>
      </c>
      <c r="Q72" s="1">
        <v>1.2619498067321246</v>
      </c>
      <c r="R72" s="1">
        <v>36.957911910307004</v>
      </c>
      <c r="S72" s="1">
        <v>3193.1038238352016</v>
      </c>
      <c r="T72" s="1">
        <v>1.8136055155628477</v>
      </c>
      <c r="U72" s="1">
        <v>157.80232594408071</v>
      </c>
      <c r="V72" s="1">
        <v>14.005438148272013</v>
      </c>
      <c r="W72" s="1">
        <v>83.447029631424428</v>
      </c>
      <c r="X72" s="1">
        <v>3.9120329970161018E-3</v>
      </c>
      <c r="Y72" s="1">
        <v>6.5870504478060237E-3</v>
      </c>
      <c r="Z72" s="1">
        <v>0.27278790665931929</v>
      </c>
      <c r="AA72" s="1">
        <v>0.32658471595579569</v>
      </c>
      <c r="AB72" s="1">
        <v>6.0000295243047814</v>
      </c>
      <c r="AC72" s="1">
        <v>1.1948650291724754E-2</v>
      </c>
      <c r="AD72" s="1">
        <v>1.5132021911664047E-2</v>
      </c>
      <c r="AE72" s="1">
        <v>1.9866749582074426E-3</v>
      </c>
      <c r="AF72" s="1">
        <v>6.5560458537224697</v>
      </c>
      <c r="AG72" s="1">
        <v>3.6025466472586665E-4</v>
      </c>
      <c r="AH72" s="1">
        <v>0.19274682008605792</v>
      </c>
      <c r="AI72" s="1">
        <v>2.8371016154523275E-2</v>
      </c>
      <c r="AJ72" s="1"/>
      <c r="AK72">
        <f t="shared" si="62"/>
        <v>0.60356192135960052</v>
      </c>
      <c r="AL72">
        <f t="shared" si="117"/>
        <v>1294.7150265004525</v>
      </c>
      <c r="AM72">
        <f t="shared" si="118"/>
        <v>1179.5573610728559</v>
      </c>
      <c r="AN72">
        <f t="shared" si="119"/>
        <v>6346.4103400943532</v>
      </c>
      <c r="AO72">
        <f t="shared" si="120"/>
        <v>3637.4649152203206</v>
      </c>
      <c r="AP72">
        <f t="shared" si="121"/>
        <v>2612.4155489541977</v>
      </c>
      <c r="AQ72">
        <f t="shared" si="122"/>
        <v>45.843082420188061</v>
      </c>
      <c r="AR72">
        <f t="shared" si="123"/>
        <v>4.1018344141374341E-2</v>
      </c>
      <c r="AS72">
        <f t="shared" si="63"/>
        <v>-1.3899749260671832E-3</v>
      </c>
      <c r="AT72">
        <f t="shared" si="105"/>
        <v>2.9579524746869488E-3</v>
      </c>
      <c r="AU72">
        <f t="shared" si="106"/>
        <v>4.7854302469143573</v>
      </c>
      <c r="AV72">
        <f t="shared" si="107"/>
        <v>4.2538708606950298E-4</v>
      </c>
      <c r="AW72">
        <f t="shared" si="108"/>
        <v>0.22365752998287303</v>
      </c>
      <c r="AX72">
        <f t="shared" si="109"/>
        <v>7.0980030203954394</v>
      </c>
      <c r="AY72">
        <f t="shared" si="94"/>
        <v>613.73481775021514</v>
      </c>
      <c r="AZ72">
        <f t="shared" si="110"/>
        <v>0.34821105511475459</v>
      </c>
      <c r="BA72">
        <f t="shared" si="111"/>
        <v>30.329820688718005</v>
      </c>
      <c r="BB72">
        <f t="shared" si="112"/>
        <v>2.6718818284048815</v>
      </c>
      <c r="BC72">
        <f t="shared" si="113"/>
        <v>15.983053200401333</v>
      </c>
      <c r="BD72">
        <f t="shared" si="114"/>
        <v>-3.1509156520504773E-4</v>
      </c>
      <c r="BE72">
        <f t="shared" si="115"/>
        <v>1.3488155429350042E-3</v>
      </c>
      <c r="BF72">
        <f t="shared" si="116"/>
        <v>5.1641029401764703E-2</v>
      </c>
      <c r="BG72">
        <f t="shared" si="96"/>
        <v>5.7584828851771762E-2</v>
      </c>
      <c r="BH72">
        <f t="shared" si="97"/>
        <v>1.1424992793720183</v>
      </c>
      <c r="BI72">
        <f t="shared" si="98"/>
        <v>1.5004560731857815E-3</v>
      </c>
      <c r="BJ72">
        <f t="shared" si="99"/>
        <v>1.8676554198669068E-3</v>
      </c>
      <c r="BK72">
        <f t="shared" si="100"/>
        <v>1.8776296909585655E-4</v>
      </c>
      <c r="BL72">
        <f t="shared" si="101"/>
        <v>1.2457363645506512</v>
      </c>
      <c r="BM72">
        <f t="shared" si="102"/>
        <v>4.9026757825149782E-5</v>
      </c>
      <c r="BN72">
        <f t="shared" si="103"/>
        <v>1.8730976723491926E-2</v>
      </c>
      <c r="BO72">
        <f t="shared" si="104"/>
        <v>5.5852981315513035E-3</v>
      </c>
      <c r="BP72" s="45">
        <f t="shared" si="95"/>
        <v>15794.754139614879</v>
      </c>
    </row>
    <row r="73" spans="1:68" s="59" customFormat="1" x14ac:dyDescent="0.25">
      <c r="A73" s="56" t="s">
        <v>361</v>
      </c>
      <c r="B73" s="56" t="s">
        <v>362</v>
      </c>
      <c r="C73" s="56">
        <v>4.9299999999999997E-2</v>
      </c>
      <c r="D73" s="57">
        <v>10</v>
      </c>
      <c r="E73" s="58">
        <v>2.6615997203743653E-2</v>
      </c>
      <c r="F73" s="58">
        <v>7.6663490237194525</v>
      </c>
      <c r="G73" s="58">
        <v>6.7373632603120823</v>
      </c>
      <c r="H73" s="58">
        <v>47.141053212346158</v>
      </c>
      <c r="I73" s="58">
        <v>27.727336051491459</v>
      </c>
      <c r="J73" s="58">
        <v>20.212170114485357</v>
      </c>
      <c r="K73" s="58">
        <v>0.277311452828297</v>
      </c>
      <c r="L73" s="58">
        <v>5.5262624330685141E-4</v>
      </c>
      <c r="M73" s="58">
        <v>-3.4983894895096325E-2</v>
      </c>
      <c r="N73" s="58">
        <v>3.4921017277007554E-2</v>
      </c>
      <c r="O73" s="58">
        <v>92.258298956288272</v>
      </c>
      <c r="P73" s="58">
        <v>9.2893594478439031E-3</v>
      </c>
      <c r="Q73" s="58">
        <v>1.7872889989524801</v>
      </c>
      <c r="R73" s="58">
        <v>20.137683338580391</v>
      </c>
      <c r="S73" s="58">
        <v>5198.9710200079226</v>
      </c>
      <c r="T73" s="58">
        <v>0.82820745900782977</v>
      </c>
      <c r="U73" s="58">
        <v>109.07955110078706</v>
      </c>
      <c r="V73" s="58">
        <v>43.216332079736702</v>
      </c>
      <c r="W73" s="58">
        <v>97.162422358744578</v>
      </c>
      <c r="X73" s="58">
        <v>8.0823065069842506E-3</v>
      </c>
      <c r="Y73" s="58">
        <v>2.3914456548401095E-3</v>
      </c>
      <c r="Z73" s="58">
        <v>0.33254294853295824</v>
      </c>
      <c r="AA73" s="58">
        <v>0.39684361230584553</v>
      </c>
      <c r="AB73" s="58">
        <v>7.0362708946004764</v>
      </c>
      <c r="AC73" s="58">
        <v>6.7565966233165218E-3</v>
      </c>
      <c r="AD73" s="58">
        <v>2.2145115140936981E-2</v>
      </c>
      <c r="AE73" s="58">
        <v>2.7281248723269634E-3</v>
      </c>
      <c r="AF73" s="58">
        <v>5.1208534698233494</v>
      </c>
      <c r="AG73" s="58">
        <v>3.826271030552718E-4</v>
      </c>
      <c r="AH73" s="58">
        <v>0.69286746798194865</v>
      </c>
      <c r="AI73" s="58">
        <v>5.1984245338776531E-3</v>
      </c>
      <c r="AJ73" s="58"/>
      <c r="AK73" s="59">
        <f t="shared" si="62"/>
        <v>1.8695273555290288</v>
      </c>
      <c r="AL73" s="59">
        <f t="shared" si="117"/>
        <v>1549.9870737294564</v>
      </c>
      <c r="AM73" s="59">
        <f t="shared" si="118"/>
        <v>1365.5430619979863</v>
      </c>
      <c r="AN73" s="59">
        <f t="shared" si="119"/>
        <v>9559.4768595157329</v>
      </c>
      <c r="AO73" s="59">
        <f t="shared" si="120"/>
        <v>5422.9927200539751</v>
      </c>
      <c r="AP73" s="59">
        <f t="shared" si="121"/>
        <v>4091.1123669268341</v>
      </c>
      <c r="AQ73" s="59">
        <f t="shared" si="122"/>
        <v>49.145428439260982</v>
      </c>
      <c r="AR73" s="59">
        <f t="shared" si="123"/>
        <v>0.10530095760615799</v>
      </c>
      <c r="AS73" s="59">
        <f t="shared" si="63"/>
        <v>-3.9112823206980171E-3</v>
      </c>
      <c r="AT73" s="59">
        <f t="shared" si="105"/>
        <v>1.2834658889667299E-2</v>
      </c>
      <c r="AU73" s="59">
        <f t="shared" si="106"/>
        <v>17.569916693322114</v>
      </c>
      <c r="AV73" s="59">
        <f t="shared" si="107"/>
        <v>1.7184648899414396E-3</v>
      </c>
      <c r="AW73" s="59">
        <f t="shared" si="108"/>
        <v>0.34246619637551629</v>
      </c>
      <c r="AX73" s="59">
        <f t="shared" si="109"/>
        <v>4.0749263964157549</v>
      </c>
      <c r="AY73" s="59">
        <f t="shared" si="94"/>
        <v>1054.2166832604139</v>
      </c>
      <c r="AZ73" s="59">
        <f t="shared" si="110"/>
        <v>0.16740353550541701</v>
      </c>
      <c r="BA73" s="59">
        <f t="shared" si="111"/>
        <v>22.107970129419872</v>
      </c>
      <c r="BB73" s="59">
        <f t="shared" si="112"/>
        <v>8.7433426854300347</v>
      </c>
      <c r="BC73" s="59">
        <f t="shared" si="113"/>
        <v>19.64041975038683</v>
      </c>
      <c r="BD73" s="59">
        <f t="shared" si="114"/>
        <v>5.1354916245474668E-4</v>
      </c>
      <c r="BE73" s="59">
        <f t="shared" si="115"/>
        <v>5.7165031040488999E-4</v>
      </c>
      <c r="BF73" s="59">
        <f t="shared" si="116"/>
        <v>6.6589938085763772E-2</v>
      </c>
      <c r="BG73" s="59">
        <f t="shared" si="96"/>
        <v>7.4989859306138537E-2</v>
      </c>
      <c r="BH73" s="59">
        <f t="shared" si="97"/>
        <v>1.4152611811420264</v>
      </c>
      <c r="BI73" s="59">
        <f t="shared" si="98"/>
        <v>5.2947624993059464E-4</v>
      </c>
      <c r="BJ73" s="59">
        <f t="shared" si="99"/>
        <v>3.3924749315579813E-3</v>
      </c>
      <c r="BK73" s="59">
        <f t="shared" si="100"/>
        <v>3.4844165383731747E-4</v>
      </c>
      <c r="BL73" s="59">
        <f t="shared" si="101"/>
        <v>1.0228472031976199</v>
      </c>
      <c r="BM73" s="59">
        <f t="shared" si="102"/>
        <v>5.624981318867831E-5</v>
      </c>
      <c r="BN73" s="59">
        <f t="shared" si="103"/>
        <v>0.12120116163449265</v>
      </c>
      <c r="BO73" s="59">
        <f t="shared" si="104"/>
        <v>1.1908638262517562E-3</v>
      </c>
      <c r="BP73" s="45">
        <f t="shared" si="95"/>
        <v>23169.813601514419</v>
      </c>
    </row>
    <row r="74" spans="1:68" s="63" customFormat="1" x14ac:dyDescent="0.25">
      <c r="A74" s="60" t="s">
        <v>363</v>
      </c>
      <c r="B74" s="60" t="s">
        <v>364</v>
      </c>
      <c r="C74" s="60">
        <v>4.8300000000000003E-2</v>
      </c>
      <c r="D74" s="61">
        <v>10</v>
      </c>
      <c r="E74" s="62">
        <v>2.1552049681392637E-2</v>
      </c>
      <c r="F74" s="62">
        <v>6.8971581193886697</v>
      </c>
      <c r="G74" s="62">
        <v>6.4798709793299585</v>
      </c>
      <c r="H74" s="62">
        <v>39.374829936645796</v>
      </c>
      <c r="I74" s="62">
        <v>16.368219490372425</v>
      </c>
      <c r="J74" s="62">
        <v>20.127330065629948</v>
      </c>
      <c r="K74" s="62">
        <v>0.38352081793340959</v>
      </c>
      <c r="L74" s="62">
        <v>8.1840327068147202E-4</v>
      </c>
      <c r="M74" s="62">
        <v>-3.4983894895096325E-2</v>
      </c>
      <c r="N74" s="62">
        <v>-3.3365191855696225E-2</v>
      </c>
      <c r="O74" s="62">
        <v>103.63361687693816</v>
      </c>
      <c r="P74" s="62">
        <v>3.9073992534680163E-2</v>
      </c>
      <c r="Q74" s="62">
        <v>11.029250174767899</v>
      </c>
      <c r="R74" s="62">
        <v>37.836758927218348</v>
      </c>
      <c r="S74" s="62">
        <v>6741.844090009813</v>
      </c>
      <c r="T74" s="62">
        <v>1.5651031906247546</v>
      </c>
      <c r="U74" s="62">
        <v>120.40828344593089</v>
      </c>
      <c r="V74" s="62">
        <v>29.983575551493406</v>
      </c>
      <c r="W74" s="62">
        <v>93.17093446181741</v>
      </c>
      <c r="X74" s="62">
        <v>4.0616601208802805E-3</v>
      </c>
      <c r="Y74" s="62">
        <v>2.6989863645061483E-2</v>
      </c>
      <c r="Z74" s="62">
        <v>0.33461904320643421</v>
      </c>
      <c r="AA74" s="62">
        <v>0.57718150647804167</v>
      </c>
      <c r="AB74" s="62">
        <v>7.110769059653375</v>
      </c>
      <c r="AC74" s="62">
        <v>6.3169959074343557E-3</v>
      </c>
      <c r="AD74" s="62">
        <v>9.8982885517704469E-2</v>
      </c>
      <c r="AE74" s="62">
        <v>1.0317513472902437E-3</v>
      </c>
      <c r="AF74" s="62">
        <v>6.3854999563014898</v>
      </c>
      <c r="AG74" s="62">
        <v>4.5540260583654791E-4</v>
      </c>
      <c r="AH74" s="62">
        <v>0.54319195068801873</v>
      </c>
      <c r="AI74" s="62">
        <v>4.0704661567922913E-2</v>
      </c>
      <c r="AJ74" s="62"/>
      <c r="AK74" s="63">
        <f t="shared" si="62"/>
        <v>0.85979758600560974</v>
      </c>
      <c r="AL74" s="63">
        <f t="shared" si="117"/>
        <v>1422.8251281895316</v>
      </c>
      <c r="AM74" s="63">
        <f t="shared" si="118"/>
        <v>1340.5041438235919</v>
      </c>
      <c r="AN74" s="63">
        <f t="shared" si="119"/>
        <v>8149.4819133979709</v>
      </c>
      <c r="AO74" s="63">
        <f t="shared" si="120"/>
        <v>3183.4860349372802</v>
      </c>
      <c r="AP74" s="63">
        <f t="shared" si="121"/>
        <v>4158.2492588186087</v>
      </c>
      <c r="AQ74" s="63">
        <f t="shared" si="122"/>
        <v>72.15244871856504</v>
      </c>
      <c r="AR74" s="63">
        <f t="shared" si="123"/>
        <v>0.16250740131945746</v>
      </c>
      <c r="AS74" s="63">
        <f t="shared" si="63"/>
        <v>-3.9922612507331725E-3</v>
      </c>
      <c r="AT74" s="63">
        <f t="shared" si="105"/>
        <v>-1.0375446804645957E-3</v>
      </c>
      <c r="AU74" s="63">
        <f t="shared" si="106"/>
        <v>20.288821370337036</v>
      </c>
      <c r="AV74" s="63">
        <f t="shared" si="107"/>
        <v>7.9206345743783758E-3</v>
      </c>
      <c r="AW74" s="63">
        <f t="shared" si="108"/>
        <v>2.2630061126183674</v>
      </c>
      <c r="AX74" s="63">
        <f t="shared" si="109"/>
        <v>7.8236982863286997</v>
      </c>
      <c r="AY74" s="63">
        <f t="shared" si="94"/>
        <v>1395.4785338459067</v>
      </c>
      <c r="AZ74" s="63">
        <f t="shared" si="110"/>
        <v>0.32343585127507873</v>
      </c>
      <c r="BA74" s="63">
        <f t="shared" si="111"/>
        <v>24.911185317429357</v>
      </c>
      <c r="BB74" s="63">
        <f t="shared" si="112"/>
        <v>6.1846631285562674</v>
      </c>
      <c r="BC74" s="63">
        <f t="shared" si="113"/>
        <v>19.22065868995443</v>
      </c>
      <c r="BD74" s="63">
        <f t="shared" si="114"/>
        <v>-3.0825031370643251E-4</v>
      </c>
      <c r="BE74" s="63">
        <f t="shared" si="115"/>
        <v>5.6763258841651112E-3</v>
      </c>
      <c r="BF74" s="63">
        <f t="shared" si="116"/>
        <v>6.8398445017865697E-2</v>
      </c>
      <c r="BG74" s="63">
        <f t="shared" si="96"/>
        <v>0.11387948251583005</v>
      </c>
      <c r="BH74" s="63">
        <f t="shared" si="97"/>
        <v>1.4599867056072646</v>
      </c>
      <c r="BI74" s="63">
        <f t="shared" si="98"/>
        <v>4.4942385016059314E-4</v>
      </c>
      <c r="BJ74" s="63">
        <f t="shared" si="99"/>
        <v>1.9371153579575227E-2</v>
      </c>
      <c r="BK74" s="63">
        <f t="shared" si="100"/>
        <v>4.4397160209638093E-6</v>
      </c>
      <c r="BL74" s="63">
        <f t="shared" si="101"/>
        <v>1.3058557346257567</v>
      </c>
      <c r="BM74" s="63">
        <f t="shared" si="102"/>
        <v>7.2481797474422394E-5</v>
      </c>
      <c r="BN74" s="63">
        <f t="shared" si="103"/>
        <v>9.272178251845109E-2</v>
      </c>
      <c r="BO74" s="63">
        <f t="shared" si="104"/>
        <v>8.5667071837404584E-3</v>
      </c>
      <c r="BP74" s="45">
        <f t="shared" si="95"/>
        <v>19807.292800735904</v>
      </c>
    </row>
    <row r="75" spans="1:68" s="71" customFormat="1" x14ac:dyDescent="0.25">
      <c r="A75" s="68" t="s">
        <v>365</v>
      </c>
      <c r="B75" s="68" t="s">
        <v>366</v>
      </c>
      <c r="C75" s="68">
        <v>5.1799999999999999E-2</v>
      </c>
      <c r="D75" s="69">
        <v>10</v>
      </c>
      <c r="E75" s="70">
        <v>1.4167327511632263E-2</v>
      </c>
      <c r="F75" s="70">
        <v>8.874450299273752</v>
      </c>
      <c r="G75" s="70">
        <v>5.5741504284314933</v>
      </c>
      <c r="H75" s="70">
        <v>26.278877846881802</v>
      </c>
      <c r="I75" s="70">
        <v>8.1526473879027126</v>
      </c>
      <c r="J75" s="70">
        <v>15.508097234727577</v>
      </c>
      <c r="K75" s="70">
        <v>0.20776076145460878</v>
      </c>
      <c r="L75" s="70">
        <v>2.7212370450019211E-4</v>
      </c>
      <c r="M75" s="70">
        <v>-3.4983894895096325E-2</v>
      </c>
      <c r="N75" s="70">
        <v>-3.3365191855696225E-2</v>
      </c>
      <c r="O75" s="70">
        <v>25.168278740955898</v>
      </c>
      <c r="P75" s="70">
        <v>4.4896809204979984E-3</v>
      </c>
      <c r="Q75" s="70">
        <v>1.0834010731002004</v>
      </c>
      <c r="R75" s="70">
        <v>37.561373966614326</v>
      </c>
      <c r="S75" s="70">
        <v>3790.8250294174218</v>
      </c>
      <c r="T75" s="70">
        <v>1.0713235091585223</v>
      </c>
      <c r="U75" s="70">
        <v>147.80747057592839</v>
      </c>
      <c r="V75" s="70">
        <v>26.996839757001482</v>
      </c>
      <c r="W75" s="70">
        <v>58.720792158638346</v>
      </c>
      <c r="X75" s="70">
        <v>2.3632555826216841E-2</v>
      </c>
      <c r="Y75" s="70">
        <v>2.358070968514551E-3</v>
      </c>
      <c r="Z75" s="70">
        <v>0.30206301491018556</v>
      </c>
      <c r="AA75" s="70">
        <v>0.24325324427768386</v>
      </c>
      <c r="AB75" s="70">
        <v>5.8793895890656698</v>
      </c>
      <c r="AC75" s="70">
        <v>5.4229035533476062E-3</v>
      </c>
      <c r="AD75" s="70">
        <v>1.6092838895616728E-2</v>
      </c>
      <c r="AE75" s="70">
        <v>2.0233129481004282E-3</v>
      </c>
      <c r="AF75" s="70">
        <v>3.5777574559684457</v>
      </c>
      <c r="AG75" s="70">
        <v>2.4020154762071489E-4</v>
      </c>
      <c r="AH75" s="70">
        <v>0.25742565990503524</v>
      </c>
      <c r="AI75" s="70">
        <v>2.1381879068970398E-3</v>
      </c>
      <c r="AJ75" s="70"/>
      <c r="AK75" s="71">
        <f t="shared" si="62"/>
        <v>-0.62391888597553635</v>
      </c>
      <c r="AL75" s="71">
        <f t="shared" si="117"/>
        <v>1708.4049322472047</v>
      </c>
      <c r="AM75" s="71">
        <f t="shared" si="118"/>
        <v>1075.0800123107113</v>
      </c>
      <c r="AN75" s="71">
        <f t="shared" si="119"/>
        <v>5070.6651644687645</v>
      </c>
      <c r="AO75" s="71">
        <f t="shared" si="120"/>
        <v>1382.3678467716895</v>
      </c>
      <c r="AP75" s="71">
        <f t="shared" si="121"/>
        <v>2985.542681311103</v>
      </c>
      <c r="AQ75" s="71">
        <f t="shared" si="122"/>
        <v>33.346770430862627</v>
      </c>
      <c r="AR75" s="71">
        <f t="shared" si="123"/>
        <v>4.6067795789903394E-2</v>
      </c>
      <c r="AS75" s="71">
        <f t="shared" si="63"/>
        <v>-3.7225138689268773E-3</v>
      </c>
      <c r="AT75" s="71">
        <f t="shared" si="105"/>
        <v>-9.6744031016293393E-4</v>
      </c>
      <c r="AU75" s="71">
        <f t="shared" si="106"/>
        <v>3.7702063866304321</v>
      </c>
      <c r="AV75" s="71">
        <f t="shared" si="107"/>
        <v>7.0894852897015277E-4</v>
      </c>
      <c r="AW75" s="71">
        <f t="shared" si="108"/>
        <v>0.19005220507316906</v>
      </c>
      <c r="AX75" s="71">
        <f t="shared" si="109"/>
        <v>7.2419069039311967</v>
      </c>
      <c r="AY75" s="71">
        <f t="shared" si="94"/>
        <v>731.49464437902293</v>
      </c>
      <c r="AZ75" s="71">
        <f t="shared" si="110"/>
        <v>0.20625781470895718</v>
      </c>
      <c r="BA75" s="71">
        <f t="shared" si="111"/>
        <v>28.517415485170137</v>
      </c>
      <c r="BB75" s="71">
        <f t="shared" si="112"/>
        <v>5.1901905630183105</v>
      </c>
      <c r="BC75" s="71">
        <f t="shared" si="113"/>
        <v>11.271358912992438</v>
      </c>
      <c r="BD75" s="71">
        <f t="shared" si="114"/>
        <v>3.4907426042730685E-3</v>
      </c>
      <c r="BE75" s="71">
        <f t="shared" si="115"/>
        <v>5.3761802007153451E-4</v>
      </c>
      <c r="BF75" s="71">
        <f t="shared" si="116"/>
        <v>5.7491980915066153E-2</v>
      </c>
      <c r="BG75" s="71">
        <f t="shared" si="96"/>
        <v>4.1720007403687517E-2</v>
      </c>
      <c r="BH75" s="71">
        <f t="shared" si="97"/>
        <v>1.1236209107133943</v>
      </c>
      <c r="BI75" s="71">
        <f t="shared" si="98"/>
        <v>2.4645267223724236E-4</v>
      </c>
      <c r="BJ75" s="71">
        <f t="shared" si="99"/>
        <v>2.060352348892007E-3</v>
      </c>
      <c r="BK75" s="71">
        <f t="shared" si="100"/>
        <v>1.9556089366630112E-4</v>
      </c>
      <c r="BL75" s="71">
        <f t="shared" si="101"/>
        <v>0.67558700731840948</v>
      </c>
      <c r="BM75" s="71">
        <f t="shared" si="102"/>
        <v>2.6039772892978207E-5</v>
      </c>
      <c r="BN75" s="71">
        <f t="shared" si="103"/>
        <v>3.1289559610257783E-2</v>
      </c>
      <c r="BO75" s="71">
        <f t="shared" si="104"/>
        <v>5.4261043174527886E-4</v>
      </c>
      <c r="BP75" s="45">
        <f t="shared" si="95"/>
        <v>13044.644416937752</v>
      </c>
    </row>
    <row r="76" spans="1:68" s="67" customFormat="1" x14ac:dyDescent="0.25">
      <c r="A76" s="64" t="s">
        <v>367</v>
      </c>
      <c r="B76" s="64" t="s">
        <v>368</v>
      </c>
      <c r="C76" s="64">
        <v>5.67E-2</v>
      </c>
      <c r="D76" s="65">
        <v>10</v>
      </c>
      <c r="E76" s="66">
        <v>1.5836697818197812E-2</v>
      </c>
      <c r="F76" s="66">
        <v>8.752399381205807</v>
      </c>
      <c r="G76" s="66">
        <v>9.0511315961999568</v>
      </c>
      <c r="H76" s="66">
        <v>58.817473956155631</v>
      </c>
      <c r="I76" s="66">
        <v>35.363322337450661</v>
      </c>
      <c r="J76" s="66">
        <v>16.944233541448117</v>
      </c>
      <c r="K76" s="66">
        <v>0.42907683709921535</v>
      </c>
      <c r="L76" s="66">
        <v>1.1021170379283607E-3</v>
      </c>
      <c r="M76" s="66">
        <v>2.0476160659423312E-4</v>
      </c>
      <c r="N76" s="66">
        <v>5.7617925603355722E-3</v>
      </c>
      <c r="O76" s="66">
        <v>131.91327105972269</v>
      </c>
      <c r="P76" s="66">
        <v>7.2646121196143124E-2</v>
      </c>
      <c r="Q76" s="66">
        <v>7.3014646014468845</v>
      </c>
      <c r="R76" s="66">
        <v>78.611388338010414</v>
      </c>
      <c r="S76" s="66">
        <v>18013.595389456706</v>
      </c>
      <c r="T76" s="66">
        <v>2.4829337916089385</v>
      </c>
      <c r="U76" s="66">
        <v>238.65450736768801</v>
      </c>
      <c r="V76" s="66">
        <v>90.899063572361385</v>
      </c>
      <c r="W76" s="66">
        <v>176.6796350435439</v>
      </c>
      <c r="X76" s="66">
        <v>2.1443238833799474E-2</v>
      </c>
      <c r="Y76" s="66">
        <v>8.6615525005222984E-3</v>
      </c>
      <c r="Z76" s="66">
        <v>0.30104989318926417</v>
      </c>
      <c r="AA76" s="66">
        <v>1.4273006970643771</v>
      </c>
      <c r="AB76" s="66">
        <v>11.6347237086711</v>
      </c>
      <c r="AC76" s="66">
        <v>1.0718752181892889E-2</v>
      </c>
      <c r="AD76" s="66">
        <v>3.4740039188204577E-2</v>
      </c>
      <c r="AE76" s="66">
        <v>1.5179864278040268E-3</v>
      </c>
      <c r="AF76" s="66">
        <v>13.836100951406934</v>
      </c>
      <c r="AG76" s="66">
        <v>2.4518549788205007E-4</v>
      </c>
      <c r="AH76" s="66">
        <v>0.41075332822174587</v>
      </c>
      <c r="AI76" s="66">
        <v>2.6597096588608142E-2</v>
      </c>
      <c r="AJ76" s="66"/>
      <c r="AK76" s="67">
        <f t="shared" si="62"/>
        <v>-0.27557839908072834</v>
      </c>
      <c r="AL76" s="67">
        <f t="shared" si="117"/>
        <v>1539.2392647217946</v>
      </c>
      <c r="AM76" s="67">
        <f t="shared" si="118"/>
        <v>1595.3960549449641</v>
      </c>
      <c r="AN76" s="67">
        <f t="shared" si="119"/>
        <v>10371.189005506532</v>
      </c>
      <c r="AO76" s="67">
        <f t="shared" si="120"/>
        <v>6061.9647964418518</v>
      </c>
      <c r="AP76" s="67">
        <f t="shared" si="121"/>
        <v>2980.8196465453352</v>
      </c>
      <c r="AQ76" s="67">
        <f t="shared" si="122"/>
        <v>69.497768338002643</v>
      </c>
      <c r="AR76" s="67">
        <f t="shared" si="123"/>
        <v>0.18846993220808964</v>
      </c>
      <c r="AS76" s="67">
        <f t="shared" si="63"/>
        <v>2.8052971182803066E-3</v>
      </c>
      <c r="AT76" s="67">
        <f t="shared" si="105"/>
        <v>6.016868361444056E-3</v>
      </c>
      <c r="AU76" s="67">
        <f t="shared" si="106"/>
        <v>22.270663386510126</v>
      </c>
      <c r="AV76" s="67">
        <f t="shared" si="107"/>
        <v>1.2668217575963054E-2</v>
      </c>
      <c r="AW76" s="67">
        <f t="shared" si="108"/>
        <v>1.2702881747135273</v>
      </c>
      <c r="AX76" s="67">
        <f t="shared" si="109"/>
        <v>13.855924538581958</v>
      </c>
      <c r="AY76" s="67">
        <f t="shared" si="94"/>
        <v>3176.7041654184518</v>
      </c>
      <c r="AZ76" s="67">
        <f t="shared" si="110"/>
        <v>0.43739431439908544</v>
      </c>
      <c r="BA76" s="67">
        <f t="shared" si="111"/>
        <v>42.075352558190637</v>
      </c>
      <c r="BB76" s="67">
        <f t="shared" si="112"/>
        <v>16.011889053226589</v>
      </c>
      <c r="BC76" s="67">
        <f t="shared" si="113"/>
        <v>31.101319586279782</v>
      </c>
      <c r="BD76" s="67">
        <f t="shared" si="114"/>
        <v>2.8029505639712744E-3</v>
      </c>
      <c r="BE76" s="67">
        <f t="shared" si="115"/>
        <v>1.6028823414423801E-3</v>
      </c>
      <c r="BF76" s="67">
        <f t="shared" si="116"/>
        <v>5.23448570404094E-2</v>
      </c>
      <c r="BG76" s="67">
        <f t="shared" si="96"/>
        <v>0.24694128591495493</v>
      </c>
      <c r="BH76" s="67">
        <f t="shared" si="97"/>
        <v>2.0415679783246583</v>
      </c>
      <c r="BI76" s="67">
        <f t="shared" si="98"/>
        <v>1.1591663969548851E-3</v>
      </c>
      <c r="BJ76" s="67">
        <f t="shared" si="99"/>
        <v>5.1710450546469926E-3</v>
      </c>
      <c r="BK76" s="67">
        <f t="shared" si="100"/>
        <v>8.9537726436514695E-5</v>
      </c>
      <c r="BL76" s="67">
        <f t="shared" si="101"/>
        <v>2.4264346020013843</v>
      </c>
      <c r="BM76" s="67">
        <f t="shared" si="102"/>
        <v>2.4668425722568307E-5</v>
      </c>
      <c r="BN76" s="67">
        <f t="shared" si="103"/>
        <v>5.562744040526383E-2</v>
      </c>
      <c r="BO76" s="67">
        <f t="shared" si="104"/>
        <v>4.8094586804500253E-3</v>
      </c>
      <c r="BP76" s="45">
        <f t="shared" si="95"/>
        <v>25926.606491317885</v>
      </c>
    </row>
    <row r="77" spans="1:68" s="59" customFormat="1" x14ac:dyDescent="0.25">
      <c r="A77" s="56" t="s">
        <v>369</v>
      </c>
      <c r="B77" s="56" t="s">
        <v>370</v>
      </c>
      <c r="C77" s="56">
        <v>5.6099999999999997E-2</v>
      </c>
      <c r="D77" s="57">
        <v>10</v>
      </c>
      <c r="E77" s="58">
        <v>2.5174602435084781E-2</v>
      </c>
      <c r="F77" s="58">
        <v>16.18009589212026</v>
      </c>
      <c r="G77" s="58">
        <v>8.010385035935343</v>
      </c>
      <c r="H77" s="58">
        <v>50.391514888030542</v>
      </c>
      <c r="I77" s="58">
        <v>31.801071379133997</v>
      </c>
      <c r="J77" s="58">
        <v>15.509238356315086</v>
      </c>
      <c r="K77" s="58">
        <v>0.28780546020503178</v>
      </c>
      <c r="L77" s="58">
        <v>3.9853399217792664E-4</v>
      </c>
      <c r="M77" s="58">
        <v>-1.8225749894705729E-2</v>
      </c>
      <c r="N77" s="58">
        <v>-5.2988973747833392E-3</v>
      </c>
      <c r="O77" s="58">
        <v>46.060291483176385</v>
      </c>
      <c r="P77" s="58">
        <v>1.1792130716954346E-2</v>
      </c>
      <c r="Q77" s="58">
        <v>2.2646697844216215</v>
      </c>
      <c r="R77" s="58">
        <v>28.766891622698918</v>
      </c>
      <c r="S77" s="58">
        <v>3990.8630345281431</v>
      </c>
      <c r="T77" s="58">
        <v>1.4110655157085448</v>
      </c>
      <c r="U77" s="58">
        <v>129.47845283849188</v>
      </c>
      <c r="V77" s="58">
        <v>36.838291065753154</v>
      </c>
      <c r="W77" s="58">
        <v>83.48271079783342</v>
      </c>
      <c r="X77" s="58">
        <v>7.9657494972109107E-3</v>
      </c>
      <c r="Y77" s="58">
        <v>2.5319552872772974E-2</v>
      </c>
      <c r="Z77" s="58">
        <v>0.1059757401169488</v>
      </c>
      <c r="AA77" s="58">
        <v>0.41065869503644065</v>
      </c>
      <c r="AB77" s="58">
        <v>6.3277589623237569</v>
      </c>
      <c r="AC77" s="58">
        <v>5.6499198727309654E-3</v>
      </c>
      <c r="AD77" s="58">
        <v>1.8332504600272147E-2</v>
      </c>
      <c r="AE77" s="58">
        <v>2.950180702464686E-3</v>
      </c>
      <c r="AF77" s="58">
        <v>6.1078828840644723</v>
      </c>
      <c r="AG77" s="58">
        <v>2.7730140437666332E-4</v>
      </c>
      <c r="AH77" s="58">
        <v>0.65198544653341639</v>
      </c>
      <c r="AI77" s="58">
        <v>3.6541414066390814E-3</v>
      </c>
      <c r="AJ77" s="58"/>
      <c r="AK77" s="59">
        <f t="shared" si="62"/>
        <v>1.3859848652583318</v>
      </c>
      <c r="AL77" s="59">
        <f t="shared" si="117"/>
        <v>2879.7117899976879</v>
      </c>
      <c r="AM77" s="59">
        <f t="shared" si="118"/>
        <v>1426.9427934533574</v>
      </c>
      <c r="AN77" s="59">
        <f t="shared" si="119"/>
        <v>8980.1573249727189</v>
      </c>
      <c r="AO77" s="59">
        <f t="shared" si="120"/>
        <v>5491.8162990211476</v>
      </c>
      <c r="AP77" s="59">
        <f t="shared" si="121"/>
        <v>2756.9077024561534</v>
      </c>
      <c r="AQ77" s="59">
        <f t="shared" si="122"/>
        <v>45.058996360479753</v>
      </c>
      <c r="AR77" s="59">
        <f t="shared" si="123"/>
        <v>6.5069780725389326E-2</v>
      </c>
      <c r="AS77" s="59">
        <f t="shared" si="63"/>
        <v>-4.4999587177373032E-4</v>
      </c>
      <c r="AT77" s="59">
        <f t="shared" si="105"/>
        <v>4.1096174107431169E-3</v>
      </c>
      <c r="AU77" s="59">
        <f t="shared" si="106"/>
        <v>7.2052908778905742</v>
      </c>
      <c r="AV77" s="59">
        <f t="shared" si="107"/>
        <v>1.9562929013407738E-3</v>
      </c>
      <c r="AW77" s="59">
        <f t="shared" si="108"/>
        <v>0.38604975643501549</v>
      </c>
      <c r="AX77" s="59">
        <f t="shared" si="109"/>
        <v>5.1191792189747227</v>
      </c>
      <c r="AY77" s="59">
        <f t="shared" si="94"/>
        <v>711.08382584564356</v>
      </c>
      <c r="AZ77" s="59">
        <f t="shared" si="110"/>
        <v>0.25100846465996807</v>
      </c>
      <c r="BA77" s="59">
        <f t="shared" si="111"/>
        <v>23.064384042022244</v>
      </c>
      <c r="BB77" s="59">
        <f t="shared" si="112"/>
        <v>6.5466378654521442</v>
      </c>
      <c r="BC77" s="59">
        <f t="shared" si="113"/>
        <v>14.82131155231656</v>
      </c>
      <c r="BD77" s="59">
        <f t="shared" si="114"/>
        <v>4.3052412854341555E-4</v>
      </c>
      <c r="BE77" s="59">
        <f t="shared" si="115"/>
        <v>4.5893659979017783E-3</v>
      </c>
      <c r="BF77" s="59">
        <f t="shared" si="116"/>
        <v>1.8132118778396773E-2</v>
      </c>
      <c r="BG77" s="59">
        <f t="shared" si="96"/>
        <v>6.8362760982149412E-2</v>
      </c>
      <c r="BH77" s="59">
        <f t="shared" si="97"/>
        <v>1.1174199092252177</v>
      </c>
      <c r="BI77" s="59">
        <f t="shared" si="98"/>
        <v>2.6802872755299015E-4</v>
      </c>
      <c r="BJ77" s="59">
        <f t="shared" si="99"/>
        <v>2.3016561269012508E-3</v>
      </c>
      <c r="BK77" s="59">
        <f t="shared" si="100"/>
        <v>3.4578844626661278E-4</v>
      </c>
      <c r="BL77" s="59">
        <f t="shared" si="101"/>
        <v>1.0748067960793919</v>
      </c>
      <c r="BM77" s="59">
        <f t="shared" si="102"/>
        <v>3.0657019668730045E-5</v>
      </c>
      <c r="BN77" s="59">
        <f t="shared" si="103"/>
        <v>9.9222763887614335E-2</v>
      </c>
      <c r="BO77" s="59">
        <f t="shared" si="104"/>
        <v>7.7124341108423991E-4</v>
      </c>
      <c r="BP77" s="45">
        <f t="shared" si="95"/>
        <v>22352.915946058172</v>
      </c>
    </row>
    <row r="78" spans="1:68" s="63" customFormat="1" x14ac:dyDescent="0.25">
      <c r="A78" s="60" t="s">
        <v>371</v>
      </c>
      <c r="B78" s="60" t="s">
        <v>372</v>
      </c>
      <c r="C78" s="60">
        <v>5.3800000000000001E-2</v>
      </c>
      <c r="D78" s="61">
        <v>10</v>
      </c>
      <c r="E78" s="62">
        <v>2.0242857870076372E-2</v>
      </c>
      <c r="F78" s="62">
        <v>3.976949706489167</v>
      </c>
      <c r="G78" s="62">
        <v>5.7273974527520544</v>
      </c>
      <c r="H78" s="62">
        <v>33.590874658917024</v>
      </c>
      <c r="I78" s="62">
        <v>11.803098619933168</v>
      </c>
      <c r="J78" s="62">
        <v>13.752342914809175</v>
      </c>
      <c r="K78" s="62">
        <v>0.22308759172367157</v>
      </c>
      <c r="L78" s="62">
        <v>4.4570802430082124E-4</v>
      </c>
      <c r="M78" s="62">
        <v>-1.8680611141278908E-2</v>
      </c>
      <c r="N78" s="62">
        <v>-3.3365191855696225E-2</v>
      </c>
      <c r="O78" s="62">
        <v>162.48889077812942</v>
      </c>
      <c r="P78" s="62">
        <v>2.8025719030373882E-2</v>
      </c>
      <c r="Q78" s="62">
        <v>5.8222493583884756</v>
      </c>
      <c r="R78" s="62">
        <v>33.549613106310417</v>
      </c>
      <c r="S78" s="62">
        <v>8667.9329077417478</v>
      </c>
      <c r="T78" s="62">
        <v>0.75594080115846252</v>
      </c>
      <c r="U78" s="62">
        <v>82.555281227257069</v>
      </c>
      <c r="V78" s="62">
        <v>31.329626159984198</v>
      </c>
      <c r="W78" s="62">
        <v>71.353975500934681</v>
      </c>
      <c r="X78" s="62">
        <v>7.8901736213751669E-3</v>
      </c>
      <c r="Y78" s="62">
        <v>2.2941578305135008E-2</v>
      </c>
      <c r="Z78" s="62">
        <v>0.23628180740613616</v>
      </c>
      <c r="AA78" s="62">
        <v>0.47766220679345328</v>
      </c>
      <c r="AB78" s="62">
        <v>4.8220299059324727</v>
      </c>
      <c r="AC78" s="62">
        <v>4.4498524904205312E-3</v>
      </c>
      <c r="AD78" s="62">
        <v>1.8100191673970548E-2</v>
      </c>
      <c r="AE78" s="62">
        <v>1.8164745080253835E-3</v>
      </c>
      <c r="AF78" s="62">
        <v>7.2680979581777079</v>
      </c>
      <c r="AG78" s="62">
        <v>1.6516823780590836E-4</v>
      </c>
      <c r="AH78" s="62">
        <v>0.27580995195936686</v>
      </c>
      <c r="AI78" s="62">
        <v>1.880181144589509E-2</v>
      </c>
      <c r="AJ78" s="62"/>
      <c r="AK78" s="63">
        <f t="shared" si="62"/>
        <v>0.52855586042580482</v>
      </c>
      <c r="AL78" s="63">
        <f t="shared" si="117"/>
        <v>734.57935989887255</v>
      </c>
      <c r="AM78" s="63">
        <f t="shared" si="118"/>
        <v>1063.598789607815</v>
      </c>
      <c r="AN78" s="63">
        <f t="shared" si="119"/>
        <v>6241.2718148668082</v>
      </c>
      <c r="AO78" s="63">
        <f t="shared" si="120"/>
        <v>2009.5012413211541</v>
      </c>
      <c r="AP78" s="63">
        <f t="shared" si="121"/>
        <v>2548.2075779318047</v>
      </c>
      <c r="AQ78" s="63">
        <f t="shared" si="122"/>
        <v>34.955966747384977</v>
      </c>
      <c r="AR78" s="63">
        <f t="shared" si="123"/>
        <v>7.6619981782960742E-2</v>
      </c>
      <c r="AS78" s="63">
        <f t="shared" si="63"/>
        <v>-5.5378031361037294E-4</v>
      </c>
      <c r="AT78" s="63">
        <f t="shared" si="105"/>
        <v>-9.3147598636505536E-4</v>
      </c>
      <c r="AU78" s="63">
        <f t="shared" si="106"/>
        <v>29.154327345709877</v>
      </c>
      <c r="AV78" s="63">
        <f t="shared" si="107"/>
        <v>5.0573218382790469E-3</v>
      </c>
      <c r="AW78" s="63">
        <f t="shared" si="108"/>
        <v>1.063813886164924</v>
      </c>
      <c r="AX78" s="63">
        <f t="shared" si="109"/>
        <v>6.227010576591022</v>
      </c>
      <c r="AY78" s="63">
        <f t="shared" si="94"/>
        <v>1610.8271628638784</v>
      </c>
      <c r="AZ78" s="63">
        <f t="shared" si="110"/>
        <v>0.13996891676437517</v>
      </c>
      <c r="BA78" s="63">
        <f t="shared" si="111"/>
        <v>15.328628785224904</v>
      </c>
      <c r="BB78" s="63">
        <f t="shared" si="112"/>
        <v>5.8025973084419258</v>
      </c>
      <c r="BC78" s="63">
        <f t="shared" si="113"/>
        <v>13.200524630408394</v>
      </c>
      <c r="BD78" s="63">
        <f t="shared" si="114"/>
        <v>4.3488187458974299E-4</v>
      </c>
      <c r="BE78" s="63">
        <f t="shared" si="115"/>
        <v>4.3435629517827147E-3</v>
      </c>
      <c r="BF78" s="63">
        <f t="shared" si="116"/>
        <v>4.3127742311522908E-2</v>
      </c>
      <c r="BG78" s="63">
        <f t="shared" si="96"/>
        <v>8.3739516889752924E-2</v>
      </c>
      <c r="BH78" s="63">
        <f t="shared" si="97"/>
        <v>0.88531535954687479</v>
      </c>
      <c r="BI78" s="63">
        <f t="shared" si="98"/>
        <v>5.6426353022646934E-5</v>
      </c>
      <c r="BJ78" s="63">
        <f t="shared" si="99"/>
        <v>2.3568732240918989E-3</v>
      </c>
      <c r="BK78" s="63">
        <f t="shared" si="100"/>
        <v>1.4984516526327048E-4</v>
      </c>
      <c r="BL78" s="63">
        <f t="shared" si="101"/>
        <v>1.3364091450034614</v>
      </c>
      <c r="BM78" s="63">
        <f t="shared" si="102"/>
        <v>1.1125039734353265E-5</v>
      </c>
      <c r="BN78" s="63">
        <f t="shared" si="103"/>
        <v>3.3543533612540324E-2</v>
      </c>
      <c r="BO78" s="63">
        <f t="shared" si="104"/>
        <v>3.6197668355833815E-3</v>
      </c>
      <c r="BP78" s="45">
        <f t="shared" si="95"/>
        <v>14316.860640373581</v>
      </c>
    </row>
    <row r="79" spans="1:68" s="71" customFormat="1" x14ac:dyDescent="0.25">
      <c r="A79" s="68" t="s">
        <v>373</v>
      </c>
      <c r="B79" s="68" t="s">
        <v>374</v>
      </c>
      <c r="C79" s="68">
        <v>5.1200000000000002E-2</v>
      </c>
      <c r="D79" s="69">
        <v>10</v>
      </c>
      <c r="E79" s="70">
        <v>1.586266230516482E-2</v>
      </c>
      <c r="F79" s="70">
        <v>7.8367124254483125</v>
      </c>
      <c r="G79" s="70">
        <v>8.7699972280064848</v>
      </c>
      <c r="H79" s="70">
        <v>50.303500344959751</v>
      </c>
      <c r="I79" s="70">
        <v>15.921876521545357</v>
      </c>
      <c r="J79" s="70">
        <v>20.657395134688304</v>
      </c>
      <c r="K79" s="70">
        <v>0.33886179062231991</v>
      </c>
      <c r="L79" s="70">
        <v>3.9470849196563486E-4</v>
      </c>
      <c r="M79" s="70">
        <v>-2.3409782240206414E-2</v>
      </c>
      <c r="N79" s="70">
        <v>-3.3365191855696225E-2</v>
      </c>
      <c r="O79" s="70">
        <v>53.757491192234752</v>
      </c>
      <c r="P79" s="70">
        <v>7.4672576303959201E-3</v>
      </c>
      <c r="Q79" s="70">
        <v>0.8626529392006701</v>
      </c>
      <c r="R79" s="70">
        <v>45.554321704850345</v>
      </c>
      <c r="S79" s="70">
        <v>4910.341992611965</v>
      </c>
      <c r="T79" s="70">
        <v>1.7413638619262588</v>
      </c>
      <c r="U79" s="70">
        <v>204.01318391095313</v>
      </c>
      <c r="V79" s="70">
        <v>38.47683600628006</v>
      </c>
      <c r="W79" s="70">
        <v>94.356057162705383</v>
      </c>
      <c r="X79" s="70">
        <v>2.5777046558948758E-3</v>
      </c>
      <c r="Y79" s="70">
        <v>3.4540142751253555E-2</v>
      </c>
      <c r="Z79" s="70">
        <v>0.46834817876935647</v>
      </c>
      <c r="AA79" s="70">
        <v>0.56678305261412276</v>
      </c>
      <c r="AB79" s="70">
        <v>11.583836446292009</v>
      </c>
      <c r="AC79" s="70">
        <v>9.7066319540603865E-3</v>
      </c>
      <c r="AD79" s="70">
        <v>1.5016090747049522E-2</v>
      </c>
      <c r="AE79" s="70">
        <v>2.7478537502629544E-3</v>
      </c>
      <c r="AF79" s="70">
        <v>2.8052680200338962</v>
      </c>
      <c r="AG79" s="70">
        <v>3.8407653928022092E-4</v>
      </c>
      <c r="AH79" s="70">
        <v>0.30276488210646479</v>
      </c>
      <c r="AI79" s="70">
        <v>5.9620662970362075E-3</v>
      </c>
      <c r="AJ79" s="70"/>
      <c r="AK79" s="71">
        <f t="shared" si="62"/>
        <v>-0.30011035855873464</v>
      </c>
      <c r="AL79" s="71">
        <f t="shared" si="117"/>
        <v>1525.7421240654453</v>
      </c>
      <c r="AM79" s="71">
        <f t="shared" si="118"/>
        <v>1711.8674342469678</v>
      </c>
      <c r="AN79" s="71">
        <f t="shared" si="119"/>
        <v>9822.396103520734</v>
      </c>
      <c r="AO79" s="71">
        <f t="shared" si="120"/>
        <v>2915.9950351406237</v>
      </c>
      <c r="AP79" s="71">
        <f t="shared" si="121"/>
        <v>4026.2517556937964</v>
      </c>
      <c r="AQ79" s="71">
        <f t="shared" si="122"/>
        <v>59.343222656167875</v>
      </c>
      <c r="AR79" s="71">
        <f t="shared" si="123"/>
        <v>7.054999407366061E-2</v>
      </c>
      <c r="AS79" s="71">
        <f t="shared" si="63"/>
        <v>-1.5055682004201779E-3</v>
      </c>
      <c r="AT79" s="71">
        <f t="shared" si="105"/>
        <v>-9.7877750129765585E-4</v>
      </c>
      <c r="AU79" s="71">
        <f t="shared" si="106"/>
        <v>9.3982190496141591</v>
      </c>
      <c r="AV79" s="71">
        <f t="shared" si="107"/>
        <v>1.2988144706959596E-3</v>
      </c>
      <c r="AW79" s="71">
        <f t="shared" si="108"/>
        <v>0.14916450944911822</v>
      </c>
      <c r="AX79" s="71">
        <f t="shared" si="109"/>
        <v>8.8878956055858627</v>
      </c>
      <c r="AY79" s="71">
        <f t="shared" si="94"/>
        <v>958.72250411677385</v>
      </c>
      <c r="AZ79" s="71">
        <f t="shared" si="110"/>
        <v>0.33954215487502631</v>
      </c>
      <c r="BA79" s="71">
        <f t="shared" si="111"/>
        <v>39.829282333633991</v>
      </c>
      <c r="BB79" s="71">
        <f t="shared" si="112"/>
        <v>7.493199876115904</v>
      </c>
      <c r="BC79" s="71">
        <f t="shared" si="113"/>
        <v>18.363457846360912</v>
      </c>
      <c r="BD79" s="71">
        <f t="shared" si="114"/>
        <v>-5.8062587503661595E-4</v>
      </c>
      <c r="BE79" s="71">
        <f t="shared" si="115"/>
        <v>6.8294791263104598E-3</v>
      </c>
      <c r="BF79" s="71">
        <f t="shared" si="116"/>
        <v>9.0643286132658887E-2</v>
      </c>
      <c r="BG79" s="71">
        <f t="shared" si="96"/>
        <v>0.10539832943116022</v>
      </c>
      <c r="BH79" s="71">
        <f t="shared" si="97"/>
        <v>2.2509381200628367</v>
      </c>
      <c r="BI79" s="71">
        <f t="shared" si="98"/>
        <v>1.0860064927542374E-3</v>
      </c>
      <c r="BJ79" s="71">
        <f t="shared" si="99"/>
        <v>1.8741947302135526E-3</v>
      </c>
      <c r="BK79" s="71">
        <f t="shared" si="100"/>
        <v>3.3936449831132144E-4</v>
      </c>
      <c r="BL79" s="71">
        <f t="shared" si="101"/>
        <v>0.53262719960445537</v>
      </c>
      <c r="BM79" s="71">
        <f t="shared" si="102"/>
        <v>5.4445510790065069E-5</v>
      </c>
      <c r="BN79" s="71">
        <f t="shared" si="103"/>
        <v>4.0511550973157208E-2</v>
      </c>
      <c r="BO79" s="71">
        <f t="shared" si="104"/>
        <v>1.29582039581635E-3</v>
      </c>
      <c r="BP79" s="45">
        <f t="shared" si="95"/>
        <v>21107.57921209151</v>
      </c>
    </row>
    <row r="80" spans="1:68" s="67" customFormat="1" x14ac:dyDescent="0.25">
      <c r="A80" s="64" t="s">
        <v>375</v>
      </c>
      <c r="B80" s="64" t="s">
        <v>376</v>
      </c>
      <c r="C80" s="64">
        <v>0.05</v>
      </c>
      <c r="D80" s="65">
        <v>10</v>
      </c>
      <c r="E80" s="66">
        <v>1.7612045263452111E-2</v>
      </c>
      <c r="F80" s="66">
        <v>5.4854258237284332</v>
      </c>
      <c r="G80" s="66">
        <v>5.8807413225015948</v>
      </c>
      <c r="H80" s="66">
        <v>35.843219937097551</v>
      </c>
      <c r="I80" s="66">
        <v>19.362215646033125</v>
      </c>
      <c r="J80" s="66">
        <v>7.8715831524887889</v>
      </c>
      <c r="K80" s="66">
        <v>0.2382498221670758</v>
      </c>
      <c r="L80" s="66">
        <v>3.0156710726399042E-4</v>
      </c>
      <c r="M80" s="66">
        <v>-2.3363816341315981E-2</v>
      </c>
      <c r="N80" s="66">
        <v>-3.3365191855696225E-2</v>
      </c>
      <c r="O80" s="66">
        <v>35.476426494334738</v>
      </c>
      <c r="P80" s="66">
        <v>1.3978856762489745E-2</v>
      </c>
      <c r="Q80" s="66">
        <v>1.4714130483885395</v>
      </c>
      <c r="R80" s="66">
        <v>31.19414779120542</v>
      </c>
      <c r="S80" s="66">
        <v>4487.7218713512339</v>
      </c>
      <c r="T80" s="66">
        <v>1.3226470270644826</v>
      </c>
      <c r="U80" s="66">
        <v>132.99143949500206</v>
      </c>
      <c r="V80" s="66">
        <v>52.294130391741717</v>
      </c>
      <c r="W80" s="66">
        <v>86.157731515958844</v>
      </c>
      <c r="X80" s="66">
        <v>4.8804177755043931E-3</v>
      </c>
      <c r="Y80" s="66">
        <v>7.7467619773289222E-3</v>
      </c>
      <c r="Z80" s="66">
        <v>0.15536276558602741</v>
      </c>
      <c r="AA80" s="66">
        <v>0.21916882003982741</v>
      </c>
      <c r="AB80" s="66">
        <v>6.5891562500986005</v>
      </c>
      <c r="AC80" s="66">
        <v>1.3828114222656854E-2</v>
      </c>
      <c r="AD80" s="66">
        <v>1.8534476756800432E-2</v>
      </c>
      <c r="AE80" s="66">
        <v>6.4054346378533992E-4</v>
      </c>
      <c r="AF80" s="66">
        <v>1.3275256684668884</v>
      </c>
      <c r="AG80" s="66">
        <v>2.1963974590447793E-4</v>
      </c>
      <c r="AH80" s="66">
        <v>0.41699865797647195</v>
      </c>
      <c r="AI80" s="66">
        <v>9.249828014201365E-4</v>
      </c>
      <c r="AJ80" s="66"/>
      <c r="AK80" s="67">
        <f t="shared" si="62"/>
        <v>4.2563584493313794E-2</v>
      </c>
      <c r="AL80" s="67">
        <f t="shared" si="117"/>
        <v>1092.10261469904</v>
      </c>
      <c r="AM80" s="67">
        <f t="shared" si="118"/>
        <v>1175.101071567917</v>
      </c>
      <c r="AN80" s="67">
        <f t="shared" si="119"/>
        <v>7166.0775284327901</v>
      </c>
      <c r="AO80" s="67">
        <f t="shared" si="120"/>
        <v>3674.0467408815525</v>
      </c>
      <c r="AP80" s="67">
        <f t="shared" si="121"/>
        <v>1565.7194013905444</v>
      </c>
      <c r="AQ80" s="67">
        <f t="shared" si="122"/>
        <v>40.645066308867079</v>
      </c>
      <c r="AR80" s="67">
        <f t="shared" si="123"/>
        <v>5.3614916991099583E-2</v>
      </c>
      <c r="AS80" s="67">
        <f t="shared" si="63"/>
        <v>-1.5325086574521757E-3</v>
      </c>
      <c r="AT80" s="67">
        <f t="shared" si="105"/>
        <v>-1.0022681613287994E-3</v>
      </c>
      <c r="AU80" s="67">
        <f t="shared" si="106"/>
        <v>5.9675633672248951</v>
      </c>
      <c r="AV80" s="67">
        <f t="shared" si="107"/>
        <v>2.6323058444114276E-3</v>
      </c>
      <c r="AW80" s="67">
        <f t="shared" si="108"/>
        <v>0.27449647951347089</v>
      </c>
      <c r="AX80" s="67">
        <f t="shared" si="109"/>
        <v>6.2291703173909392</v>
      </c>
      <c r="AY80" s="67">
        <f t="shared" si="94"/>
        <v>897.20781996342998</v>
      </c>
      <c r="AZ80" s="67">
        <f t="shared" si="110"/>
        <v>0.26394779961967169</v>
      </c>
      <c r="BA80" s="67">
        <f t="shared" si="111"/>
        <v>26.580836226450995</v>
      </c>
      <c r="BB80" s="67">
        <f t="shared" si="112"/>
        <v>10.436495550235017</v>
      </c>
      <c r="BC80" s="67">
        <f t="shared" si="113"/>
        <v>17.164515705324266</v>
      </c>
      <c r="BD80" s="67">
        <f t="shared" si="114"/>
        <v>-1.3401827211559133E-4</v>
      </c>
      <c r="BE80" s="67">
        <f t="shared" si="115"/>
        <v>1.6347104705569837E-3</v>
      </c>
      <c r="BF80" s="67">
        <f t="shared" si="116"/>
        <v>3.0221642363176902E-2</v>
      </c>
      <c r="BG80" s="67">
        <f t="shared" si="96"/>
        <v>3.8405042822648977E-2</v>
      </c>
      <c r="BH80" s="67">
        <f t="shared" si="97"/>
        <v>1.3060245957056629</v>
      </c>
      <c r="BI80" s="67">
        <f t="shared" si="98"/>
        <v>1.9363671022996326E-3</v>
      </c>
      <c r="BJ80" s="67">
        <f t="shared" si="99"/>
        <v>2.6228526056888603E-3</v>
      </c>
      <c r="BK80" s="67">
        <f t="shared" si="100"/>
        <v>-7.3952811024729701E-5</v>
      </c>
      <c r="BL80" s="67">
        <f t="shared" si="101"/>
        <v>0.24986178208156073</v>
      </c>
      <c r="BM80" s="67">
        <f t="shared" si="102"/>
        <v>2.2864844373878028E-5</v>
      </c>
      <c r="BN80" s="67">
        <f t="shared" si="103"/>
        <v>6.4330583370514394E-2</v>
      </c>
      <c r="BO80" s="67">
        <f t="shared" si="104"/>
        <v>3.1950338619272819E-4</v>
      </c>
      <c r="BP80" s="45">
        <f t="shared" si="95"/>
        <v>15679.60871669408</v>
      </c>
    </row>
    <row r="81" spans="1:69" x14ac:dyDescent="0.25">
      <c r="A81" s="3"/>
      <c r="B81" s="3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69" x14ac:dyDescent="0.25">
      <c r="A82" s="3"/>
      <c r="B82" s="3"/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69" x14ac:dyDescent="0.25">
      <c r="A83" s="3"/>
      <c r="B83" s="3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Y83">
        <v>795</v>
      </c>
    </row>
    <row r="84" spans="1:69" x14ac:dyDescent="0.25">
      <c r="A84" s="3"/>
      <c r="B84" s="3"/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Y84">
        <v>1023</v>
      </c>
    </row>
    <row r="85" spans="1:69" x14ac:dyDescent="0.25">
      <c r="A85" s="3"/>
      <c r="B85" s="3"/>
      <c r="D85" s="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L85" t="s">
        <v>510</v>
      </c>
      <c r="AM85" t="s">
        <v>511</v>
      </c>
      <c r="AY85" t="s">
        <v>509</v>
      </c>
      <c r="BA85" t="s">
        <v>508</v>
      </c>
    </row>
    <row r="86" spans="1:69" x14ac:dyDescent="0.25">
      <c r="A86" s="3"/>
      <c r="B86" s="3"/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t="s">
        <v>500</v>
      </c>
      <c r="AL86">
        <f>AVERAGE(AL33,AL37,AL49,AL53,AL65,AL69)</f>
        <v>1473.5155049753027</v>
      </c>
      <c r="AM86">
        <f>_xlfn.STDEV.P(AL33,AL37,AL49,AL53,AL65,AL69)</f>
        <v>477.30962917580734</v>
      </c>
      <c r="AX86" t="s">
        <v>500</v>
      </c>
      <c r="AY86">
        <f>AVERAGE(AY33,AY37,AY49,AY53,AY65,AY69)</f>
        <v>674.5848436915611</v>
      </c>
      <c r="AZ86">
        <f>_xlfn.STDEV.P(AY33,AY37,AY49,AY53,AY65,AY69)</f>
        <v>429.1328349601248</v>
      </c>
      <c r="BA86">
        <f>AVERAGE(BA33,BA37,BA49,BA53,BA65,BA69)</f>
        <v>33.345604005871174</v>
      </c>
      <c r="BB86">
        <f>_xlfn.STDEV.P(BA33,BA37,BA49,BA53,BA65,BA69)</f>
        <v>5.098817650615362</v>
      </c>
      <c r="BF86">
        <f>AY86/BP86</f>
        <v>3.6418881324099074E-2</v>
      </c>
      <c r="BP86">
        <f>AVERAGE(BP33,BP37,BP49,BP53,BP65,BP69)</f>
        <v>18522.942472842387</v>
      </c>
      <c r="BQ86" t="s">
        <v>500</v>
      </c>
    </row>
    <row r="87" spans="1:69" x14ac:dyDescent="0.25">
      <c r="A87" s="3"/>
      <c r="B87" s="3"/>
      <c r="D87" s="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t="s">
        <v>499</v>
      </c>
      <c r="AL87">
        <f>AVERAGE(AL34,AL38,AL50,AL54,AL66,AL70)</f>
        <v>1892.9771405765105</v>
      </c>
      <c r="AM87">
        <f t="shared" ref="AM87:AM92" si="124">_xlfn.STDEV.P(AL34,AL38,AL50,AL54,AL66,AL70)</f>
        <v>790.81424467854492</v>
      </c>
      <c r="AX87" t="s">
        <v>499</v>
      </c>
      <c r="AY87">
        <f>AVERAGE(AY34,AY38,AY50,AY54,AY66,AY70)</f>
        <v>759.67872450292032</v>
      </c>
      <c r="AZ87">
        <f t="shared" ref="AZ87:BB92" si="125">_xlfn.STDEV.P(AY34,AY38,AY50,AY54,AY66,AY70)</f>
        <v>197.80577759171669</v>
      </c>
      <c r="BA87">
        <f>AVERAGE(BA34,BA38,BA50,BA54,BA66,BA70)</f>
        <v>43.402179808726622</v>
      </c>
      <c r="BB87">
        <f t="shared" si="125"/>
        <v>10.209613368569359</v>
      </c>
      <c r="BF87">
        <f t="shared" ref="BF87:BF93" si="126">AY87/BP87</f>
        <v>3.8329603819357398E-2</v>
      </c>
      <c r="BP87">
        <f>AVERAGE(BP34,BP38,BP50,BP54,BP66,BP70)</f>
        <v>19819.634141881314</v>
      </c>
      <c r="BQ87" t="s">
        <v>499</v>
      </c>
    </row>
    <row r="88" spans="1:69" x14ac:dyDescent="0.25">
      <c r="A88" s="3"/>
      <c r="B88" s="3"/>
      <c r="D88" s="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t="s">
        <v>501</v>
      </c>
      <c r="AL88">
        <f>AVERAGE(AL35,AL39,AL51,AL55,AL67,AL71)</f>
        <v>1208.2625041212941</v>
      </c>
      <c r="AM88">
        <f t="shared" si="124"/>
        <v>168.81498254821761</v>
      </c>
      <c r="AX88" t="s">
        <v>501</v>
      </c>
      <c r="AY88">
        <f>AVERAGE(AY35,AY39,AY51,AY55,AY67,AY71)</f>
        <v>1224.6771791421593</v>
      </c>
      <c r="AZ88">
        <f t="shared" si="125"/>
        <v>784.12285654278173</v>
      </c>
      <c r="BA88">
        <f>AVERAGE(BA35,BA39,BA51,BA55,BA67,BA71)</f>
        <v>57.913667240728721</v>
      </c>
      <c r="BB88">
        <f t="shared" si="125"/>
        <v>4.7116036509818446</v>
      </c>
      <c r="BF88">
        <f t="shared" si="126"/>
        <v>8.537136304794421E-2</v>
      </c>
      <c r="BP88">
        <f>AVERAGE(BP35,BP39,BP51,BP55,BP67,BP71)</f>
        <v>14345.292559688727</v>
      </c>
      <c r="BQ88" t="s">
        <v>501</v>
      </c>
    </row>
    <row r="89" spans="1:69" x14ac:dyDescent="0.25">
      <c r="A89" s="3"/>
      <c r="B89" s="3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 t="s">
        <v>507</v>
      </c>
      <c r="AK89" t="s">
        <v>502</v>
      </c>
      <c r="AL89">
        <f>AVERAGE(AL40,AL52,AL56,AL68,AL72)</f>
        <v>1218.2846996002729</v>
      </c>
      <c r="AM89">
        <f>_xlfn.STDEV.P(AL40,AL52,AL56,AL68,AL72)</f>
        <v>243.19417970542722</v>
      </c>
      <c r="AX89" t="s">
        <v>502</v>
      </c>
      <c r="AY89">
        <f>AVERAGE(AY36,AY40,AY52,AY56,AY68,AY72)</f>
        <v>607.69134916315886</v>
      </c>
      <c r="AZ89">
        <f t="shared" si="125"/>
        <v>236.46573071335135</v>
      </c>
      <c r="BA89">
        <f>AVERAGE(BA36,BA40,BA52,BA56,BA68,BA72)</f>
        <v>32.097813746835904</v>
      </c>
      <c r="BB89">
        <f t="shared" si="125"/>
        <v>4.6712063346751966</v>
      </c>
      <c r="BF89">
        <f t="shared" si="126"/>
        <v>1.4459633112055229E-2</v>
      </c>
      <c r="BP89">
        <f>AVERAGE(BP36,BP40,BP52,BP56,BP68,BP72)</f>
        <v>42026.747459900405</v>
      </c>
      <c r="BQ89" t="s">
        <v>502</v>
      </c>
    </row>
    <row r="90" spans="1:69" x14ac:dyDescent="0.25">
      <c r="A90" s="3"/>
      <c r="B90" s="3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t="s">
        <v>503</v>
      </c>
      <c r="AL90">
        <f t="shared" ref="AL90:AL93" si="127">AVERAGE(AL37,AL41,AL53,AL57,AL69,AL73)</f>
        <v>1184.4911094878696</v>
      </c>
      <c r="AM90">
        <f t="shared" si="124"/>
        <v>218.60479339042081</v>
      </c>
      <c r="AX90" t="s">
        <v>503</v>
      </c>
      <c r="AY90">
        <f t="shared" ref="AY90:BA93" si="128">AVERAGE(AY37,AY41,AY53,AY57,AY69,AY73)</f>
        <v>696.93153313056939</v>
      </c>
      <c r="AZ90">
        <f t="shared" si="125"/>
        <v>405.3572355648339</v>
      </c>
      <c r="BA90">
        <f t="shared" si="128"/>
        <v>26.448407785742166</v>
      </c>
      <c r="BB90">
        <f t="shared" si="125"/>
        <v>5.3412170565744681</v>
      </c>
      <c r="BF90">
        <f t="shared" si="126"/>
        <v>3.47745599394369E-2</v>
      </c>
      <c r="BP90">
        <f t="shared" ref="BP90" si="129">AVERAGE(BP37,BP41,BP53,BP57,BP69,BP73)</f>
        <v>20041.419196801911</v>
      </c>
      <c r="BQ90" t="s">
        <v>503</v>
      </c>
    </row>
    <row r="91" spans="1:69" x14ac:dyDescent="0.25">
      <c r="A91" s="3"/>
      <c r="B91" s="3"/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t="s">
        <v>504</v>
      </c>
      <c r="AL91">
        <f t="shared" si="127"/>
        <v>1884.6684747985901</v>
      </c>
      <c r="AM91">
        <f t="shared" si="124"/>
        <v>775.06463982409969</v>
      </c>
      <c r="AX91" t="s">
        <v>504</v>
      </c>
      <c r="AY91">
        <f t="shared" si="128"/>
        <v>910.1562778488186</v>
      </c>
      <c r="AZ91">
        <f t="shared" si="125"/>
        <v>264.41783888371549</v>
      </c>
      <c r="BA91">
        <f t="shared" si="128"/>
        <v>33.526287472580037</v>
      </c>
      <c r="BB91">
        <f t="shared" si="125"/>
        <v>13.017324741738566</v>
      </c>
      <c r="BF91">
        <f t="shared" si="126"/>
        <v>4.8327727151416262E-2</v>
      </c>
      <c r="BP91">
        <f t="shared" ref="BP91" si="130">AVERAGE(BP38,BP42,BP54,BP58,BP70,BP74)</f>
        <v>18833.003981279639</v>
      </c>
      <c r="BQ91" t="s">
        <v>504</v>
      </c>
    </row>
    <row r="92" spans="1:69" x14ac:dyDescent="0.25">
      <c r="A92" s="3"/>
      <c r="B92" s="3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t="s">
        <v>505</v>
      </c>
      <c r="AL92">
        <f t="shared" si="127"/>
        <v>1531.1251546126423</v>
      </c>
      <c r="AM92">
        <f t="shared" si="124"/>
        <v>364.55366546956253</v>
      </c>
      <c r="AX92" t="s">
        <v>505</v>
      </c>
      <c r="AY92">
        <f t="shared" si="128"/>
        <v>999.83333431961216</v>
      </c>
      <c r="AZ92">
        <f t="shared" si="125"/>
        <v>319.16832960117762</v>
      </c>
      <c r="BA92">
        <f t="shared" si="128"/>
        <v>52.661027751198901</v>
      </c>
      <c r="BB92">
        <f t="shared" si="125"/>
        <v>11.656688812838221</v>
      </c>
      <c r="BF92">
        <f t="shared" si="126"/>
        <v>6.1593082420185637E-2</v>
      </c>
      <c r="BP92">
        <f t="shared" ref="BP92" si="131">AVERAGE(BP39,BP43,BP55,BP59,BP71,BP75)</f>
        <v>16232.883548493119</v>
      </c>
      <c r="BQ92" t="s">
        <v>505</v>
      </c>
    </row>
    <row r="93" spans="1:69" x14ac:dyDescent="0.25">
      <c r="A93" s="3"/>
      <c r="B93" s="3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t="s">
        <v>506</v>
      </c>
      <c r="AL93">
        <f t="shared" si="127"/>
        <v>1273.9918350570626</v>
      </c>
      <c r="AM93">
        <f>_xlfn.STDEV.P(AL40,AL44,AL56,AL60,AL72,AL76)</f>
        <v>221.46447749034468</v>
      </c>
      <c r="AX93" t="s">
        <v>506</v>
      </c>
      <c r="AY93">
        <f t="shared" si="128"/>
        <v>1793.7431491281679</v>
      </c>
      <c r="AZ93">
        <f>_xlfn.STDEV.P(AY40,AY44,AY56,AY60,AY72,AY76)</f>
        <v>1059.8732922460333</v>
      </c>
      <c r="BA93">
        <f t="shared" si="128"/>
        <v>36.260151542708734</v>
      </c>
      <c r="BB93">
        <f>_xlfn.STDEV.P(BA40,BA44,BA56,BA60,BA72,BA76)</f>
        <v>6.4818439938246994</v>
      </c>
      <c r="BF93">
        <f t="shared" si="126"/>
        <v>9.0686702708462491E-2</v>
      </c>
      <c r="BP93">
        <f t="shared" ref="BP93" si="132">AVERAGE(BP40,BP44,BP56,BP60,BP72,BP76)</f>
        <v>19779.560790677901</v>
      </c>
      <c r="BQ93" t="s">
        <v>506</v>
      </c>
    </row>
    <row r="94" spans="1:69" x14ac:dyDescent="0.25">
      <c r="A94" s="3"/>
      <c r="B94" s="3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69" x14ac:dyDescent="0.25">
      <c r="A95" s="3"/>
      <c r="B95" s="3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69" x14ac:dyDescent="0.25">
      <c r="A96" s="3"/>
      <c r="B96" s="3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9" x14ac:dyDescent="0.25">
      <c r="A97" s="3"/>
      <c r="B97" s="3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t="s">
        <v>500</v>
      </c>
      <c r="AL97">
        <f>AVERAGE(AL33,AL49,AL65)</f>
        <v>1846.530695696365</v>
      </c>
      <c r="AM97">
        <f>_xlfn.STDEV.P(AM33,AM49,AM65)</f>
        <v>166.14084732156562</v>
      </c>
    </row>
    <row r="98" spans="1:39" x14ac:dyDescent="0.25">
      <c r="A98" s="3"/>
      <c r="B98" s="3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t="s">
        <v>500</v>
      </c>
      <c r="AL98">
        <f>AVERAGE(AL37,AL53,AL69)</f>
        <v>1100.5003142542405</v>
      </c>
      <c r="AM98">
        <f>_xlfn.STDEV.P(AM37,AM53,AM69)</f>
        <v>184.59371187216118</v>
      </c>
    </row>
    <row r="99" spans="1:39" x14ac:dyDescent="0.25">
      <c r="A99" s="3"/>
      <c r="B99" s="3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t="s">
        <v>499</v>
      </c>
      <c r="AL99">
        <f>AVERAGE(AL34,AL50,AL66)</f>
        <v>1295.7683714820907</v>
      </c>
      <c r="AM99">
        <f>_xlfn.STDEV.P(AM34,AM50,AM66)</f>
        <v>274.02987407896524</v>
      </c>
    </row>
    <row r="100" spans="1:39" x14ac:dyDescent="0.25">
      <c r="A100" s="3"/>
      <c r="B100" s="3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t="s">
        <v>499</v>
      </c>
      <c r="AL100">
        <f>AVERAGE(AL38,AL54,AL70)</f>
        <v>2490.18590967093</v>
      </c>
      <c r="AM100">
        <f>_xlfn.STDEV.P(AM38,AM54,AM70)</f>
        <v>43.447161812387506</v>
      </c>
    </row>
    <row r="101" spans="1:39" x14ac:dyDescent="0.25">
      <c r="A101" s="3"/>
      <c r="B101" s="3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t="s">
        <v>501</v>
      </c>
      <c r="AL101">
        <f>AVERAGE(AL35,AL51,AL67)</f>
        <v>1229.894380759187</v>
      </c>
      <c r="AM101">
        <f>_xlfn.STDEV.P(AM35,AM51,AM67)</f>
        <v>134.64917247940619</v>
      </c>
    </row>
    <row r="102" spans="1:39" x14ac:dyDescent="0.25">
      <c r="A102" s="3"/>
      <c r="B102" s="3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t="s">
        <v>501</v>
      </c>
      <c r="AL102">
        <f>AVERAGE(AL39,AL55,AL71)</f>
        <v>1186.6306274834012</v>
      </c>
      <c r="AM102">
        <f>_xlfn.STDEV.P(AM39,AM55,AM71)</f>
        <v>79.032768081399325</v>
      </c>
    </row>
    <row r="103" spans="1:39" x14ac:dyDescent="0.25">
      <c r="A103" s="3"/>
      <c r="B103" s="3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t="s">
        <v>502</v>
      </c>
      <c r="AL103">
        <f>AVERAGE(AL52,AL68)</f>
        <v>976.6057691736039</v>
      </c>
      <c r="AM103">
        <f>_xlfn.STDEV.P(AM52,AM68)</f>
        <v>130.39581721166738</v>
      </c>
    </row>
    <row r="104" spans="1:39" x14ac:dyDescent="0.25">
      <c r="A104" s="3"/>
      <c r="B104" s="3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t="s">
        <v>502</v>
      </c>
      <c r="AL104">
        <f>AVERAGE(AL40,AL56,AL72)</f>
        <v>1379.4039865513853</v>
      </c>
      <c r="AM104">
        <f>_xlfn.STDEV.P(AM40,AM56,AM72)</f>
        <v>112.63058242622795</v>
      </c>
    </row>
    <row r="105" spans="1:39" x14ac:dyDescent="0.25">
      <c r="A105" s="3"/>
      <c r="B105" s="3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t="s">
        <v>503</v>
      </c>
      <c r="AL105">
        <f>AVERAGE(AL41,AL57,AL73)</f>
        <v>1268.4819047214989</v>
      </c>
      <c r="AM105">
        <f>_xlfn.STDEV.P(AM41,AM57,AM73)</f>
        <v>86.325989635544701</v>
      </c>
    </row>
    <row r="106" spans="1:39" x14ac:dyDescent="0.25">
      <c r="A106" s="3"/>
      <c r="B106" s="3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K106" t="s">
        <v>503</v>
      </c>
      <c r="AL106">
        <f>AVERAGE(AL45,AL61,AL77)</f>
        <v>2933.2599901170815</v>
      </c>
      <c r="AM106">
        <f>_xlfn.STDEV.P(AM45,AM61,AM77)</f>
        <v>343.46881966032373</v>
      </c>
    </row>
    <row r="107" spans="1:39" x14ac:dyDescent="0.25">
      <c r="A107" s="3"/>
      <c r="B107" s="3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K107" t="s">
        <v>504</v>
      </c>
      <c r="AL107">
        <f>AVERAGE(AL42,AL58,AL74)</f>
        <v>1279.1510399262504</v>
      </c>
      <c r="AM107">
        <f>_xlfn.STDEV.P(AM42,AM58,AM74)</f>
        <v>249.28449259237058</v>
      </c>
    </row>
    <row r="108" spans="1:39" x14ac:dyDescent="0.25">
      <c r="A108" s="3"/>
      <c r="B108" s="3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K108" t="s">
        <v>504</v>
      </c>
      <c r="AL108">
        <f>AVERAGE(AL46,AL62,AL78)</f>
        <v>822.95122212349634</v>
      </c>
      <c r="AM108">
        <f>_xlfn.STDEV.P(AM46,AM62,AM78)</f>
        <v>171.36257731111451</v>
      </c>
    </row>
    <row r="109" spans="1:39" x14ac:dyDescent="0.25">
      <c r="A109" s="3"/>
      <c r="B109" s="3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K109" t="s">
        <v>505</v>
      </c>
      <c r="AL109">
        <f>AVERAGE(AL43,AL59,AL75)</f>
        <v>1875.6196817418838</v>
      </c>
      <c r="AM109">
        <f>_xlfn.STDEV.P(AM43,AM59,AM75)</f>
        <v>345.92393533926776</v>
      </c>
    </row>
    <row r="110" spans="1:39" x14ac:dyDescent="0.25">
      <c r="A110" s="3"/>
      <c r="B110" s="3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K110" t="s">
        <v>505</v>
      </c>
      <c r="AL110">
        <f>AVERAGE(AL47,AL63,AL79)</f>
        <v>1597.469764474884</v>
      </c>
      <c r="AM110">
        <f>_xlfn.STDEV.P(AM47,AM63,AM79)</f>
        <v>161.09705084518589</v>
      </c>
    </row>
    <row r="111" spans="1:39" x14ac:dyDescent="0.25">
      <c r="A111" s="3"/>
      <c r="B111" s="3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K111" t="s">
        <v>506</v>
      </c>
      <c r="AL111">
        <f>AVERAGE(AL44,AL60,AL76)</f>
        <v>1168.5796835627405</v>
      </c>
      <c r="AM111">
        <f>_xlfn.STDEV.P(AM44,AM60,AM76)</f>
        <v>271.5606536812225</v>
      </c>
    </row>
    <row r="112" spans="1:39" x14ac:dyDescent="0.25">
      <c r="A112" s="3"/>
      <c r="B112" s="3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K112" t="s">
        <v>506</v>
      </c>
      <c r="AL112">
        <f>AVERAGE(AL48,AL64,AL80)</f>
        <v>966.04496083985941</v>
      </c>
      <c r="AM112">
        <f>_xlfn.STDEV.P(AM48,AM64,AM80)</f>
        <v>293.44999727505683</v>
      </c>
    </row>
    <row r="113" spans="1:35" x14ac:dyDescent="0.25">
      <c r="A113" s="3"/>
      <c r="B113" s="3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5">
      <c r="A114" s="3"/>
      <c r="B114" s="3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5">
      <c r="A115" s="3"/>
      <c r="B115" s="3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5">
      <c r="A116" s="3"/>
      <c r="B116" s="3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5">
      <c r="A117" s="3"/>
      <c r="B117" s="3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5">
      <c r="A118" s="3"/>
      <c r="B118" s="3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3"/>
      <c r="B119" s="3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5">
      <c r="A120" s="3"/>
      <c r="B120" s="3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5">
      <c r="A121" s="3"/>
      <c r="B121" s="3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5">
      <c r="A122" s="3"/>
      <c r="B122" s="3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5">
      <c r="A123" s="3"/>
      <c r="B123" s="3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5">
      <c r="A124" s="3"/>
      <c r="B124" s="3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5">
      <c r="A125" s="3"/>
      <c r="B125" s="3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5">
      <c r="A126" s="3"/>
      <c r="B126" s="3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5">
      <c r="A127" s="3"/>
      <c r="B127" s="3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5">
      <c r="A128" s="3"/>
      <c r="B128" s="3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5">
      <c r="A129" s="3"/>
      <c r="B129" s="3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5">
      <c r="A130" s="3"/>
      <c r="B130" s="3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5">
      <c r="A131" s="3"/>
      <c r="B131" s="3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5">
      <c r="A132" s="3"/>
      <c r="B132" s="3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25">
      <c r="A133" s="3"/>
      <c r="B133" s="3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25">
      <c r="A134" s="3"/>
      <c r="B134" s="3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25">
      <c r="A135" s="3"/>
      <c r="B135" s="3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25">
      <c r="A136" s="3"/>
      <c r="B136" s="3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25">
      <c r="A137" s="3"/>
      <c r="B137" s="3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25">
      <c r="A138" s="3"/>
      <c r="B138" s="3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5">
      <c r="A139" s="3"/>
      <c r="B139" s="3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2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2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5:35" x14ac:dyDescent="0.2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5:35" x14ac:dyDescent="0.2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5:35" x14ac:dyDescent="0.2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5:35" x14ac:dyDescent="0.2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5:35" x14ac:dyDescent="0.2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5:35" x14ac:dyDescent="0.2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5:35" x14ac:dyDescent="0.2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5:35" x14ac:dyDescent="0.2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5:35" x14ac:dyDescent="0.2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5:35" x14ac:dyDescent="0.2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5:35" x14ac:dyDescent="0.2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5:35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5:35" x14ac:dyDescent="0.2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5:35" x14ac:dyDescent="0.2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5:35" x14ac:dyDescent="0.2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5:35" x14ac:dyDescent="0.2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5:35" x14ac:dyDescent="0.2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5:35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5:35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5:35" x14ac:dyDescent="0.2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5:35" x14ac:dyDescent="0.2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5:35" x14ac:dyDescent="0.2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5:35" x14ac:dyDescent="0.2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5:35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5:35" x14ac:dyDescent="0.2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5:35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C5E7-3C34-45DC-81C6-93B16DC38A88}">
  <dimension ref="A1:BQ170"/>
  <sheetViews>
    <sheetView zoomScale="70" zoomScaleNormal="70" workbookViewId="0">
      <pane ySplit="1" topLeftCell="A2" activePane="bottomLeft" state="frozen"/>
      <selection activeCell="AH1" sqref="AH1"/>
      <selection pane="bottomLeft" activeCell="AO96" sqref="AO96"/>
    </sheetView>
  </sheetViews>
  <sheetFormatPr defaultColWidth="8.85546875" defaultRowHeight="15" x14ac:dyDescent="0.25"/>
  <cols>
    <col min="1" max="1" width="7.140625" bestFit="1" customWidth="1"/>
    <col min="2" max="2" width="17.7109375" bestFit="1" customWidth="1"/>
    <col min="3" max="3" width="9.7109375" style="3" bestFit="1" customWidth="1"/>
    <col min="4" max="4" width="11.85546875" style="3" bestFit="1" customWidth="1"/>
    <col min="5" max="13" width="9.7109375" customWidth="1"/>
    <col min="14" max="14" width="9" customWidth="1"/>
    <col min="15" max="15" width="9.140625" customWidth="1"/>
    <col min="16" max="16" width="9.28515625" customWidth="1"/>
    <col min="17" max="20" width="9.140625" customWidth="1"/>
    <col min="21" max="21" width="8.7109375" customWidth="1"/>
    <col min="22" max="23" width="8.85546875" customWidth="1"/>
    <col min="24" max="25" width="8.5703125" customWidth="1"/>
    <col min="26" max="26" width="9.140625" customWidth="1"/>
    <col min="27" max="35" width="9.7109375" customWidth="1"/>
    <col min="36" max="36" width="16" bestFit="1" customWidth="1"/>
    <col min="37" max="37" width="9.85546875" bestFit="1" customWidth="1"/>
    <col min="38" max="44" width="9.140625" bestFit="1" customWidth="1"/>
    <col min="45" max="45" width="12.28515625" bestFit="1" customWidth="1"/>
    <col min="46" max="56" width="9.140625" bestFit="1" customWidth="1"/>
    <col min="57" max="57" width="11.42578125" customWidth="1"/>
    <col min="58" max="58" width="8.28515625" customWidth="1"/>
    <col min="59" max="59" width="8.5703125" customWidth="1"/>
    <col min="60" max="60" width="9.140625" bestFit="1" customWidth="1"/>
    <col min="61" max="61" width="8.5703125" customWidth="1"/>
    <col min="62" max="62" width="9.140625" bestFit="1" customWidth="1"/>
    <col min="63" max="63" width="12.7109375" bestFit="1" customWidth="1"/>
    <col min="64" max="64" width="9.140625" bestFit="1" customWidth="1"/>
    <col min="65" max="65" width="12.140625" bestFit="1" customWidth="1"/>
    <col min="66" max="66" width="9.140625" bestFit="1" customWidth="1"/>
    <col min="67" max="67" width="12.85546875" bestFit="1" customWidth="1"/>
  </cols>
  <sheetData>
    <row r="1" spans="1:67" x14ac:dyDescent="0.25">
      <c r="A1" s="3"/>
      <c r="B1" s="3"/>
      <c r="E1" s="5" t="s">
        <v>14</v>
      </c>
      <c r="F1" s="6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7" t="s">
        <v>21</v>
      </c>
      <c r="M1" s="8" t="s">
        <v>22</v>
      </c>
      <c r="N1" s="8" t="s">
        <v>23</v>
      </c>
      <c r="O1" s="9" t="s">
        <v>24</v>
      </c>
      <c r="P1" s="8" t="s">
        <v>25</v>
      </c>
      <c r="Q1" s="8" t="s">
        <v>26</v>
      </c>
      <c r="R1" s="8" t="s">
        <v>27</v>
      </c>
      <c r="S1" s="8" t="s">
        <v>28</v>
      </c>
      <c r="T1" s="8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9" t="s">
        <v>34</v>
      </c>
      <c r="Z1" s="8" t="s">
        <v>35</v>
      </c>
      <c r="AA1" s="8" t="s">
        <v>36</v>
      </c>
      <c r="AB1" s="8" t="s">
        <v>37</v>
      </c>
      <c r="AC1" s="8" t="s">
        <v>38</v>
      </c>
      <c r="AD1" s="8" t="s">
        <v>39</v>
      </c>
      <c r="AE1" s="8" t="s">
        <v>40</v>
      </c>
      <c r="AF1" s="8" t="s">
        <v>41</v>
      </c>
      <c r="AG1" s="8" t="s">
        <v>42</v>
      </c>
      <c r="AH1" s="8" t="s">
        <v>43</v>
      </c>
      <c r="AI1" s="8" t="s">
        <v>44</v>
      </c>
      <c r="AK1" s="5" t="s">
        <v>14</v>
      </c>
      <c r="AL1" s="6" t="s">
        <v>15</v>
      </c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7" t="s">
        <v>21</v>
      </c>
      <c r="AS1" s="8" t="s">
        <v>22</v>
      </c>
      <c r="AT1" s="8" t="s">
        <v>23</v>
      </c>
      <c r="AU1" s="9" t="s">
        <v>24</v>
      </c>
      <c r="AV1" s="8" t="s">
        <v>25</v>
      </c>
      <c r="AW1" s="8" t="s">
        <v>26</v>
      </c>
      <c r="AX1" s="8" t="s">
        <v>27</v>
      </c>
      <c r="AY1" s="8" t="s">
        <v>28</v>
      </c>
      <c r="AZ1" s="8" t="s">
        <v>29</v>
      </c>
      <c r="BA1" s="8" t="s">
        <v>30</v>
      </c>
      <c r="BB1" s="8" t="s">
        <v>31</v>
      </c>
      <c r="BC1" s="8" t="s">
        <v>32</v>
      </c>
      <c r="BD1" s="8" t="s">
        <v>33</v>
      </c>
      <c r="BE1" s="9" t="s">
        <v>34</v>
      </c>
      <c r="BF1" s="8" t="s">
        <v>35</v>
      </c>
      <c r="BG1" s="8" t="s">
        <v>36</v>
      </c>
      <c r="BH1" s="8" t="s">
        <v>37</v>
      </c>
      <c r="BI1" s="8" t="s">
        <v>38</v>
      </c>
      <c r="BJ1" s="8" t="s">
        <v>39</v>
      </c>
      <c r="BK1" s="8" t="s">
        <v>40</v>
      </c>
      <c r="BL1" s="8" t="s">
        <v>41</v>
      </c>
      <c r="BM1" s="8" t="s">
        <v>42</v>
      </c>
      <c r="BN1" s="8" t="s">
        <v>43</v>
      </c>
      <c r="BO1" s="8" t="s">
        <v>44</v>
      </c>
    </row>
    <row r="2" spans="1:67" ht="15" customHeight="1" x14ac:dyDescent="0.25">
      <c r="A2" s="3"/>
      <c r="B2" s="2" t="s">
        <v>45</v>
      </c>
      <c r="C2" s="2" t="s">
        <v>46</v>
      </c>
      <c r="D2" s="2" t="s">
        <v>47</v>
      </c>
      <c r="E2" s="5" t="s">
        <v>48</v>
      </c>
      <c r="F2" s="5" t="s">
        <v>48</v>
      </c>
      <c r="G2" s="5" t="s">
        <v>48</v>
      </c>
      <c r="H2" s="5" t="s">
        <v>48</v>
      </c>
      <c r="I2" s="5" t="s">
        <v>48</v>
      </c>
      <c r="J2" s="5" t="s">
        <v>48</v>
      </c>
      <c r="K2" s="5" t="s">
        <v>48</v>
      </c>
      <c r="L2" s="5" t="s">
        <v>48</v>
      </c>
      <c r="M2" s="8" t="s">
        <v>49</v>
      </c>
      <c r="N2" s="8" t="s">
        <v>49</v>
      </c>
      <c r="O2" s="9" t="s">
        <v>49</v>
      </c>
      <c r="P2" s="8" t="s">
        <v>49</v>
      </c>
      <c r="Q2" s="8" t="s">
        <v>49</v>
      </c>
      <c r="R2" s="8" t="s">
        <v>49</v>
      </c>
      <c r="S2" s="8" t="s">
        <v>49</v>
      </c>
      <c r="T2" s="8" t="s">
        <v>49</v>
      </c>
      <c r="U2" s="8" t="s">
        <v>49</v>
      </c>
      <c r="V2" s="8" t="s">
        <v>49</v>
      </c>
      <c r="W2" s="8" t="s">
        <v>49</v>
      </c>
      <c r="X2" s="8" t="s">
        <v>49</v>
      </c>
      <c r="Y2" s="9" t="s">
        <v>49</v>
      </c>
      <c r="Z2" s="8" t="s">
        <v>49</v>
      </c>
      <c r="AA2" s="8" t="s">
        <v>49</v>
      </c>
      <c r="AB2" s="8" t="s">
        <v>49</v>
      </c>
      <c r="AC2" s="8" t="s">
        <v>49</v>
      </c>
      <c r="AD2" s="8" t="s">
        <v>49</v>
      </c>
      <c r="AE2" s="8" t="s">
        <v>49</v>
      </c>
      <c r="AF2" s="8" t="s">
        <v>49</v>
      </c>
      <c r="AG2" s="8" t="s">
        <v>49</v>
      </c>
      <c r="AH2" s="8" t="s">
        <v>49</v>
      </c>
      <c r="AI2" s="8" t="s">
        <v>49</v>
      </c>
      <c r="AK2" s="5" t="s">
        <v>50</v>
      </c>
      <c r="AL2" s="5" t="s">
        <v>50</v>
      </c>
      <c r="AM2" s="5" t="s">
        <v>50</v>
      </c>
      <c r="AN2" s="5" t="s">
        <v>50</v>
      </c>
      <c r="AO2" s="5" t="s">
        <v>50</v>
      </c>
      <c r="AP2" s="5" t="s">
        <v>50</v>
      </c>
      <c r="AQ2" s="5" t="s">
        <v>50</v>
      </c>
      <c r="AR2" s="5" t="s">
        <v>50</v>
      </c>
      <c r="AS2" s="8" t="s">
        <v>50</v>
      </c>
      <c r="AT2" s="8" t="s">
        <v>50</v>
      </c>
      <c r="AU2" s="8" t="s">
        <v>50</v>
      </c>
      <c r="AV2" s="8" t="s">
        <v>50</v>
      </c>
      <c r="AW2" s="8" t="s">
        <v>50</v>
      </c>
      <c r="AX2" s="8" t="s">
        <v>50</v>
      </c>
      <c r="AY2" s="8" t="s">
        <v>50</v>
      </c>
      <c r="AZ2" s="8" t="s">
        <v>50</v>
      </c>
      <c r="BA2" s="8" t="s">
        <v>50</v>
      </c>
      <c r="BB2" s="8" t="s">
        <v>50</v>
      </c>
      <c r="BC2" s="8" t="s">
        <v>50</v>
      </c>
      <c r="BD2" s="8" t="s">
        <v>50</v>
      </c>
      <c r="BE2" s="8" t="s">
        <v>50</v>
      </c>
      <c r="BF2" s="8" t="s">
        <v>50</v>
      </c>
      <c r="BG2" s="8" t="s">
        <v>50</v>
      </c>
      <c r="BH2" s="8" t="s">
        <v>50</v>
      </c>
      <c r="BI2" s="8" t="s">
        <v>50</v>
      </c>
      <c r="BJ2" s="8" t="s">
        <v>50</v>
      </c>
      <c r="BK2" s="8" t="s">
        <v>50</v>
      </c>
      <c r="BL2" s="8" t="s">
        <v>50</v>
      </c>
      <c r="BM2" s="8" t="s">
        <v>50</v>
      </c>
      <c r="BN2" s="8" t="s">
        <v>50</v>
      </c>
      <c r="BO2" s="8" t="s">
        <v>50</v>
      </c>
    </row>
    <row r="3" spans="1:67" x14ac:dyDescent="0.25">
      <c r="AK3" s="41"/>
      <c r="AL3" s="41"/>
      <c r="AM3" s="41"/>
      <c r="AN3" s="41"/>
      <c r="AO3" s="41"/>
    </row>
    <row r="4" spans="1:67" x14ac:dyDescent="0.25">
      <c r="A4" s="3" t="s">
        <v>244</v>
      </c>
      <c r="B4" s="3" t="s">
        <v>89</v>
      </c>
      <c r="D4" s="4">
        <v>10</v>
      </c>
      <c r="E4" s="1">
        <v>2.3704116628130215E-2</v>
      </c>
      <c r="F4" s="1">
        <v>2.8151890210173655E-2</v>
      </c>
      <c r="G4" s="1">
        <v>6.3019135192456666E-3</v>
      </c>
      <c r="H4" s="1">
        <v>1.4696484351204006E-2</v>
      </c>
      <c r="I4" s="1">
        <v>1.2412033166158354</v>
      </c>
      <c r="J4" s="1">
        <v>5.2283140116219894E-2</v>
      </c>
      <c r="K4" s="1">
        <v>3.3744305069259774E-2</v>
      </c>
      <c r="L4" s="1">
        <v>3.3020243389604409E-5</v>
      </c>
      <c r="M4" s="1">
        <v>-4.1856236842673835E-3</v>
      </c>
      <c r="N4" s="1">
        <v>-3.3365191855696225E-2</v>
      </c>
      <c r="O4" s="1">
        <v>6.6289964350618966</v>
      </c>
      <c r="P4" s="1">
        <v>1.7043293386435768E-4</v>
      </c>
      <c r="Q4" s="1">
        <v>0.11581510622932899</v>
      </c>
      <c r="R4" s="1">
        <v>-3.4920678080619966E-2</v>
      </c>
      <c r="S4" s="1">
        <v>2.3928402499443027</v>
      </c>
      <c r="T4" s="1">
        <v>1.8658630906715837E-3</v>
      </c>
      <c r="U4" s="1">
        <v>8.8896281504125971E-2</v>
      </c>
      <c r="V4" s="1">
        <v>8.9182433385363982E-2</v>
      </c>
      <c r="W4" s="1">
        <v>0.30888663610703054</v>
      </c>
      <c r="X4" s="1">
        <v>1.0436177061812096E-3</v>
      </c>
      <c r="Y4" s="1">
        <v>-6.6212000295402253E-4</v>
      </c>
      <c r="Z4" s="1">
        <v>2.5277213846763183E-3</v>
      </c>
      <c r="AA4" s="1">
        <v>3.4882078259021163E-2</v>
      </c>
      <c r="AB4" s="1">
        <v>0.13482403471765278</v>
      </c>
      <c r="AC4" s="1">
        <v>6.6754361619427369E-3</v>
      </c>
      <c r="AD4" s="1">
        <v>4.6951676218029339E-3</v>
      </c>
      <c r="AE4" s="1">
        <v>1.1122481668499635E-3</v>
      </c>
      <c r="AF4" s="1">
        <v>0.13165421652894929</v>
      </c>
      <c r="AG4" s="1">
        <v>1.3412760981723886E-4</v>
      </c>
      <c r="AH4" s="1">
        <v>7.9430000615398372E-2</v>
      </c>
      <c r="AI4" s="1">
        <v>-7.0226943198667825E-4</v>
      </c>
      <c r="AJ4" s="1"/>
      <c r="AK4" s="41">
        <f>E4*$D4/0.05</f>
        <v>4.7408233256260424</v>
      </c>
      <c r="AL4" s="41">
        <f>F4*$D4/0.05</f>
        <v>5.6303780420347316</v>
      </c>
      <c r="AM4" s="41">
        <f t="shared" ref="AM4:AR7" si="0">G4*$D4/0.05</f>
        <v>1.2603827038491333</v>
      </c>
      <c r="AN4" s="41">
        <f t="shared" si="0"/>
        <v>2.9392968702408009</v>
      </c>
      <c r="AO4" s="41">
        <f t="shared" si="0"/>
        <v>248.24066332316707</v>
      </c>
      <c r="AP4" s="39">
        <f t="shared" si="0"/>
        <v>10.456628023243978</v>
      </c>
      <c r="AQ4" s="39">
        <f t="shared" si="0"/>
        <v>6.748861013851954</v>
      </c>
      <c r="AR4" s="39">
        <f t="shared" si="0"/>
        <v>6.6040486779208813E-3</v>
      </c>
      <c r="AS4" s="39">
        <f>M4*$D4*0.001/0.05</f>
        <v>-8.3712473685347674E-4</v>
      </c>
      <c r="AT4" s="39">
        <f t="shared" ref="AT4:BI7" si="1">N4*$D4*0.001/0.05</f>
        <v>-6.6730383711392444E-3</v>
      </c>
      <c r="AU4" s="39">
        <f t="shared" si="1"/>
        <v>1.3257992870123791</v>
      </c>
      <c r="AV4" s="39">
        <f t="shared" si="1"/>
        <v>3.4086586772871535E-5</v>
      </c>
      <c r="AW4" s="39">
        <f t="shared" si="1"/>
        <v>2.3163021245865792E-2</v>
      </c>
      <c r="AX4" s="39">
        <f t="shared" si="1"/>
        <v>-6.9841356161239928E-3</v>
      </c>
      <c r="AY4" s="39">
        <f>S4*$D4*0.001/0.05</f>
        <v>0.47856804998886049</v>
      </c>
      <c r="AZ4" s="39">
        <f t="shared" si="1"/>
        <v>3.7317261813431675E-4</v>
      </c>
      <c r="BA4" s="39">
        <f t="shared" si="1"/>
        <v>1.7779256300825195E-2</v>
      </c>
      <c r="BB4" s="39">
        <f t="shared" si="1"/>
        <v>1.7836486677072796E-2</v>
      </c>
      <c r="BC4" s="39">
        <f t="shared" si="1"/>
        <v>6.1777327221406109E-2</v>
      </c>
      <c r="BD4" s="39">
        <f t="shared" si="1"/>
        <v>2.0872354123624187E-4</v>
      </c>
      <c r="BE4" s="39">
        <f t="shared" si="1"/>
        <v>-1.324240005908045E-4</v>
      </c>
      <c r="BF4" s="39">
        <f t="shared" si="1"/>
        <v>5.055442769352637E-4</v>
      </c>
      <c r="BG4" s="39">
        <f t="shared" si="1"/>
        <v>6.9764156518042327E-3</v>
      </c>
      <c r="BH4" s="39">
        <f t="shared" si="1"/>
        <v>2.6964806943530557E-2</v>
      </c>
      <c r="BI4" s="39">
        <f t="shared" si="1"/>
        <v>1.3350872323885474E-3</v>
      </c>
      <c r="BJ4" s="39">
        <f t="shared" ref="BJ4:BO7" si="2">AD4*$D4*0.001/0.05</f>
        <v>9.3903352436058689E-4</v>
      </c>
      <c r="BK4" s="39">
        <f t="shared" si="2"/>
        <v>2.2244963336999268E-4</v>
      </c>
      <c r="BL4" s="39">
        <f t="shared" si="2"/>
        <v>2.6330843305789855E-2</v>
      </c>
      <c r="BM4" s="39">
        <f t="shared" si="2"/>
        <v>2.6825521963447773E-5</v>
      </c>
      <c r="BN4" s="39">
        <f t="shared" si="2"/>
        <v>1.5886000123079672E-2</v>
      </c>
      <c r="BO4" s="39">
        <f t="shared" si="2"/>
        <v>-1.4045388639733565E-4</v>
      </c>
    </row>
    <row r="5" spans="1:67" x14ac:dyDescent="0.25">
      <c r="A5" s="3" t="s">
        <v>245</v>
      </c>
      <c r="B5" s="3" t="s">
        <v>90</v>
      </c>
      <c r="D5" s="4">
        <v>10</v>
      </c>
      <c r="E5" s="1">
        <v>1.8924856773104546E-2</v>
      </c>
      <c r="F5" s="1">
        <v>2.6579620649349878E-2</v>
      </c>
      <c r="G5" s="1">
        <v>3.6191645891043797E-3</v>
      </c>
      <c r="H5" s="1">
        <v>1.1448253221796408E-2</v>
      </c>
      <c r="I5" s="1">
        <v>1.2369810031401849</v>
      </c>
      <c r="J5" s="1">
        <v>4.1082921335680506E-2</v>
      </c>
      <c r="K5" s="1">
        <v>3.8491455449156893E-2</v>
      </c>
      <c r="L5" s="1">
        <v>3.4328609272660726E-5</v>
      </c>
      <c r="M5" s="1">
        <v>-1.6879379104497504E-2</v>
      </c>
      <c r="N5" s="1">
        <v>-1.3319828629120232E-2</v>
      </c>
      <c r="O5" s="1">
        <v>5.3360020971067694</v>
      </c>
      <c r="P5" s="1">
        <v>1.9805616865356292E-3</v>
      </c>
      <c r="Q5" s="1">
        <v>8.6913354472360135E-2</v>
      </c>
      <c r="R5" s="1">
        <v>-3.2020329872626076E-2</v>
      </c>
      <c r="S5" s="1">
        <v>1.3698111229667316</v>
      </c>
      <c r="T5" s="1">
        <v>9.3139410796529241E-4</v>
      </c>
      <c r="U5" s="1">
        <v>6.6627673811974084E-2</v>
      </c>
      <c r="V5" s="1">
        <v>0.12834736644309236</v>
      </c>
      <c r="W5" s="1">
        <v>0.31434348114681521</v>
      </c>
      <c r="X5" s="1">
        <v>7.2526106265988636E-3</v>
      </c>
      <c r="Y5" s="1">
        <v>-1.1809442565482772E-3</v>
      </c>
      <c r="Z5" s="1">
        <v>3.7846833545724327E-3</v>
      </c>
      <c r="AA5" s="1">
        <v>3.1336836410343592E-2</v>
      </c>
      <c r="AB5" s="1">
        <v>4.8829668720402598E-2</v>
      </c>
      <c r="AC5" s="1">
        <v>4.8855822794665995E-3</v>
      </c>
      <c r="AD5" s="1">
        <v>6.5342370177276822E-3</v>
      </c>
      <c r="AE5" s="1">
        <v>1.1548895048379838E-3</v>
      </c>
      <c r="AF5" s="1">
        <v>6.6931019901710742E-2</v>
      </c>
      <c r="AG5" s="1">
        <v>1.2551304992096816E-4</v>
      </c>
      <c r="AH5" s="1">
        <v>6.1930026319639307E-2</v>
      </c>
      <c r="AI5" s="1">
        <v>-4.9618609293020685E-4</v>
      </c>
      <c r="AJ5" s="1"/>
      <c r="AK5" s="41">
        <f>E5*$D5/0.05</f>
        <v>3.7849713546209087</v>
      </c>
      <c r="AL5" s="41">
        <f t="shared" ref="AL5:AL7" si="3">F5*$D5/0.05</f>
        <v>5.3159241298699751</v>
      </c>
      <c r="AM5" s="41">
        <f t="shared" si="0"/>
        <v>0.72383291782087589</v>
      </c>
      <c r="AN5" s="41">
        <f t="shared" si="0"/>
        <v>2.2896506443592815</v>
      </c>
      <c r="AO5" s="41">
        <f t="shared" si="0"/>
        <v>247.39620062803698</v>
      </c>
      <c r="AP5" s="39">
        <f t="shared" si="0"/>
        <v>8.2165842671361009</v>
      </c>
      <c r="AQ5" s="39">
        <f t="shared" si="0"/>
        <v>7.6982910898313781</v>
      </c>
      <c r="AR5" s="39">
        <f t="shared" si="0"/>
        <v>6.8657218545321447E-3</v>
      </c>
      <c r="AS5" s="39">
        <f t="shared" ref="AS5:AS7" si="4">M5*$D5*0.001/0.05</f>
        <v>-3.3758758208995011E-3</v>
      </c>
      <c r="AT5" s="39">
        <f t="shared" si="1"/>
        <v>-2.6639657258240462E-3</v>
      </c>
      <c r="AU5" s="39">
        <f t="shared" si="1"/>
        <v>1.067200419421354</v>
      </c>
      <c r="AV5" s="39">
        <f t="shared" si="1"/>
        <v>3.9611233730712581E-4</v>
      </c>
      <c r="AW5" s="39">
        <f t="shared" si="1"/>
        <v>1.7382670894472027E-2</v>
      </c>
      <c r="AX5" s="39">
        <f t="shared" si="1"/>
        <v>-6.4040659745252153E-3</v>
      </c>
      <c r="AY5" s="39">
        <f>S5*$D5*0.001/0.05</f>
        <v>0.27396222459334629</v>
      </c>
      <c r="AZ5" s="39">
        <f t="shared" si="1"/>
        <v>1.8627882159305849E-4</v>
      </c>
      <c r="BA5" s="39">
        <f t="shared" si="1"/>
        <v>1.3325534762394816E-2</v>
      </c>
      <c r="BB5" s="39">
        <f t="shared" si="1"/>
        <v>2.5669473288618468E-2</v>
      </c>
      <c r="BC5" s="39">
        <f t="shared" si="1"/>
        <v>6.2868696229363044E-2</v>
      </c>
      <c r="BD5" s="39">
        <f t="shared" si="1"/>
        <v>1.4505221253197729E-3</v>
      </c>
      <c r="BE5" s="39">
        <f t="shared" si="1"/>
        <v>-2.3618885130965544E-4</v>
      </c>
      <c r="BF5" s="39">
        <f t="shared" si="1"/>
        <v>7.5693667091448645E-4</v>
      </c>
      <c r="BG5" s="39">
        <f t="shared" si="1"/>
        <v>6.2673672820687185E-3</v>
      </c>
      <c r="BH5" s="39">
        <f t="shared" si="1"/>
        <v>9.7659337440805186E-3</v>
      </c>
      <c r="BI5" s="39">
        <f t="shared" si="1"/>
        <v>9.7711645589331994E-4</v>
      </c>
      <c r="BJ5" s="39">
        <f t="shared" si="2"/>
        <v>1.306847403545536E-3</v>
      </c>
      <c r="BK5" s="39">
        <f t="shared" si="2"/>
        <v>2.3097790096759677E-4</v>
      </c>
      <c r="BL5" s="39">
        <f t="shared" si="2"/>
        <v>1.3386203980342149E-2</v>
      </c>
      <c r="BM5" s="39">
        <f t="shared" si="2"/>
        <v>2.510260998419363E-5</v>
      </c>
      <c r="BN5" s="39">
        <f t="shared" si="2"/>
        <v>1.2386005263927861E-2</v>
      </c>
      <c r="BO5" s="39">
        <f t="shared" si="2"/>
        <v>-9.9237218586041369E-5</v>
      </c>
    </row>
    <row r="6" spans="1:67" x14ac:dyDescent="0.25">
      <c r="A6" s="3" t="s">
        <v>246</v>
      </c>
      <c r="B6" s="3" t="s">
        <v>91</v>
      </c>
      <c r="D6" s="4">
        <v>10</v>
      </c>
      <c r="E6" s="1">
        <v>1.4863106528156372E-2</v>
      </c>
      <c r="F6" s="1">
        <v>2.2347691286151272E-2</v>
      </c>
      <c r="G6" s="1">
        <v>5.3434939846810992E-3</v>
      </c>
      <c r="H6" s="1">
        <v>1.4992330970103931E-2</v>
      </c>
      <c r="I6" s="1">
        <v>0.89636681266813911</v>
      </c>
      <c r="J6" s="1">
        <v>5.3272665382446939E-2</v>
      </c>
      <c r="K6" s="1">
        <v>3.4117737863157582E-2</v>
      </c>
      <c r="L6" s="1">
        <v>3.1072825528265447E-5</v>
      </c>
      <c r="M6" s="1">
        <v>-1.6196207823012728E-2</v>
      </c>
      <c r="N6" s="1">
        <v>-3.3365191855696225E-2</v>
      </c>
      <c r="O6" s="1">
        <v>5.1715770873986964</v>
      </c>
      <c r="P6" s="1">
        <v>1.0153740706025348E-3</v>
      </c>
      <c r="Q6" s="1">
        <v>9.219386133166986E-2</v>
      </c>
      <c r="R6" s="1">
        <v>5.1117101555549155E-3</v>
      </c>
      <c r="S6" s="1">
        <v>1.2856632293386978</v>
      </c>
      <c r="T6" s="1">
        <v>1.5795747122681731E-3</v>
      </c>
      <c r="U6" s="1">
        <v>8.3638314110542553E-2</v>
      </c>
      <c r="V6" s="1">
        <v>0.10948354941534121</v>
      </c>
      <c r="W6" s="1">
        <v>0.48883036489024984</v>
      </c>
      <c r="X6" s="1">
        <v>2.1781625704317001E-3</v>
      </c>
      <c r="Y6" s="1">
        <v>6.8804528733124612E-4</v>
      </c>
      <c r="Z6" s="1">
        <v>4.5365239787127642E-3</v>
      </c>
      <c r="AA6" s="1">
        <v>2.8165188899250605E-2</v>
      </c>
      <c r="AB6" s="1">
        <v>2.9418458547543304E-2</v>
      </c>
      <c r="AC6" s="1">
        <v>2.9044297246979718E-3</v>
      </c>
      <c r="AD6" s="1">
        <v>8.5476339471692638E-3</v>
      </c>
      <c r="AE6" s="1">
        <v>1.1682598891113159E-3</v>
      </c>
      <c r="AF6" s="1">
        <v>9.1800547857280757E-2</v>
      </c>
      <c r="AG6" s="1">
        <v>1.0907360780070799E-4</v>
      </c>
      <c r="AH6" s="1">
        <v>0.12804313212120391</v>
      </c>
      <c r="AI6" s="1">
        <v>-8.9111466872298002E-4</v>
      </c>
      <c r="AJ6" s="1"/>
      <c r="AK6" s="41">
        <f>E6*$D6/0.05</f>
        <v>2.9726213056312742</v>
      </c>
      <c r="AL6" s="41">
        <f t="shared" si="3"/>
        <v>4.469538257230254</v>
      </c>
      <c r="AM6" s="41">
        <f t="shared" si="0"/>
        <v>1.0686987969362198</v>
      </c>
      <c r="AN6" s="41">
        <f t="shared" si="0"/>
        <v>2.9984661940207862</v>
      </c>
      <c r="AO6" s="41">
        <f t="shared" si="0"/>
        <v>179.27336253362782</v>
      </c>
      <c r="AP6" s="39">
        <f t="shared" si="0"/>
        <v>10.654533076489386</v>
      </c>
      <c r="AQ6" s="39">
        <f t="shared" si="0"/>
        <v>6.823547572631516</v>
      </c>
      <c r="AR6" s="39">
        <f t="shared" si="0"/>
        <v>6.2145651056530887E-3</v>
      </c>
      <c r="AS6" s="39">
        <f t="shared" si="4"/>
        <v>-3.2392415646025456E-3</v>
      </c>
      <c r="AT6" s="39">
        <f t="shared" si="1"/>
        <v>-6.6730383711392444E-3</v>
      </c>
      <c r="AU6" s="39">
        <f t="shared" si="1"/>
        <v>1.0343154174797391</v>
      </c>
      <c r="AV6" s="39">
        <f t="shared" si="1"/>
        <v>2.0307481412050696E-4</v>
      </c>
      <c r="AW6" s="39">
        <f t="shared" si="1"/>
        <v>1.8438772266333971E-2</v>
      </c>
      <c r="AX6" s="39">
        <f t="shared" si="1"/>
        <v>1.022342031110983E-3</v>
      </c>
      <c r="AY6" s="39">
        <f>S6*$D6*0.001/0.05</f>
        <v>0.25713264586773954</v>
      </c>
      <c r="AZ6" s="39">
        <f t="shared" si="1"/>
        <v>3.1591494245363459E-4</v>
      </c>
      <c r="BA6" s="39">
        <f t="shared" si="1"/>
        <v>1.6727662822108511E-2</v>
      </c>
      <c r="BB6" s="39">
        <f t="shared" si="1"/>
        <v>2.1896709883068237E-2</v>
      </c>
      <c r="BC6" s="39">
        <f t="shared" si="1"/>
        <v>9.776607297804997E-2</v>
      </c>
      <c r="BD6" s="39">
        <f t="shared" si="1"/>
        <v>4.3563251408633999E-4</v>
      </c>
      <c r="BE6" s="39">
        <f t="shared" si="1"/>
        <v>1.3760905746624922E-4</v>
      </c>
      <c r="BF6" s="39">
        <f t="shared" si="1"/>
        <v>9.0730479574255285E-4</v>
      </c>
      <c r="BG6" s="39">
        <f t="shared" si="1"/>
        <v>5.6330377798501198E-3</v>
      </c>
      <c r="BH6" s="39">
        <f t="shared" si="1"/>
        <v>5.8836917095086601E-3</v>
      </c>
      <c r="BI6" s="39">
        <f t="shared" si="1"/>
        <v>5.808859449395943E-4</v>
      </c>
      <c r="BJ6" s="39">
        <f t="shared" si="2"/>
        <v>1.7095267894338528E-3</v>
      </c>
      <c r="BK6" s="39">
        <f t="shared" si="2"/>
        <v>2.3365197782226316E-4</v>
      </c>
      <c r="BL6" s="39">
        <f t="shared" si="2"/>
        <v>1.8360109571456153E-2</v>
      </c>
      <c r="BM6" s="39">
        <f t="shared" si="2"/>
        <v>2.1814721560141598E-5</v>
      </c>
      <c r="BN6" s="39">
        <f t="shared" si="2"/>
        <v>2.560862642424078E-2</v>
      </c>
      <c r="BO6" s="39">
        <f t="shared" si="2"/>
        <v>-1.7822293374459601E-4</v>
      </c>
    </row>
    <row r="7" spans="1:67" x14ac:dyDescent="0.25">
      <c r="A7" s="3" t="s">
        <v>247</v>
      </c>
      <c r="B7" s="3" t="s">
        <v>92</v>
      </c>
      <c r="D7" s="4">
        <v>10</v>
      </c>
      <c r="E7" s="1">
        <v>1.2104829434551025E-2</v>
      </c>
      <c r="F7" s="1">
        <v>2.2571798787254682E-2</v>
      </c>
      <c r="G7" s="1">
        <v>5.6792865550065489E-3</v>
      </c>
      <c r="H7" s="1">
        <v>1.0192111191288036E-2</v>
      </c>
      <c r="I7" s="1">
        <v>0.59337663407728392</v>
      </c>
      <c r="J7" s="1">
        <v>2.5305855309918177E-2</v>
      </c>
      <c r="K7" s="1">
        <v>3.3744464109387272E-2</v>
      </c>
      <c r="L7" s="1">
        <v>3.5548411043439519E-5</v>
      </c>
      <c r="M7" s="1">
        <v>-2.5543881604442792E-2</v>
      </c>
      <c r="N7" s="1">
        <v>-3.3365191855696225E-2</v>
      </c>
      <c r="O7" s="1">
        <v>5.4178630132736991</v>
      </c>
      <c r="P7" s="1">
        <v>1.029414707279057E-4</v>
      </c>
      <c r="Q7" s="1">
        <v>0.10080028125138026</v>
      </c>
      <c r="R7" s="1">
        <v>0.25501411480058384</v>
      </c>
      <c r="S7" s="40">
        <v>32.408413498167981</v>
      </c>
      <c r="T7" s="1">
        <v>7.2552839535911916E-3</v>
      </c>
      <c r="U7" s="1">
        <v>0.10987118156174538</v>
      </c>
      <c r="V7" s="1">
        <v>0.1195972130227283</v>
      </c>
      <c r="W7" s="1">
        <v>0.2285514752059804</v>
      </c>
      <c r="X7" s="1">
        <v>1.1727645641117626E-2</v>
      </c>
      <c r="Y7" s="1">
        <v>-5.5214252965293819E-4</v>
      </c>
      <c r="Z7" s="1">
        <v>6.1692863626101437E-3</v>
      </c>
      <c r="AA7" s="1">
        <v>1.4190320137714756E-2</v>
      </c>
      <c r="AB7" s="1">
        <v>2.3060924295548391E-2</v>
      </c>
      <c r="AC7" s="1">
        <v>2.1196666785274548E-3</v>
      </c>
      <c r="AD7" s="1">
        <v>1.90381632672465E-3</v>
      </c>
      <c r="AE7" s="1">
        <v>6.0583251483669123E-4</v>
      </c>
      <c r="AF7" s="1">
        <v>2.248124794839752E-2</v>
      </c>
      <c r="AG7" s="1">
        <v>5.2547828601436153E-5</v>
      </c>
      <c r="AH7" s="1">
        <v>0.11197980543935811</v>
      </c>
      <c r="AI7" s="1">
        <v>-6.0056632453415278E-4</v>
      </c>
      <c r="AJ7" s="1"/>
      <c r="AK7" s="41">
        <f>E7*$D7/0.05</f>
        <v>2.4209658869102046</v>
      </c>
      <c r="AL7" s="41">
        <f t="shared" si="3"/>
        <v>4.5143597574509364</v>
      </c>
      <c r="AM7" s="41">
        <f t="shared" si="0"/>
        <v>1.1358573110013097</v>
      </c>
      <c r="AN7" s="41">
        <f t="shared" si="0"/>
        <v>2.0384222382576072</v>
      </c>
      <c r="AO7" s="41">
        <f t="shared" si="0"/>
        <v>118.67532681545678</v>
      </c>
      <c r="AP7" s="39">
        <f t="shared" si="0"/>
        <v>5.0611710619836359</v>
      </c>
      <c r="AQ7" s="39">
        <f t="shared" si="0"/>
        <v>6.7488928218774547</v>
      </c>
      <c r="AR7" s="39">
        <f t="shared" si="0"/>
        <v>7.1096822086879029E-3</v>
      </c>
      <c r="AS7" s="39">
        <f t="shared" si="4"/>
        <v>-5.1087763208885577E-3</v>
      </c>
      <c r="AT7" s="39">
        <f t="shared" si="1"/>
        <v>-6.6730383711392444E-3</v>
      </c>
      <c r="AU7" s="39">
        <f t="shared" si="1"/>
        <v>1.0835726026547399</v>
      </c>
      <c r="AV7" s="39">
        <f t="shared" si="1"/>
        <v>2.0588294145581136E-5</v>
      </c>
      <c r="AW7" s="39">
        <f t="shared" si="1"/>
        <v>2.0160056250276049E-2</v>
      </c>
      <c r="AX7" s="39">
        <f t="shared" si="1"/>
        <v>5.100282296011676E-2</v>
      </c>
      <c r="AY7" s="39"/>
      <c r="AZ7" s="39">
        <f t="shared" si="1"/>
        <v>1.4510567907182383E-3</v>
      </c>
      <c r="BA7" s="39">
        <f t="shared" si="1"/>
        <v>2.1974236312349075E-2</v>
      </c>
      <c r="BB7" s="39">
        <f t="shared" si="1"/>
        <v>2.3919442604545659E-2</v>
      </c>
      <c r="BC7" s="39">
        <f t="shared" si="1"/>
        <v>4.5710295041196079E-2</v>
      </c>
      <c r="BD7" s="39">
        <f t="shared" si="1"/>
        <v>2.345529128223525E-3</v>
      </c>
      <c r="BE7" s="39">
        <f t="shared" si="1"/>
        <v>-1.1042850593058763E-4</v>
      </c>
      <c r="BF7" s="39">
        <f t="shared" si="1"/>
        <v>1.2338572725220287E-3</v>
      </c>
      <c r="BG7" s="39">
        <f t="shared" si="1"/>
        <v>2.8380640275429514E-3</v>
      </c>
      <c r="BH7" s="39">
        <f t="shared" si="1"/>
        <v>4.6121848591096776E-3</v>
      </c>
      <c r="BI7" s="39">
        <f t="shared" si="1"/>
        <v>4.2393333570549095E-4</v>
      </c>
      <c r="BJ7" s="39">
        <f t="shared" si="2"/>
        <v>3.8076326534493E-4</v>
      </c>
      <c r="BK7" s="39">
        <f t="shared" si="2"/>
        <v>1.2116650296733824E-4</v>
      </c>
      <c r="BL7" s="39">
        <f t="shared" si="2"/>
        <v>4.4962495896795039E-3</v>
      </c>
      <c r="BM7" s="39">
        <f t="shared" si="2"/>
        <v>1.0509565720287231E-5</v>
      </c>
      <c r="BN7" s="39">
        <f t="shared" si="2"/>
        <v>2.2395961087871619E-2</v>
      </c>
      <c r="BO7" s="39">
        <f t="shared" si="2"/>
        <v>-1.2011326490683056E-4</v>
      </c>
    </row>
    <row r="8" spans="1:67" x14ac:dyDescent="0.25">
      <c r="A8" s="3"/>
      <c r="B8" s="3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2" t="s">
        <v>490</v>
      </c>
      <c r="AK8" s="13">
        <f>3*STDEV(AK4:AK7)</f>
        <v>3.03067778669174</v>
      </c>
      <c r="AL8" s="13">
        <f>3*STDEV(AL4:AL7)</f>
        <v>1.7434471319351141</v>
      </c>
      <c r="AM8" s="13">
        <f t="shared" ref="AM8:BO8" si="5">3*STDEV(AM4:AM7)</f>
        <v>0.68920704854495884</v>
      </c>
      <c r="AN8" s="13">
        <f t="shared" si="5"/>
        <v>1.4294236398024118</v>
      </c>
      <c r="AO8" s="13">
        <f t="shared" si="5"/>
        <v>186.60041092761531</v>
      </c>
      <c r="AP8" s="13">
        <f t="shared" si="5"/>
        <v>7.8112343988218687</v>
      </c>
      <c r="AQ8" s="13">
        <f t="shared" si="5"/>
        <v>1.3908007161709828</v>
      </c>
      <c r="AR8" s="13">
        <f t="shared" si="5"/>
        <v>1.1491057281695898E-3</v>
      </c>
      <c r="AS8" s="13">
        <f t="shared" si="5"/>
        <v>5.2663461843179575E-3</v>
      </c>
      <c r="AT8" s="13">
        <f t="shared" si="5"/>
        <v>6.0136089679727976E-3</v>
      </c>
      <c r="AU8" s="13">
        <f t="shared" si="5"/>
        <v>0.40089187678213711</v>
      </c>
      <c r="AV8" s="13">
        <f t="shared" si="5"/>
        <v>5.2776769837127341E-4</v>
      </c>
      <c r="AW8" s="13">
        <f t="shared" si="5"/>
        <v>7.5766490999911174E-3</v>
      </c>
      <c r="AX8" s="13">
        <f t="shared" si="5"/>
        <v>8.340718690680668E-2</v>
      </c>
      <c r="AY8" s="13">
        <f>3*STDEV(AY4:AY7)</f>
        <v>0.36982512767011588</v>
      </c>
      <c r="AZ8" s="13">
        <f t="shared" si="5"/>
        <v>1.7546490830393962E-3</v>
      </c>
      <c r="BA8" s="13">
        <f t="shared" si="5"/>
        <v>1.0692534389942729E-2</v>
      </c>
      <c r="BB8" s="13">
        <f t="shared" si="5"/>
        <v>1.0108087479590007E-2</v>
      </c>
      <c r="BC8" s="13">
        <f t="shared" si="5"/>
        <v>6.5821190066797874E-2</v>
      </c>
      <c r="BD8" s="13">
        <f t="shared" si="5"/>
        <v>2.9544330746651892E-3</v>
      </c>
      <c r="BE8" s="13">
        <f t="shared" si="5"/>
        <v>4.7531461086682285E-4</v>
      </c>
      <c r="BF8" s="13">
        <f t="shared" si="5"/>
        <v>9.1313326918485453E-4</v>
      </c>
      <c r="BG8" s="13">
        <f t="shared" si="5"/>
        <v>5.4365251449210502E-3</v>
      </c>
      <c r="BH8" s="13">
        <f t="shared" si="5"/>
        <v>3.1021412363214027E-2</v>
      </c>
      <c r="BI8" s="13">
        <f t="shared" si="5"/>
        <v>1.2292706331617212E-3</v>
      </c>
      <c r="BJ8" s="13">
        <f t="shared" si="5"/>
        <v>1.6939615458610143E-3</v>
      </c>
      <c r="BK8" s="13">
        <f t="shared" si="5"/>
        <v>1.6242345638347287E-4</v>
      </c>
      <c r="BL8" s="13">
        <f t="shared" si="5"/>
        <v>2.7438432067569872E-2</v>
      </c>
      <c r="BM8" s="13">
        <f t="shared" si="5"/>
        <v>2.2008986929879926E-5</v>
      </c>
      <c r="BN8" s="13">
        <f t="shared" si="5"/>
        <v>1.8052364716551694E-2</v>
      </c>
      <c r="BO8" s="14">
        <f t="shared" si="5"/>
        <v>1.0095918103546976E-4</v>
      </c>
    </row>
    <row r="9" spans="1:67" x14ac:dyDescent="0.25">
      <c r="A9" s="3"/>
      <c r="B9" s="3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67" x14ac:dyDescent="0.25">
      <c r="A10" s="3" t="s">
        <v>248</v>
      </c>
      <c r="B10" s="3" t="s">
        <v>249</v>
      </c>
      <c r="C10" s="3">
        <v>5.2209999999999999E-2</v>
      </c>
      <c r="D10" s="4">
        <v>10</v>
      </c>
      <c r="E10" s="1">
        <v>1.4629669533746203E-2</v>
      </c>
      <c r="F10" s="1">
        <v>5.8571585653837237E-2</v>
      </c>
      <c r="G10" s="1">
        <v>2.1091931576331038</v>
      </c>
      <c r="H10" s="1">
        <v>6.1007179434110279</v>
      </c>
      <c r="I10" s="1">
        <v>8.4893481947360385</v>
      </c>
      <c r="J10" s="1">
        <v>7.5284903379607258</v>
      </c>
      <c r="K10" s="1">
        <v>1.0997207171957017</v>
      </c>
      <c r="L10" s="1">
        <v>4.0318996758643408E-4</v>
      </c>
      <c r="M10" s="1">
        <v>0.15989578727134832</v>
      </c>
      <c r="N10" s="1">
        <v>-3.3365191855696225E-2</v>
      </c>
      <c r="O10" s="1">
        <v>20.561928151105121</v>
      </c>
      <c r="P10" s="1">
        <v>3.2862812281458258E-2</v>
      </c>
      <c r="Q10" s="1">
        <v>0.25331383302620331</v>
      </c>
      <c r="R10" s="1">
        <v>47.569265120645682</v>
      </c>
      <c r="S10" s="1">
        <v>70.642296169497286</v>
      </c>
      <c r="T10" s="1">
        <v>3.3191005842029421E-2</v>
      </c>
      <c r="U10" s="1">
        <v>0.66945685548787526</v>
      </c>
      <c r="V10" s="1">
        <v>9.4190608845270081</v>
      </c>
      <c r="W10" s="1">
        <v>48.298897588544413</v>
      </c>
      <c r="X10" s="1">
        <v>1.794521930887465E-2</v>
      </c>
      <c r="Y10" s="1">
        <v>5.4102126833160966</v>
      </c>
      <c r="Z10" s="1">
        <v>3.7518275915195654</v>
      </c>
      <c r="AA10" s="1">
        <v>5.6574990186594079</v>
      </c>
      <c r="AB10" s="1">
        <v>2.5148157656339207</v>
      </c>
      <c r="AC10" s="1">
        <v>5.8923693425462593E-3</v>
      </c>
      <c r="AD10" s="1">
        <v>0.11783228609127867</v>
      </c>
      <c r="AE10" s="1">
        <v>4.0843844627879728E-3</v>
      </c>
      <c r="AF10" s="1">
        <v>7.0660596960064366</v>
      </c>
      <c r="AG10" s="1">
        <v>4.8907083627869514E-4</v>
      </c>
      <c r="AH10" s="1">
        <v>0.10057061783954241</v>
      </c>
      <c r="AI10" s="1">
        <v>2.5463472153929495E-4</v>
      </c>
      <c r="AJ10" s="1"/>
      <c r="AK10">
        <f>(E10-AVERAGE(E$4:E$7))*$D10/$C10</f>
        <v>-0.53046500809027741</v>
      </c>
      <c r="AL10">
        <f>(F10-AVERAGE(F$4:F$7))*$D10/$C10</f>
        <v>6.4468177400124249</v>
      </c>
      <c r="AM10">
        <f t="shared" ref="AL10:AR31" si="6">(G10-AVERAGE(G$4:G$7))*$D10/$C10</f>
        <v>402.97973433654369</v>
      </c>
      <c r="AN10">
        <f t="shared" si="6"/>
        <v>1166.0382395091804</v>
      </c>
      <c r="AO10">
        <f t="shared" si="6"/>
        <v>1436.001963821237</v>
      </c>
      <c r="AP10">
        <f t="shared" si="6"/>
        <v>1433.7299736496186</v>
      </c>
      <c r="AQ10">
        <f t="shared" si="6"/>
        <v>203.92572813119349</v>
      </c>
      <c r="AR10">
        <f t="shared" si="6"/>
        <v>7.0809700302229758E-2</v>
      </c>
      <c r="AS10">
        <f>(M10-AVERAGE(M$4:M$7))*$D10*0.001/$C10</f>
        <v>3.3632840514346569E-2</v>
      </c>
      <c r="AT10">
        <f t="shared" ref="AT10:BI11" si="7">(N10-AVERAGE(N$4:N$7))*$D10*0.001/$C10</f>
        <v>-9.5984309646504466E-4</v>
      </c>
      <c r="AU10">
        <f t="shared" si="7"/>
        <v>2.8583257025272664</v>
      </c>
      <c r="AV10">
        <f t="shared" si="7"/>
        <v>6.1378059262642507E-3</v>
      </c>
      <c r="AW10">
        <f t="shared" si="7"/>
        <v>2.9569657576138386E-2</v>
      </c>
      <c r="AX10">
        <f t="shared" si="7"/>
        <v>9.1018902348965636</v>
      </c>
      <c r="AY10">
        <f>(S10-AVERAGE(S$4:S$7))*$D10*0.001/$C10</f>
        <v>11.736853887070074</v>
      </c>
      <c r="AZ10">
        <f t="shared" si="7"/>
        <v>5.8002254119719132E-3</v>
      </c>
      <c r="BA10">
        <f t="shared" si="7"/>
        <v>0.11151091605837547</v>
      </c>
      <c r="BB10">
        <f t="shared" si="7"/>
        <v>1.7826868883279785</v>
      </c>
      <c r="BC10">
        <f t="shared" si="7"/>
        <v>9.1866969161476533</v>
      </c>
      <c r="BD10">
        <f t="shared" si="7"/>
        <v>2.3740107590102086E-3</v>
      </c>
      <c r="BE10">
        <f t="shared" si="7"/>
        <v>1.0363224427679665</v>
      </c>
      <c r="BF10">
        <f t="shared" si="7"/>
        <v>0.71778836195162277</v>
      </c>
      <c r="BG10">
        <f t="shared" si="7"/>
        <v>1.0784055569302482</v>
      </c>
      <c r="BH10">
        <f t="shared" si="7"/>
        <v>0.47036630799916379</v>
      </c>
      <c r="BI10">
        <f t="shared" si="7"/>
        <v>3.3443605274613463E-4</v>
      </c>
      <c r="BJ10">
        <f t="shared" ref="BJ10:BO11" si="8">(AD10-AVERAGE(AD$4:AD$7))*$D10*0.001/$C10</f>
        <v>2.1530755097284533E-2</v>
      </c>
      <c r="BK10">
        <f t="shared" si="8"/>
        <v>5.8879083391667969E-4</v>
      </c>
      <c r="BL10">
        <f t="shared" si="8"/>
        <v>1.3384108289498853</v>
      </c>
      <c r="BM10">
        <f t="shared" si="8"/>
        <v>7.3502262448497859E-5</v>
      </c>
      <c r="BN10">
        <f t="shared" si="8"/>
        <v>1.0007425235859975E-3</v>
      </c>
      <c r="BO10">
        <f t="shared" si="8"/>
        <v>1.7758453382164327E-4</v>
      </c>
    </row>
    <row r="11" spans="1:67" x14ac:dyDescent="0.25">
      <c r="A11" s="3" t="s">
        <v>250</v>
      </c>
      <c r="B11" s="3" t="s">
        <v>249</v>
      </c>
      <c r="C11" s="3">
        <v>5.5100000000000003E-2</v>
      </c>
      <c r="D11" s="4">
        <v>10</v>
      </c>
      <c r="E11" s="1">
        <v>1.8151666022574984E-2</v>
      </c>
      <c r="F11" s="1">
        <v>7.215319826429123E-2</v>
      </c>
      <c r="G11" s="1">
        <v>2.0380174325198372</v>
      </c>
      <c r="H11" s="1">
        <v>5.9698412274800985</v>
      </c>
      <c r="I11" s="1">
        <v>8.5566235116934859</v>
      </c>
      <c r="J11" s="1">
        <v>7.2776101314790198</v>
      </c>
      <c r="K11" s="1">
        <v>1.0985516836239138</v>
      </c>
      <c r="L11" s="1">
        <v>4.421849821144401E-4</v>
      </c>
      <c r="M11" s="1">
        <v>0.18209694182328179</v>
      </c>
      <c r="N11" s="1">
        <v>3.128295271383421E-2</v>
      </c>
      <c r="O11" s="1">
        <v>21.258179266962639</v>
      </c>
      <c r="P11" s="1">
        <v>4.2635761956906416E-2</v>
      </c>
      <c r="Q11" s="1">
        <v>0.19477129837365453</v>
      </c>
      <c r="R11" s="1">
        <v>42.831963477260018</v>
      </c>
      <c r="S11" s="1">
        <v>67.296406005119209</v>
      </c>
      <c r="T11" s="1">
        <v>3.5153215153423865E-2</v>
      </c>
      <c r="U11" s="1">
        <v>1.2368414416212001</v>
      </c>
      <c r="V11" s="1">
        <v>8.8936595289068805</v>
      </c>
      <c r="W11" s="1">
        <v>48.774498254891419</v>
      </c>
      <c r="X11" s="1">
        <v>1.9491680921254258E-2</v>
      </c>
      <c r="Y11" s="1">
        <v>4.9791074707713658</v>
      </c>
      <c r="Z11" s="1">
        <v>3.552455038849426</v>
      </c>
      <c r="AA11" s="1">
        <v>5.3711179723738507</v>
      </c>
      <c r="AB11" s="1">
        <v>2.4131606510414008</v>
      </c>
      <c r="AC11" s="1">
        <v>5.4787592226582934E-3</v>
      </c>
      <c r="AD11" s="1">
        <v>0.11884635979279282</v>
      </c>
      <c r="AE11" s="1">
        <v>4.5632173526426586E-3</v>
      </c>
      <c r="AF11" s="1">
        <v>11.052584590201091</v>
      </c>
      <c r="AG11" s="1">
        <v>6.9183984207955569E-4</v>
      </c>
      <c r="AH11" s="1">
        <v>3.4078566574007092</v>
      </c>
      <c r="AI11" s="1">
        <v>6.0224151069392313E-4</v>
      </c>
      <c r="AJ11" s="1"/>
      <c r="AK11">
        <f>(E11-AVERAGE(E$4:E$7))*$D11/$C11</f>
        <v>0.13655874439009841</v>
      </c>
      <c r="AL11">
        <f t="shared" si="6"/>
        <v>8.5735840346749281</v>
      </c>
      <c r="AM11">
        <f t="shared" si="6"/>
        <v>368.92585623554044</v>
      </c>
      <c r="AN11">
        <f t="shared" si="6"/>
        <v>1081.1268480120691</v>
      </c>
      <c r="AO11">
        <f t="shared" si="6"/>
        <v>1372.8932069089155</v>
      </c>
      <c r="AP11">
        <f t="shared" si="6"/>
        <v>1312.9989085195921</v>
      </c>
      <c r="AQ11">
        <f t="shared" si="6"/>
        <v>193.01763938315304</v>
      </c>
      <c r="AR11">
        <f t="shared" si="6"/>
        <v>7.4172860218865252E-2</v>
      </c>
      <c r="AS11">
        <f t="shared" ref="AS11:BH34" si="9">(M11-AVERAGE(M$4:M$7))*$D11*0.001/$C11</f>
        <v>3.5898042627465862E-2</v>
      </c>
      <c r="AT11">
        <f t="shared" si="7"/>
        <v>1.082337636350026E-2</v>
      </c>
      <c r="AU11">
        <f t="shared" si="7"/>
        <v>2.8347676240929895</v>
      </c>
      <c r="AV11">
        <f t="shared" si="7"/>
        <v>7.5895525256758269E-3</v>
      </c>
      <c r="AW11">
        <f t="shared" si="7"/>
        <v>1.7393946924223181E-2</v>
      </c>
      <c r="AX11">
        <f t="shared" si="7"/>
        <v>7.7647309025425209</v>
      </c>
      <c r="AY11">
        <f>(S11-AVERAGE(S$4:S$7))*$D11*0.001/$C11</f>
        <v>10.514015241381992</v>
      </c>
      <c r="AZ11">
        <f t="shared" si="7"/>
        <v>5.8521209051360795E-3</v>
      </c>
      <c r="BA11">
        <f t="shared" si="7"/>
        <v>0.20863576749076279</v>
      </c>
      <c r="BB11">
        <f t="shared" si="7"/>
        <v>1.5938306512414244</v>
      </c>
      <c r="BC11">
        <f t="shared" si="7"/>
        <v>8.7911697396649551</v>
      </c>
      <c r="BD11">
        <f t="shared" si="7"/>
        <v>2.5301582187244841E-3</v>
      </c>
      <c r="BE11">
        <f t="shared" si="7"/>
        <v>0.90372672616094762</v>
      </c>
      <c r="BF11">
        <f t="shared" si="7"/>
        <v>0.64395653086738358</v>
      </c>
      <c r="BG11">
        <f t="shared" si="7"/>
        <v>0.96986830607028474</v>
      </c>
      <c r="BH11">
        <f t="shared" si="7"/>
        <v>0.42724634836136371</v>
      </c>
      <c r="BI11">
        <f t="shared" si="7"/>
        <v>2.4182949392007307E-4</v>
      </c>
      <c r="BJ11">
        <f t="shared" si="8"/>
        <v>2.0585507452710834E-2</v>
      </c>
      <c r="BK11">
        <f t="shared" si="8"/>
        <v>6.4481122209322512E-4</v>
      </c>
      <c r="BL11">
        <f t="shared" si="8"/>
        <v>1.9917182998442842</v>
      </c>
      <c r="BM11">
        <f t="shared" si="8"/>
        <v>1.064472446541684E-4</v>
      </c>
      <c r="BN11">
        <f t="shared" si="8"/>
        <v>0.60118165449669847</v>
      </c>
      <c r="BO11">
        <f t="shared" si="8"/>
        <v>2.3135674051495965E-4</v>
      </c>
    </row>
    <row r="12" spans="1:67" x14ac:dyDescent="0.25">
      <c r="A12" s="3"/>
      <c r="B12" s="3"/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6" t="s">
        <v>491</v>
      </c>
      <c r="AK12" s="15">
        <f>AVERAGE(AK10:AK11)</f>
        <v>-0.1969531318500895</v>
      </c>
      <c r="AL12" s="15">
        <f>AVERAGE(AL10:AL11)</f>
        <v>7.510200887343677</v>
      </c>
      <c r="AM12" s="17">
        <f t="shared" ref="AM12:BO12" si="10">AVERAGE(AM10:AM11)</f>
        <v>385.95279528604203</v>
      </c>
      <c r="AN12" s="17">
        <f t="shared" si="10"/>
        <v>1123.5825437606247</v>
      </c>
      <c r="AO12" s="17">
        <f t="shared" si="10"/>
        <v>1404.4475853650763</v>
      </c>
      <c r="AP12" s="17">
        <f t="shared" si="10"/>
        <v>1373.3644410846055</v>
      </c>
      <c r="AQ12" s="17">
        <f t="shared" si="10"/>
        <v>198.47168375717325</v>
      </c>
      <c r="AR12" s="15">
        <f t="shared" si="10"/>
        <v>7.2491280260547505E-2</v>
      </c>
      <c r="AS12" s="15">
        <f t="shared" si="10"/>
        <v>3.4765441570906219E-2</v>
      </c>
      <c r="AT12" s="15">
        <f t="shared" si="10"/>
        <v>4.9317666335176079E-3</v>
      </c>
      <c r="AU12" s="15">
        <f t="shared" si="10"/>
        <v>2.8465466633101277</v>
      </c>
      <c r="AV12" s="15">
        <f t="shared" si="10"/>
        <v>6.8636792259700388E-3</v>
      </c>
      <c r="AW12" s="15">
        <f t="shared" si="10"/>
        <v>2.3481802250180782E-2</v>
      </c>
      <c r="AX12" s="15">
        <f t="shared" si="10"/>
        <v>8.4333105687195413</v>
      </c>
      <c r="AY12" s="15">
        <f>AVERAGE(AY10:AY11)</f>
        <v>11.125434564226033</v>
      </c>
      <c r="AZ12" s="15">
        <f t="shared" si="10"/>
        <v>5.8261731585539968E-3</v>
      </c>
      <c r="BA12" s="15">
        <f t="shared" si="10"/>
        <v>0.16007334177456914</v>
      </c>
      <c r="BB12" s="15">
        <f t="shared" si="10"/>
        <v>1.6882587697847016</v>
      </c>
      <c r="BC12" s="15">
        <f t="shared" si="10"/>
        <v>8.9889333279063042</v>
      </c>
      <c r="BD12" s="15">
        <f t="shared" si="10"/>
        <v>2.4520844888673461E-3</v>
      </c>
      <c r="BE12" s="15">
        <f t="shared" si="10"/>
        <v>0.97002458446445705</v>
      </c>
      <c r="BF12" s="15">
        <f t="shared" si="10"/>
        <v>0.68087244640950317</v>
      </c>
      <c r="BG12" s="15">
        <f t="shared" si="10"/>
        <v>1.0241369315002664</v>
      </c>
      <c r="BH12" s="15">
        <f t="shared" si="10"/>
        <v>0.44880632818026378</v>
      </c>
      <c r="BI12" s="15">
        <f t="shared" si="10"/>
        <v>2.8813277333310385E-4</v>
      </c>
      <c r="BJ12" s="15">
        <f t="shared" si="10"/>
        <v>2.1058131274997685E-2</v>
      </c>
      <c r="BK12" s="15">
        <f t="shared" si="10"/>
        <v>6.1680102800495246E-4</v>
      </c>
      <c r="BL12" s="15">
        <f t="shared" si="10"/>
        <v>1.6650645643970847</v>
      </c>
      <c r="BM12" s="15">
        <f t="shared" si="10"/>
        <v>8.9974753551333138E-5</v>
      </c>
      <c r="BN12" s="15">
        <f t="shared" si="10"/>
        <v>0.30109119851014221</v>
      </c>
      <c r="BO12" s="15">
        <f t="shared" si="10"/>
        <v>2.0447063716830146E-4</v>
      </c>
    </row>
    <row r="13" spans="1:67" x14ac:dyDescent="0.25">
      <c r="A13" s="3"/>
      <c r="B13" s="3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8" t="s">
        <v>492</v>
      </c>
      <c r="AK13" s="27"/>
      <c r="AL13" s="20">
        <v>6.71</v>
      </c>
      <c r="AM13" s="20">
        <v>398</v>
      </c>
      <c r="AN13" s="20">
        <v>1333</v>
      </c>
      <c r="AO13" s="20">
        <v>1645</v>
      </c>
      <c r="AP13" s="20">
        <v>1325</v>
      </c>
      <c r="AQ13" s="20">
        <v>191.4</v>
      </c>
      <c r="AR13" s="20"/>
      <c r="AS13" s="20"/>
      <c r="AT13" s="20"/>
      <c r="AU13" s="20"/>
      <c r="AV13" s="20"/>
      <c r="AW13" s="20"/>
      <c r="AX13" s="19">
        <v>9</v>
      </c>
      <c r="AY13" s="20">
        <v>14.11</v>
      </c>
      <c r="AZ13" s="20"/>
      <c r="BA13" s="20"/>
      <c r="BB13" s="20">
        <v>2.0299999999999998</v>
      </c>
      <c r="BC13" s="20">
        <v>11.61</v>
      </c>
      <c r="BD13" s="20"/>
      <c r="BE13" s="20">
        <v>1.1399999999999999</v>
      </c>
      <c r="BF13" s="20">
        <v>0.67100000000000004</v>
      </c>
      <c r="BG13" s="20"/>
      <c r="BH13" s="20">
        <v>0.46400000000000002</v>
      </c>
      <c r="BI13" s="20"/>
      <c r="BJ13" s="20">
        <v>2.5399999999999999E-2</v>
      </c>
      <c r="BK13" s="20"/>
      <c r="BL13" s="20"/>
      <c r="BM13" s="20"/>
      <c r="BN13" s="20">
        <v>1.04E-2</v>
      </c>
      <c r="BO13" s="28"/>
    </row>
    <row r="14" spans="1:67" x14ac:dyDescent="0.25">
      <c r="A14" s="3"/>
      <c r="B14" s="3"/>
      <c r="D14" s="4"/>
      <c r="E14" s="1"/>
      <c r="F14" s="1"/>
      <c r="G14" s="1"/>
      <c r="H14" s="1">
        <f>F18/100</f>
        <v>5.9822563172138601</v>
      </c>
      <c r="I14" s="1" t="s">
        <v>496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29" t="s">
        <v>494</v>
      </c>
      <c r="AK14" s="30"/>
      <c r="AL14" s="24"/>
      <c r="AM14" s="24"/>
      <c r="AN14" s="24"/>
      <c r="AO14" s="24"/>
      <c r="AP14" s="24"/>
      <c r="AQ14" s="24"/>
      <c r="AR14" s="24"/>
      <c r="AS14" s="24"/>
      <c r="AT14" s="24"/>
      <c r="AU14" s="24">
        <v>4.4000000000000004</v>
      </c>
      <c r="AV14" s="24"/>
      <c r="AW14" s="24"/>
      <c r="AX14" s="31"/>
      <c r="AY14" s="24"/>
      <c r="AZ14" s="24"/>
      <c r="BA14" s="24"/>
      <c r="BB14" s="24"/>
      <c r="BC14" s="24"/>
      <c r="BD14" s="24">
        <v>4.7999999999999996E-3</v>
      </c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32"/>
    </row>
    <row r="15" spans="1:67" x14ac:dyDescent="0.25">
      <c r="A15" s="3"/>
      <c r="B15" s="3"/>
      <c r="D15" s="4"/>
      <c r="E15" s="1"/>
      <c r="F15" s="1"/>
      <c r="G15" s="1"/>
      <c r="H15" s="1">
        <f>H14/1000</f>
        <v>5.9822563172138602E-3</v>
      </c>
      <c r="I15" s="1" t="s">
        <v>497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1" t="s">
        <v>495</v>
      </c>
      <c r="AK15" s="33"/>
      <c r="AL15" s="22">
        <v>0.21</v>
      </c>
      <c r="AM15" s="22">
        <v>12</v>
      </c>
      <c r="AN15" s="22">
        <v>36</v>
      </c>
      <c r="AO15" s="22">
        <v>25</v>
      </c>
      <c r="AP15" s="22">
        <v>20</v>
      </c>
      <c r="AQ15" s="22">
        <v>3.3</v>
      </c>
      <c r="AR15" s="22"/>
      <c r="AS15" s="22"/>
      <c r="AT15" s="22"/>
      <c r="AU15" s="22">
        <v>1.2</v>
      </c>
      <c r="AV15" s="22"/>
      <c r="AW15" s="22"/>
      <c r="AX15" s="23">
        <v>3.4000000000000002E-2</v>
      </c>
      <c r="AY15" s="22">
        <v>0.33</v>
      </c>
      <c r="AZ15" s="22"/>
      <c r="BA15" s="22"/>
      <c r="BB15" s="22">
        <v>0.14000000000000001</v>
      </c>
      <c r="BC15" s="22">
        <v>0.26</v>
      </c>
      <c r="BD15" s="22">
        <v>2.9999999999999997E-4</v>
      </c>
      <c r="BE15" s="22">
        <v>0.1</v>
      </c>
      <c r="BF15" s="22">
        <v>1.2E-2</v>
      </c>
      <c r="BG15" s="22"/>
      <c r="BH15" s="22"/>
      <c r="BI15" s="22"/>
      <c r="BJ15" s="22">
        <v>8.9999999999999998E-4</v>
      </c>
      <c r="BK15" s="22"/>
      <c r="BL15" s="22"/>
      <c r="BM15" s="22"/>
      <c r="BN15" s="22">
        <v>2.3999999999999998E-3</v>
      </c>
      <c r="BO15" s="34"/>
    </row>
    <row r="16" spans="1:67" x14ac:dyDescent="0.25">
      <c r="A16" s="3"/>
      <c r="B16" s="3"/>
      <c r="D16" s="4"/>
      <c r="E16" s="1"/>
      <c r="F16" s="1"/>
      <c r="G16" s="1"/>
      <c r="H16" s="1">
        <f>H15*1000/(C18/1000)</f>
        <v>120853.66297401737</v>
      </c>
      <c r="I16" s="1" t="s">
        <v>498</v>
      </c>
      <c r="J16" s="1">
        <f>H15/C18</f>
        <v>0.12085366297401737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25" t="s">
        <v>493</v>
      </c>
      <c r="AK16" s="35"/>
      <c r="AL16" s="26">
        <f>AL12/AL13*100</f>
        <v>111.92549757591172</v>
      </c>
      <c r="AM16" s="26">
        <f t="shared" ref="AM16:AQ16" si="11">AM12/AM13*100</f>
        <v>96.973064142221617</v>
      </c>
      <c r="AN16" s="26">
        <f t="shared" si="11"/>
        <v>84.289763222852571</v>
      </c>
      <c r="AO16" s="26">
        <f t="shared" si="11"/>
        <v>85.376752909731081</v>
      </c>
      <c r="AP16" s="26">
        <f t="shared" si="11"/>
        <v>103.65014649695135</v>
      </c>
      <c r="AQ16" s="26">
        <f t="shared" si="11"/>
        <v>103.69471460667359</v>
      </c>
      <c r="AR16" s="36"/>
      <c r="AS16" s="36"/>
      <c r="AT16" s="36"/>
      <c r="AU16" s="36"/>
      <c r="AV16" s="36"/>
      <c r="AW16" s="36"/>
      <c r="AX16" s="26">
        <f>AX12/AX13*100</f>
        <v>93.70345076355045</v>
      </c>
      <c r="AY16" s="26">
        <f>AY12/AY13*100</f>
        <v>78.847870759929378</v>
      </c>
      <c r="AZ16" s="36"/>
      <c r="BA16" s="36"/>
      <c r="BB16" s="26">
        <f>BB12/BB13*100</f>
        <v>83.165456639640482</v>
      </c>
      <c r="BC16" s="26">
        <f>BC12/BC13*100</f>
        <v>77.424059671888941</v>
      </c>
      <c r="BD16" s="36"/>
      <c r="BE16" s="26">
        <f>BE12/BE13*100</f>
        <v>85.089875830215533</v>
      </c>
      <c r="BF16" s="26">
        <f>BF12/BF13*100</f>
        <v>101.4713034887486</v>
      </c>
      <c r="BG16" s="36"/>
      <c r="BH16" s="26">
        <f>BH12/BH13*100</f>
        <v>96.725501762987875</v>
      </c>
      <c r="BI16" s="36"/>
      <c r="BJ16" s="26">
        <f>BJ12/BJ13*100</f>
        <v>82.906028641723168</v>
      </c>
      <c r="BK16" s="36"/>
      <c r="BL16" s="36"/>
      <c r="BM16" s="36"/>
      <c r="BN16" s="26"/>
      <c r="BO16" s="37"/>
    </row>
    <row r="17" spans="1:68" x14ac:dyDescent="0.25">
      <c r="A17" s="3"/>
      <c r="B17" s="3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8"/>
      <c r="AK17" s="5"/>
      <c r="AL17" s="6"/>
      <c r="AM17" s="5"/>
      <c r="AN17" s="5"/>
      <c r="AO17" s="5"/>
      <c r="AP17" s="5"/>
      <c r="AQ17" s="5"/>
      <c r="AR17" s="7"/>
      <c r="AS17" s="8"/>
      <c r="AT17" s="8"/>
      <c r="AU17" s="9"/>
      <c r="AV17" s="8"/>
      <c r="AW17" s="8"/>
      <c r="AX17" s="8"/>
      <c r="AY17" s="8"/>
      <c r="AZ17" s="8"/>
      <c r="BA17" s="8"/>
      <c r="BB17" s="8"/>
      <c r="BC17" s="8"/>
      <c r="BD17" s="8"/>
      <c r="BE17" s="9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spans="1:68" s="45" customFormat="1" x14ac:dyDescent="0.25">
      <c r="A18" s="42" t="s">
        <v>251</v>
      </c>
      <c r="B18" s="42" t="s">
        <v>252</v>
      </c>
      <c r="C18" s="42">
        <v>4.9500000000000002E-2</v>
      </c>
      <c r="D18" s="43">
        <v>10</v>
      </c>
      <c r="E18" s="44">
        <v>7.9635170453009455E-2</v>
      </c>
      <c r="F18" s="44">
        <v>598.22563172138598</v>
      </c>
      <c r="G18" s="44">
        <v>35.783647638366737</v>
      </c>
      <c r="H18" s="44">
        <v>72.52215744104906</v>
      </c>
      <c r="I18" s="44">
        <v>838.87207130557317</v>
      </c>
      <c r="J18" s="44">
        <v>40.900959178195954</v>
      </c>
      <c r="K18" s="44">
        <v>0.35150586058813382</v>
      </c>
      <c r="L18" s="44">
        <v>7.3925795491180599E-4</v>
      </c>
      <c r="M18" s="44">
        <v>3.8600223895728043E-2</v>
      </c>
      <c r="N18" s="44">
        <v>-1.6746212638365458E-2</v>
      </c>
      <c r="O18" s="44">
        <v>6.9778275091238253</v>
      </c>
      <c r="P18" s="44">
        <v>0.23078024651783702</v>
      </c>
      <c r="Q18" s="44">
        <v>0.31992394356315651</v>
      </c>
      <c r="R18" s="44">
        <v>56.912813107381744</v>
      </c>
      <c r="S18" s="44">
        <v>586.5313590077717</v>
      </c>
      <c r="T18" s="44">
        <v>1.3724152625034489</v>
      </c>
      <c r="U18" s="44">
        <v>88.802557924331666</v>
      </c>
      <c r="V18" s="44">
        <v>0.48987654976648276</v>
      </c>
      <c r="W18" s="44">
        <v>3.9912129178238724</v>
      </c>
      <c r="X18" s="44">
        <v>4.829546206024473E-2</v>
      </c>
      <c r="Y18" s="44">
        <v>1.927100946481488E-2</v>
      </c>
      <c r="Z18" s="44">
        <v>0.28178786960542679</v>
      </c>
      <c r="AA18" s="44">
        <v>0.76187301787521478</v>
      </c>
      <c r="AB18" s="44">
        <v>6.7069423020148795</v>
      </c>
      <c r="AC18" s="44">
        <v>2.5834766693491017E-3</v>
      </c>
      <c r="AD18" s="44">
        <v>8.6206620973396167E-3</v>
      </c>
      <c r="AE18" s="44">
        <v>5.7147069144538156E-3</v>
      </c>
      <c r="AF18" s="44">
        <v>0.6707783833138401</v>
      </c>
      <c r="AG18" s="44">
        <v>2.4969373387193018E-4</v>
      </c>
      <c r="AH18" s="44">
        <v>3.3942690443584604E-2</v>
      </c>
      <c r="AI18" s="44">
        <v>1.9971257417735484E-2</v>
      </c>
      <c r="AJ18" s="44"/>
      <c r="AK18" s="45">
        <f>(E18-AVERAGE(E$4:E$7))*$D18/$C18</f>
        <v>12.572917800408872</v>
      </c>
      <c r="AL18" s="45">
        <f>(F18-AVERAGE(F$4:F$7))*$D18/$C18</f>
        <v>120848.63009518235</v>
      </c>
      <c r="AM18" s="45">
        <f t="shared" si="6"/>
        <v>7227.9619542837836</v>
      </c>
      <c r="AN18" s="45">
        <f t="shared" si="6"/>
        <v>14648.348514366757</v>
      </c>
      <c r="AO18" s="45">
        <f t="shared" si="6"/>
        <v>169268.70492200964</v>
      </c>
      <c r="AP18" s="45">
        <f t="shared" si="6"/>
        <v>8254.135966193915</v>
      </c>
      <c r="AQ18" s="45">
        <f t="shared" si="6"/>
        <v>63.935630296039079</v>
      </c>
      <c r="AR18" s="45">
        <f t="shared" si="6"/>
        <v>0.14257887527339666</v>
      </c>
      <c r="AS18" s="45">
        <f t="shared" si="9"/>
        <v>1.0969999383794575E-2</v>
      </c>
      <c r="AT18" s="45">
        <f t="shared" si="9"/>
        <v>2.3449774567043976E-3</v>
      </c>
      <c r="AU18" s="45">
        <f t="shared" si="9"/>
        <v>0.27054906079061813</v>
      </c>
      <c r="AV18" s="45">
        <f t="shared" si="9"/>
        <v>4.6457155348970595E-2</v>
      </c>
      <c r="AW18" s="45">
        <f t="shared" si="9"/>
        <v>4.4645109644842772E-2</v>
      </c>
      <c r="AX18" s="45">
        <f t="shared" si="9"/>
        <v>11.487781192551719</v>
      </c>
      <c r="AY18" s="45">
        <f t="shared" ref="AY18:AY35" si="12">(S18-AVERAGE(S$4:S$6))*$D18*0.001/$C18</f>
        <v>118.15122979266434</v>
      </c>
      <c r="AZ18" s="45">
        <f t="shared" si="9"/>
        <v>0.27666812798733836</v>
      </c>
      <c r="BA18" s="45">
        <f t="shared" si="9"/>
        <v>17.922282739714053</v>
      </c>
      <c r="BB18" s="45">
        <f t="shared" si="9"/>
        <v>7.6408870545424501E-2</v>
      </c>
      <c r="BC18" s="45">
        <f t="shared" si="9"/>
        <v>0.73859796535077848</v>
      </c>
      <c r="BD18" s="45">
        <f t="shared" si="9"/>
        <v>8.6353440250833084E-3</v>
      </c>
      <c r="BE18" s="45">
        <f t="shared" si="9"/>
        <v>3.9793535030850256E-3</v>
      </c>
      <c r="BF18" s="45">
        <f t="shared" si="9"/>
        <v>5.6067336532380586E-2</v>
      </c>
      <c r="BG18" s="45">
        <f t="shared" si="9"/>
        <v>0.1484301842320469</v>
      </c>
      <c r="BH18" s="45">
        <f t="shared" si="9"/>
        <v>1.343011925342342</v>
      </c>
      <c r="BI18" s="45">
        <f t="shared" ref="BI18:BO35" si="13">(AC18-AVERAGE(AC$4:AC$7))*$D18*0.001/$C18</f>
        <v>-3.1571758420395737E-4</v>
      </c>
      <c r="BJ18" s="45">
        <f t="shared" si="13"/>
        <v>6.4655522605726952E-4</v>
      </c>
      <c r="BK18" s="45">
        <f t="shared" si="13"/>
        <v>9.5038371627168233E-4</v>
      </c>
      <c r="BL18" s="45">
        <f t="shared" si="13"/>
        <v>0.11970941924338493</v>
      </c>
      <c r="BM18" s="45">
        <f t="shared" si="13"/>
        <v>2.9167315118554017E-5</v>
      </c>
      <c r="BN18" s="45">
        <f t="shared" si="13"/>
        <v>-1.2404656703094E-2</v>
      </c>
      <c r="BO18" s="45">
        <f t="shared" si="13"/>
        <v>4.17046293884424E-3</v>
      </c>
      <c r="BP18" s="45">
        <f>SUM(AK18:BO18)</f>
        <v>320475.13342375745</v>
      </c>
    </row>
    <row r="19" spans="1:68" s="49" customFormat="1" x14ac:dyDescent="0.25">
      <c r="A19" s="46" t="s">
        <v>253</v>
      </c>
      <c r="B19" s="46" t="s">
        <v>254</v>
      </c>
      <c r="C19" s="46">
        <v>5.3600000000000002E-2</v>
      </c>
      <c r="D19" s="47">
        <v>10</v>
      </c>
      <c r="E19" s="48">
        <v>5.9573335771001691E-2</v>
      </c>
      <c r="F19" s="48">
        <v>365.04019204148727</v>
      </c>
      <c r="G19" s="48">
        <v>30.773875393631226</v>
      </c>
      <c r="H19" s="48">
        <v>78.572482715083282</v>
      </c>
      <c r="I19" s="48">
        <v>528.22170678307396</v>
      </c>
      <c r="J19" s="48">
        <v>29.633052220199374</v>
      </c>
      <c r="K19" s="48">
        <v>0.42091845157753527</v>
      </c>
      <c r="L19" s="48">
        <v>6.0621355617105038E-4</v>
      </c>
      <c r="M19" s="48">
        <v>3.043504841945233E-2</v>
      </c>
      <c r="N19" s="48">
        <v>-1.7638530881970624E-2</v>
      </c>
      <c r="O19" s="48">
        <v>32.069574617444552</v>
      </c>
      <c r="P19" s="48">
        <v>2.047378597884613E-2</v>
      </c>
      <c r="Q19" s="48">
        <v>0.94659966547077234</v>
      </c>
      <c r="R19" s="48">
        <v>67.912360936107518</v>
      </c>
      <c r="S19" s="48">
        <v>2772.5954800936097</v>
      </c>
      <c r="T19" s="48">
        <v>2.1505992079333902</v>
      </c>
      <c r="U19" s="48">
        <v>168.54204248798118</v>
      </c>
      <c r="V19" s="48">
        <v>12.657713601051135</v>
      </c>
      <c r="W19" s="48">
        <v>61.235190033406873</v>
      </c>
      <c r="X19" s="48">
        <v>5.4842362287823992E-2</v>
      </c>
      <c r="Y19" s="48">
        <v>1.8724452111779737E-2</v>
      </c>
      <c r="Z19" s="48">
        <v>0.27186750062298021</v>
      </c>
      <c r="AA19" s="48">
        <v>0.6888710777366458</v>
      </c>
      <c r="AB19" s="48">
        <v>16.351548679140514</v>
      </c>
      <c r="AC19" s="48">
        <v>3.0701033471575729E-3</v>
      </c>
      <c r="AD19" s="48">
        <v>1.7910652072648969E-2</v>
      </c>
      <c r="AE19" s="48">
        <v>6.6860116484327202E-3</v>
      </c>
      <c r="AF19" s="48">
        <v>7.1935921991318592</v>
      </c>
      <c r="AG19" s="48">
        <v>7.5321359154064337E-4</v>
      </c>
      <c r="AH19" s="48">
        <v>7.5031242360641764E-2</v>
      </c>
      <c r="AI19" s="48">
        <v>2.059155921732448E-2</v>
      </c>
      <c r="AJ19" s="48"/>
      <c r="AK19" s="49">
        <f t="shared" ref="AK19:AK35" si="14">(E19-AVERAGE(E$4:E$7))*$D19/$C19</f>
        <v>7.8683038115701764</v>
      </c>
      <c r="AL19" s="49">
        <f t="shared" si="6"/>
        <v>68099.865539413062</v>
      </c>
      <c r="AM19" s="49">
        <f t="shared" si="6"/>
        <v>5740.4178039121671</v>
      </c>
      <c r="AN19" s="49">
        <f t="shared" si="6"/>
        <v>14656.651197789119</v>
      </c>
      <c r="AO19" s="49">
        <f t="shared" si="6"/>
        <v>98363.754634598634</v>
      </c>
      <c r="AP19" s="49">
        <f t="shared" si="6"/>
        <v>5520.5347154222591</v>
      </c>
      <c r="AQ19" s="49">
        <f t="shared" si="6"/>
        <v>71.99514196917815</v>
      </c>
      <c r="AR19" s="49">
        <f t="shared" si="6"/>
        <v>0.10685093915346228</v>
      </c>
      <c r="AS19" s="49">
        <f t="shared" si="9"/>
        <v>8.607522662967805E-3</v>
      </c>
      <c r="AT19" s="49">
        <f t="shared" si="9"/>
        <v>1.9991268968435824E-3</v>
      </c>
      <c r="AU19" s="49">
        <f t="shared" si="9"/>
        <v>4.9311501789616221</v>
      </c>
      <c r="AV19" s="49">
        <f t="shared" si="9"/>
        <v>3.667249708659239E-3</v>
      </c>
      <c r="AW19" s="49">
        <f t="shared" si="9"/>
        <v>0.15814720422566933</v>
      </c>
      <c r="AX19" s="49">
        <f t="shared" si="9"/>
        <v>12.661206106689701</v>
      </c>
      <c r="AY19" s="49">
        <f t="shared" si="12"/>
        <v>516.9613262237923</v>
      </c>
      <c r="AZ19" s="49">
        <f t="shared" si="9"/>
        <v>0.4006886527924004</v>
      </c>
      <c r="BA19" s="49">
        <f t="shared" si="9"/>
        <v>31.428131366648145</v>
      </c>
      <c r="BB19" s="49">
        <f t="shared" si="9"/>
        <v>2.3406830150157654</v>
      </c>
      <c r="BC19" s="49">
        <f t="shared" si="9"/>
        <v>11.361947209714431</v>
      </c>
      <c r="BD19" s="49">
        <f t="shared" si="9"/>
        <v>9.196241259653291E-3</v>
      </c>
      <c r="BE19" s="49">
        <f t="shared" si="9"/>
        <v>3.572993001349951E-3</v>
      </c>
      <c r="BF19" s="49">
        <f t="shared" si="9"/>
        <v>4.9927788591947256E-2</v>
      </c>
      <c r="BG19" s="49">
        <f t="shared" si="9"/>
        <v>0.1234566178750118</v>
      </c>
      <c r="BH19" s="49">
        <f t="shared" si="9"/>
        <v>3.0396483969347439</v>
      </c>
      <c r="BI19" s="49">
        <f t="shared" si="13"/>
        <v>-2.0077898582110406E-4</v>
      </c>
      <c r="BJ19" s="49">
        <f t="shared" si="13"/>
        <v>2.3303056612486639E-3</v>
      </c>
      <c r="BK19" s="49">
        <f t="shared" si="13"/>
        <v>1.0589000241648754E-3</v>
      </c>
      <c r="BL19" s="49">
        <f t="shared" si="13"/>
        <v>1.3274954181105922</v>
      </c>
      <c r="BM19" s="49">
        <f t="shared" si="13"/>
        <v>1.208765051316335E-4</v>
      </c>
      <c r="BN19" s="49">
        <f t="shared" si="13"/>
        <v>-3.7900184259809988E-3</v>
      </c>
      <c r="BO19" s="49">
        <f t="shared" si="13"/>
        <v>3.9671815945649226E-3</v>
      </c>
      <c r="BP19" s="45">
        <f t="shared" ref="BP19:BP80" si="15">SUM(AK19:BO19)</f>
        <v>193046.00852563442</v>
      </c>
    </row>
    <row r="20" spans="1:68" x14ac:dyDescent="0.25">
      <c r="A20" s="3" t="s">
        <v>255</v>
      </c>
      <c r="B20" s="3" t="s">
        <v>256</v>
      </c>
      <c r="C20" s="3">
        <v>4.7E-2</v>
      </c>
      <c r="D20" s="4">
        <v>10</v>
      </c>
      <c r="E20" s="1">
        <v>0.17790906667555917</v>
      </c>
      <c r="F20" s="1">
        <v>1062.2424024262764</v>
      </c>
      <c r="G20" s="1">
        <v>112.42141751685983</v>
      </c>
      <c r="H20" s="1">
        <v>273.75890085814331</v>
      </c>
      <c r="I20" s="1">
        <v>440.59759179061939</v>
      </c>
      <c r="J20" s="1">
        <v>128.86050853323636</v>
      </c>
      <c r="K20" s="1">
        <v>0.58086135891543289</v>
      </c>
      <c r="L20" s="1">
        <v>5.323329590804399E-4</v>
      </c>
      <c r="M20" s="1">
        <v>0.23819904234911288</v>
      </c>
      <c r="N20" s="1">
        <v>-3.3365191855696225E-2</v>
      </c>
      <c r="O20" s="1">
        <v>22.508629696902879</v>
      </c>
      <c r="P20" s="1">
        <v>9.9446227818402358E-2</v>
      </c>
      <c r="Q20" s="1">
        <v>0.34860289082983287</v>
      </c>
      <c r="R20" s="1">
        <v>100.46561483707895</v>
      </c>
      <c r="S20" s="1">
        <v>900.21727615938346</v>
      </c>
      <c r="T20" s="1">
        <v>2.9109473796633463</v>
      </c>
      <c r="U20" s="1">
        <v>166.7636171586102</v>
      </c>
      <c r="V20" s="1">
        <v>0.63671144928645762</v>
      </c>
      <c r="W20" s="1">
        <v>8.5136922178641594</v>
      </c>
      <c r="X20" s="1">
        <v>5.2740020555598711E-2</v>
      </c>
      <c r="Y20" s="1">
        <v>4.1797598494323511E-2</v>
      </c>
      <c r="Z20" s="1">
        <v>3.4326192195718832</v>
      </c>
      <c r="AA20" s="1">
        <v>0.32459235914594531</v>
      </c>
      <c r="AB20" s="1">
        <v>34.726461990499637</v>
      </c>
      <c r="AC20" s="1">
        <v>5.3795989680254137E-4</v>
      </c>
      <c r="AD20" s="1">
        <v>2.2479819815493338E-2</v>
      </c>
      <c r="AE20" s="1">
        <v>1.812933293696669E-2</v>
      </c>
      <c r="AF20" s="1">
        <v>0.97808580934769151</v>
      </c>
      <c r="AG20" s="1">
        <v>7.7250433158626943E-4</v>
      </c>
      <c r="AH20" s="1">
        <v>5.0072374345593459E-2</v>
      </c>
      <c r="AI20" s="1">
        <v>5.212123544280748E-3</v>
      </c>
      <c r="AJ20" s="1"/>
      <c r="AK20">
        <f t="shared" si="14"/>
        <v>34.151029645653963</v>
      </c>
      <c r="AL20">
        <f t="shared" si="6"/>
        <v>226003.72120766877</v>
      </c>
      <c r="AM20">
        <f t="shared" si="6"/>
        <v>23918.336500467623</v>
      </c>
      <c r="AN20">
        <f t="shared" si="6"/>
        <v>58243.844375150999</v>
      </c>
      <c r="AO20">
        <f t="shared" si="6"/>
        <v>93533.10847850937</v>
      </c>
      <c r="AP20">
        <f t="shared" si="6"/>
        <v>27407.983486744739</v>
      </c>
      <c r="AQ20">
        <f t="shared" si="6"/>
        <v>116.13550389206223</v>
      </c>
      <c r="AR20">
        <f t="shared" si="6"/>
        <v>0.10613626314296751</v>
      </c>
      <c r="AS20">
        <f t="shared" si="9"/>
        <v>5.4021343702801698E-2</v>
      </c>
      <c r="AT20">
        <f t="shared" si="9"/>
        <v>-1.066242724817872E-3</v>
      </c>
      <c r="AU20">
        <f t="shared" si="9"/>
        <v>3.58936596567928</v>
      </c>
      <c r="AV20">
        <f t="shared" si="9"/>
        <v>2.0984872399568033E-2</v>
      </c>
      <c r="AW20">
        <f t="shared" si="9"/>
        <v>5.3121753193329374E-2</v>
      </c>
      <c r="AX20">
        <f t="shared" si="9"/>
        <v>21.365386943154942</v>
      </c>
      <c r="AY20">
        <f t="shared" si="12"/>
        <v>191.17755417559579</v>
      </c>
      <c r="AZ20">
        <f t="shared" si="9"/>
        <v>0.61873177674408986</v>
      </c>
      <c r="BA20">
        <f t="shared" si="9"/>
        <v>35.4630550629496</v>
      </c>
      <c r="BB20">
        <f t="shared" si="9"/>
        <v>0.11171464015315449</v>
      </c>
      <c r="BC20">
        <f t="shared" si="9"/>
        <v>1.7401147294737531</v>
      </c>
      <c r="BD20">
        <f t="shared" si="9"/>
        <v>1.0040321578620504E-2</v>
      </c>
      <c r="BE20">
        <f t="shared" si="9"/>
        <v>8.9839125254850011E-3</v>
      </c>
      <c r="BF20">
        <f t="shared" si="9"/>
        <v>0.72943929059611501</v>
      </c>
      <c r="BG20">
        <f t="shared" si="9"/>
        <v>6.3286968770077182E-2</v>
      </c>
      <c r="BH20">
        <f t="shared" si="9"/>
        <v>7.3760486636019902</v>
      </c>
      <c r="BI20">
        <f t="shared" si="13"/>
        <v>-7.6772740730981918E-4</v>
      </c>
      <c r="BJ20">
        <f t="shared" si="13"/>
        <v>3.6297034227951502E-3</v>
      </c>
      <c r="BK20">
        <f t="shared" si="13"/>
        <v>3.6423458336292988E-3</v>
      </c>
      <c r="BL20">
        <f t="shared" si="13"/>
        <v>0.19146150027417166</v>
      </c>
      <c r="BM20">
        <f t="shared" si="13"/>
        <v>1.4195506543642164E-4</v>
      </c>
      <c r="BN20">
        <f t="shared" si="13"/>
        <v>-9.6326312294269054E-3</v>
      </c>
      <c r="BO20">
        <f t="shared" si="13"/>
        <v>1.252054824217926E-3</v>
      </c>
      <c r="BP20" s="45">
        <f t="shared" si="15"/>
        <v>429519.95722972055</v>
      </c>
    </row>
    <row r="21" spans="1:68" x14ac:dyDescent="0.25">
      <c r="A21" s="3" t="s">
        <v>257</v>
      </c>
      <c r="B21" s="3" t="s">
        <v>258</v>
      </c>
      <c r="C21" s="3">
        <v>5.0932999999999999E-2</v>
      </c>
      <c r="D21" s="4">
        <v>10</v>
      </c>
      <c r="E21" s="1">
        <v>0.20521225717453276</v>
      </c>
      <c r="F21" s="1">
        <v>379.76146285807812</v>
      </c>
      <c r="G21" s="1">
        <v>49.045707593209812</v>
      </c>
      <c r="H21" s="1">
        <v>95.980199003232428</v>
      </c>
      <c r="I21" s="1">
        <v>856.06689551534566</v>
      </c>
      <c r="J21" s="1">
        <v>45.649345422226332</v>
      </c>
      <c r="K21" s="1">
        <v>0.45329249413328671</v>
      </c>
      <c r="L21" s="1">
        <v>9.1572304466997184E-4</v>
      </c>
      <c r="M21" s="1">
        <v>9.9432508854401191E-2</v>
      </c>
      <c r="N21" s="1">
        <v>1.4106523624163243E-2</v>
      </c>
      <c r="O21" s="1">
        <v>162.72862148900558</v>
      </c>
      <c r="P21" s="1">
        <v>5.0024858682869766E-2</v>
      </c>
      <c r="Q21" s="1">
        <v>0.61722335328303868</v>
      </c>
      <c r="R21" s="1">
        <v>107.06939724978743</v>
      </c>
      <c r="S21" s="1">
        <v>555.91001554439708</v>
      </c>
      <c r="T21" s="1">
        <v>2.1265219355037654</v>
      </c>
      <c r="U21" s="1">
        <v>123.90046468410353</v>
      </c>
      <c r="V21" s="1">
        <v>0.56943129588656394</v>
      </c>
      <c r="W21" s="1">
        <v>16.923649590796845</v>
      </c>
      <c r="X21" s="1">
        <v>5.083761545784702E-2</v>
      </c>
      <c r="Y21" s="1">
        <v>0.12709511911436827</v>
      </c>
      <c r="Z21" s="1">
        <v>0.6518183706794366</v>
      </c>
      <c r="AA21" s="1">
        <v>0.92609848897716918</v>
      </c>
      <c r="AB21" s="1">
        <v>10.804173302107131</v>
      </c>
      <c r="AC21" s="1">
        <v>2.8124399530289161E-3</v>
      </c>
      <c r="AD21" s="1">
        <v>6.3442688807564202E-3</v>
      </c>
      <c r="AE21" s="1">
        <v>1.2293081723884446E-2</v>
      </c>
      <c r="AF21" s="1">
        <v>0.90590086931305269</v>
      </c>
      <c r="AG21" s="1">
        <v>1.6592501482120142E-3</v>
      </c>
      <c r="AH21" s="1">
        <v>3.5472011459005588E-2</v>
      </c>
      <c r="AI21" s="1">
        <v>2.5847368568538156E-3</v>
      </c>
      <c r="AJ21" s="1"/>
      <c r="AK21">
        <f t="shared" si="14"/>
        <v>36.874527287524245</v>
      </c>
      <c r="AL21">
        <f t="shared" si="6"/>
        <v>74556.093320213782</v>
      </c>
      <c r="AM21">
        <f t="shared" si="6"/>
        <v>9628.4278618082208</v>
      </c>
      <c r="AN21">
        <f t="shared" si="6"/>
        <v>18841.883790135831</v>
      </c>
      <c r="AO21">
        <f t="shared" si="6"/>
        <v>167882.29901512191</v>
      </c>
      <c r="AP21">
        <f t="shared" si="6"/>
        <v>8954.1867309387362</v>
      </c>
      <c r="AQ21">
        <f t="shared" si="6"/>
        <v>82.121218760046787</v>
      </c>
      <c r="AR21">
        <f t="shared" si="6"/>
        <v>0.17321393249199521</v>
      </c>
      <c r="AS21">
        <f t="shared" si="9"/>
        <v>2.2604948051058511E-2</v>
      </c>
      <c r="AT21">
        <f t="shared" si="9"/>
        <v>8.3365155543980284E-3</v>
      </c>
      <c r="AU21">
        <f t="shared" si="9"/>
        <v>30.842481658413075</v>
      </c>
      <c r="AV21">
        <f t="shared" si="9"/>
        <v>9.6612277192462959E-3</v>
      </c>
      <c r="AW21">
        <f t="shared" si="9"/>
        <v>0.10175970440811534</v>
      </c>
      <c r="AX21">
        <f t="shared" si="9"/>
        <v>21.012133792538577</v>
      </c>
      <c r="AY21">
        <f t="shared" si="12"/>
        <v>108.81496161826593</v>
      </c>
      <c r="AZ21">
        <f t="shared" si="9"/>
        <v>0.41694263179817442</v>
      </c>
      <c r="BA21">
        <f t="shared" si="9"/>
        <v>24.309034677194834</v>
      </c>
      <c r="BB21">
        <f t="shared" si="9"/>
        <v>8.9878596454152013E-2</v>
      </c>
      <c r="BC21">
        <f t="shared" si="9"/>
        <v>3.2569250979638595</v>
      </c>
      <c r="BD21">
        <f t="shared" si="9"/>
        <v>8.8915057667454632E-3</v>
      </c>
      <c r="BE21">
        <f t="shared" si="9"/>
        <v>2.5037187970436511E-2</v>
      </c>
      <c r="BF21">
        <f t="shared" si="9"/>
        <v>0.12714032491887259</v>
      </c>
      <c r="BG21">
        <f t="shared" si="9"/>
        <v>0.17649753265085244</v>
      </c>
      <c r="BH21">
        <f t="shared" si="9"/>
        <v>2.1096617184412549</v>
      </c>
      <c r="BI21">
        <f t="shared" si="13"/>
        <v>-2.6188105121036944E-4</v>
      </c>
      <c r="BJ21">
        <f t="shared" si="13"/>
        <v>1.8142562825678593E-4</v>
      </c>
      <c r="BK21">
        <f t="shared" si="13"/>
        <v>2.2152188571212096E-3</v>
      </c>
      <c r="BL21">
        <f t="shared" si="13"/>
        <v>0.16250448849546822</v>
      </c>
      <c r="BM21">
        <f t="shared" si="13"/>
        <v>3.05093873162179E-4</v>
      </c>
      <c r="BN21">
        <f t="shared" si="13"/>
        <v>-1.1755390349065307E-2</v>
      </c>
      <c r="BO21">
        <f t="shared" si="13"/>
        <v>6.3952074026609872E-4</v>
      </c>
      <c r="BP21" s="45">
        <f t="shared" si="15"/>
        <v>280173.54545541294</v>
      </c>
    </row>
    <row r="22" spans="1:68" s="45" customFormat="1" x14ac:dyDescent="0.25">
      <c r="A22" s="42" t="s">
        <v>259</v>
      </c>
      <c r="B22" s="42" t="s">
        <v>260</v>
      </c>
      <c r="C22" s="42">
        <v>5.21E-2</v>
      </c>
      <c r="D22" s="43">
        <v>10</v>
      </c>
      <c r="E22" s="44">
        <v>7.2368627995581122E-2</v>
      </c>
      <c r="F22" s="44">
        <v>393.12901482030338</v>
      </c>
      <c r="G22" s="44">
        <v>37.705943699549088</v>
      </c>
      <c r="H22" s="44">
        <v>78.958904807160863</v>
      </c>
      <c r="I22" s="44">
        <v>943.18429708373299</v>
      </c>
      <c r="J22" s="44">
        <v>41.683541160717901</v>
      </c>
      <c r="K22" s="44">
        <v>0.34578458873569229</v>
      </c>
      <c r="L22" s="44">
        <v>8.6719626374361992E-4</v>
      </c>
      <c r="M22" s="44">
        <v>5.4233124227403021E-2</v>
      </c>
      <c r="N22" s="44">
        <v>-1.673033306884128E-2</v>
      </c>
      <c r="O22" s="44">
        <v>26.216624993287624</v>
      </c>
      <c r="P22" s="44">
        <v>5.4514428740550361E-2</v>
      </c>
      <c r="Q22" s="44">
        <v>0.68796820968385197</v>
      </c>
      <c r="R22" s="44">
        <v>78.833555770151392</v>
      </c>
      <c r="S22" s="44">
        <v>2040.4804413833926</v>
      </c>
      <c r="T22" s="44">
        <v>1.736942617101618</v>
      </c>
      <c r="U22" s="44">
        <v>139.95488324022378</v>
      </c>
      <c r="V22" s="44">
        <v>0.40779972638054307</v>
      </c>
      <c r="W22" s="44">
        <v>2.8245543754465143</v>
      </c>
      <c r="X22" s="44">
        <v>2.2181380997707691E-2</v>
      </c>
      <c r="Y22" s="44">
        <v>1.098172982904376E-2</v>
      </c>
      <c r="Z22" s="44">
        <v>1.0508494381320235</v>
      </c>
      <c r="AA22" s="44">
        <v>0.39496873551331074</v>
      </c>
      <c r="AB22" s="44">
        <v>10.39348465790599</v>
      </c>
      <c r="AC22" s="44">
        <v>1.4908996521641172E-3</v>
      </c>
      <c r="AD22" s="44">
        <v>1.5052602913488139E-2</v>
      </c>
      <c r="AE22" s="44">
        <v>6.1754302048881169E-3</v>
      </c>
      <c r="AF22" s="44">
        <v>1.2048330197749155</v>
      </c>
      <c r="AG22" s="44">
        <v>4.9173908590716511E-4</v>
      </c>
      <c r="AH22" s="44">
        <v>0.14233090783060615</v>
      </c>
      <c r="AI22" s="44">
        <v>-7.6708734986693521E-5</v>
      </c>
      <c r="AJ22" s="44"/>
      <c r="AK22" s="45">
        <f t="shared" si="14"/>
        <v>10.550748686102798</v>
      </c>
      <c r="AL22" s="45">
        <f t="shared" si="6"/>
        <v>75451.843007691015</v>
      </c>
      <c r="AM22" s="45">
        <f t="shared" si="6"/>
        <v>7236.220294604047</v>
      </c>
      <c r="AN22" s="45">
        <f t="shared" si="6"/>
        <v>15152.797027298899</v>
      </c>
      <c r="AO22" s="45">
        <f t="shared" si="6"/>
        <v>180843.05472977116</v>
      </c>
      <c r="AP22" s="45">
        <f t="shared" si="6"/>
        <v>7992.4289856395071</v>
      </c>
      <c r="AQ22" s="45">
        <f t="shared" si="6"/>
        <v>59.646851845096336</v>
      </c>
      <c r="AR22" s="45">
        <f t="shared" si="6"/>
        <v>0.16001991198370968</v>
      </c>
      <c r="AS22" s="45">
        <f t="shared" si="9"/>
        <v>1.3423108883197336E-2</v>
      </c>
      <c r="AT22" s="45">
        <f t="shared" si="9"/>
        <v>2.2310015317103544E-3</v>
      </c>
      <c r="AU22" s="45">
        <f t="shared" si="9"/>
        <v>3.9497150355234862</v>
      </c>
      <c r="AV22" s="45">
        <f t="shared" si="9"/>
        <v>1.0306545335915115E-2</v>
      </c>
      <c r="AW22" s="45">
        <f t="shared" si="9"/>
        <v>0.11305903241126049</v>
      </c>
      <c r="AX22" s="45">
        <f t="shared" si="9"/>
        <v>15.121930818790917</v>
      </c>
      <c r="AY22" s="45">
        <f t="shared" si="12"/>
        <v>391.32392895380218</v>
      </c>
      <c r="AZ22" s="45">
        <f t="shared" si="9"/>
        <v>0.33282813591852095</v>
      </c>
      <c r="BA22" s="45">
        <f t="shared" si="9"/>
        <v>26.845993258632763</v>
      </c>
      <c r="BB22" s="45">
        <f t="shared" si="9"/>
        <v>5.6842051019944641E-2</v>
      </c>
      <c r="BC22" s="45">
        <f t="shared" si="9"/>
        <v>0.47781216623973038</v>
      </c>
      <c r="BD22" s="45">
        <f t="shared" si="9"/>
        <v>3.1921059235365343E-3</v>
      </c>
      <c r="BE22" s="45">
        <f t="shared" si="9"/>
        <v>2.1897351640114697E-3</v>
      </c>
      <c r="BF22" s="45">
        <f t="shared" si="9"/>
        <v>0.20088193557809608</v>
      </c>
      <c r="BG22" s="45">
        <f t="shared" si="9"/>
        <v>7.0599832934112899E-2</v>
      </c>
      <c r="BH22" s="45">
        <f t="shared" si="9"/>
        <v>1.9835799206018623</v>
      </c>
      <c r="BI22" s="45">
        <f t="shared" si="13"/>
        <v>-5.0966968502774918E-4</v>
      </c>
      <c r="BJ22" s="45">
        <f t="shared" si="13"/>
        <v>1.8488270988737058E-3</v>
      </c>
      <c r="BK22" s="45">
        <f t="shared" si="13"/>
        <v>9.9138631208812457E-4</v>
      </c>
      <c r="BL22" s="45">
        <f t="shared" si="13"/>
        <v>0.2162411250894109</v>
      </c>
      <c r="BM22" s="45">
        <f t="shared" si="13"/>
        <v>7.4169589610763398E-5</v>
      </c>
      <c r="BN22" s="45">
        <f t="shared" si="13"/>
        <v>9.01826616251559E-3</v>
      </c>
      <c r="BO22" s="45">
        <f t="shared" si="13"/>
        <v>1.1436187995332265E-4</v>
      </c>
      <c r="BP22" s="45">
        <f t="shared" si="15"/>
        <v>287187.43795755261</v>
      </c>
    </row>
    <row r="23" spans="1:68" s="49" customFormat="1" x14ac:dyDescent="0.25">
      <c r="A23" s="46" t="s">
        <v>261</v>
      </c>
      <c r="B23" s="46" t="s">
        <v>262</v>
      </c>
      <c r="C23" s="46">
        <v>5.8999999999999997E-2</v>
      </c>
      <c r="D23" s="47">
        <v>10</v>
      </c>
      <c r="E23" s="48">
        <v>0.46459231784778626</v>
      </c>
      <c r="F23" s="48">
        <v>956.932880672132</v>
      </c>
      <c r="G23" s="48">
        <v>42.550279256997975</v>
      </c>
      <c r="H23" s="48">
        <v>73.204569749924914</v>
      </c>
      <c r="I23" s="48">
        <v>1106.7552527506389</v>
      </c>
      <c r="J23" s="48">
        <v>44.637838277084008</v>
      </c>
      <c r="K23" s="48">
        <v>0.25314276916135942</v>
      </c>
      <c r="L23" s="48">
        <v>9.3988638179986518E-4</v>
      </c>
      <c r="M23" s="48">
        <v>0.18515053729611408</v>
      </c>
      <c r="N23" s="48">
        <v>-3.3365191855696225E-2</v>
      </c>
      <c r="O23" s="48">
        <v>33.792426738524888</v>
      </c>
      <c r="P23" s="48">
        <v>0.12203047342639979</v>
      </c>
      <c r="Q23" s="48">
        <v>0.49661185097904675</v>
      </c>
      <c r="R23" s="48">
        <v>67.58327251744096</v>
      </c>
      <c r="S23" s="48">
        <v>560.57213123963379</v>
      </c>
      <c r="T23" s="48">
        <v>0.99531531292093034</v>
      </c>
      <c r="U23" s="48">
        <v>29.240504622883893</v>
      </c>
      <c r="V23" s="48">
        <v>0.47195097351347814</v>
      </c>
      <c r="W23" s="48">
        <v>2.5417854893929701</v>
      </c>
      <c r="X23" s="48">
        <v>4.8770860455388206E-2</v>
      </c>
      <c r="Y23" s="48">
        <v>1.1868896149331438E-2</v>
      </c>
      <c r="Z23" s="48">
        <v>1.3515134873465775</v>
      </c>
      <c r="AA23" s="48">
        <v>0.62685317055700873</v>
      </c>
      <c r="AB23" s="48">
        <v>2.9312884048913102</v>
      </c>
      <c r="AC23" s="48">
        <v>1.706872663532427E-3</v>
      </c>
      <c r="AD23" s="48">
        <v>4.8248123599220587E-3</v>
      </c>
      <c r="AE23" s="48">
        <v>2.6275448842375298E-2</v>
      </c>
      <c r="AF23" s="48">
        <v>1.6091175186548465</v>
      </c>
      <c r="AG23" s="48">
        <v>6.3135099717959761E-4</v>
      </c>
      <c r="AH23" s="48">
        <v>5.1959595484325251E-2</v>
      </c>
      <c r="AI23" s="48">
        <v>1.9258429306726859E-3</v>
      </c>
      <c r="AJ23" s="48"/>
      <c r="AK23" s="49">
        <f t="shared" si="14"/>
        <v>75.795439068949293</v>
      </c>
      <c r="AL23" s="49">
        <f t="shared" si="6"/>
        <v>162187.79117320318</v>
      </c>
      <c r="AM23" s="49">
        <f t="shared" si="6"/>
        <v>7211.0242868366058</v>
      </c>
      <c r="AN23" s="49">
        <f t="shared" si="6"/>
        <v>12405.379229659546</v>
      </c>
      <c r="AO23" s="49">
        <f t="shared" si="6"/>
        <v>187417.50352695142</v>
      </c>
      <c r="AP23" s="49">
        <f t="shared" si="6"/>
        <v>7558.4495138216853</v>
      </c>
      <c r="AQ23" s="49">
        <f t="shared" si="6"/>
        <v>36.969199752308313</v>
      </c>
      <c r="AR23" s="49">
        <f t="shared" si="6"/>
        <v>0.15362607787989369</v>
      </c>
      <c r="AS23" s="49">
        <f t="shared" si="9"/>
        <v>3.4042679720367661E-2</v>
      </c>
      <c r="AT23" s="49">
        <f t="shared" si="9"/>
        <v>-8.4937979773627085E-4</v>
      </c>
      <c r="AU23" s="49">
        <f t="shared" si="9"/>
        <v>4.771833403443158</v>
      </c>
      <c r="AV23" s="49">
        <f t="shared" si="9"/>
        <v>2.0544600997621558E-2</v>
      </c>
      <c r="AW23" s="49">
        <f t="shared" si="9"/>
        <v>6.7403593247095259E-2</v>
      </c>
      <c r="AX23" s="49">
        <f t="shared" si="9"/>
        <v>11.446606154778008</v>
      </c>
      <c r="AY23" s="49">
        <f t="shared" si="12"/>
        <v>94.727010119584833</v>
      </c>
      <c r="AZ23" s="49">
        <f t="shared" si="9"/>
        <v>0.16820462439911971</v>
      </c>
      <c r="BA23" s="49">
        <f t="shared" si="9"/>
        <v>4.9412281796842024</v>
      </c>
      <c r="BB23" s="49">
        <f t="shared" si="9"/>
        <v>6.1067514058787582E-2</v>
      </c>
      <c r="BC23" s="49">
        <f t="shared" si="9"/>
        <v>0.37400550848397479</v>
      </c>
      <c r="BD23" s="49">
        <f t="shared" si="9"/>
        <v>7.3254832744586197E-3</v>
      </c>
      <c r="BE23" s="49">
        <f t="shared" si="9"/>
        <v>2.0840146652182099E-3</v>
      </c>
      <c r="BF23" s="49">
        <f t="shared" si="9"/>
        <v>0.22834897179261607</v>
      </c>
      <c r="BG23" s="49">
        <f t="shared" si="9"/>
        <v>0.10164568892041125</v>
      </c>
      <c r="BH23" s="49">
        <f t="shared" si="9"/>
        <v>0.48682290395271588</v>
      </c>
      <c r="BI23" s="49">
        <f t="shared" si="13"/>
        <v>-4.1345865214004478E-4</v>
      </c>
      <c r="BJ23" s="49">
        <f t="shared" si="13"/>
        <v>-1.0091548617526674E-4</v>
      </c>
      <c r="BK23" s="49">
        <f t="shared" si="13"/>
        <v>4.2822273429603923E-3</v>
      </c>
      <c r="BL23" s="49">
        <f t="shared" si="13"/>
        <v>0.25947470518572235</v>
      </c>
      <c r="BM23" s="49">
        <f t="shared" si="13"/>
        <v>8.91585547702559E-5</v>
      </c>
      <c r="BN23" s="49">
        <f t="shared" si="13"/>
        <v>-7.3535840067075701E-3</v>
      </c>
      <c r="BO23" s="49">
        <f t="shared" si="13"/>
        <v>4.404028915620662E-4</v>
      </c>
      <c r="BP23" s="45">
        <f t="shared" si="15"/>
        <v>377010.75973796862</v>
      </c>
    </row>
    <row r="24" spans="1:68" x14ac:dyDescent="0.25">
      <c r="A24" s="3" t="s">
        <v>263</v>
      </c>
      <c r="B24" s="3" t="s">
        <v>264</v>
      </c>
      <c r="C24" s="3">
        <v>5.0799999999999998E-2</v>
      </c>
      <c r="D24" s="4">
        <v>10</v>
      </c>
      <c r="E24" s="1">
        <v>0.75658140255881623</v>
      </c>
      <c r="F24" s="1">
        <v>1181.0109601022857</v>
      </c>
      <c r="G24" s="1">
        <v>85.795481392865767</v>
      </c>
      <c r="H24" s="1">
        <v>204.54030962415231</v>
      </c>
      <c r="I24" s="1">
        <v>439.36624881431732</v>
      </c>
      <c r="J24" s="1">
        <v>162.35013363223942</v>
      </c>
      <c r="K24" s="1">
        <v>0.62289586830211563</v>
      </c>
      <c r="L24" s="1">
        <v>5.8051163857387284E-4</v>
      </c>
      <c r="M24" s="1">
        <v>0.47047915478301588</v>
      </c>
      <c r="N24" s="1">
        <v>4.5137679472849072E-2</v>
      </c>
      <c r="O24" s="1">
        <v>71.536800125844607</v>
      </c>
      <c r="P24" s="1">
        <v>0.22194885511645771</v>
      </c>
      <c r="Q24" s="1">
        <v>1.2771527487414445</v>
      </c>
      <c r="R24" s="1">
        <v>93.976089000373747</v>
      </c>
      <c r="S24" s="1">
        <v>636.50776570983669</v>
      </c>
      <c r="T24" s="1">
        <v>2.249330064663472</v>
      </c>
      <c r="U24" s="1">
        <v>129.16429757754696</v>
      </c>
      <c r="V24" s="1">
        <v>22.542470735682997</v>
      </c>
      <c r="W24" s="1">
        <v>5.4794808412733378</v>
      </c>
      <c r="X24" s="1">
        <v>0.12511944523017673</v>
      </c>
      <c r="Y24" s="1">
        <v>3.1051618902652026E-2</v>
      </c>
      <c r="Z24" s="1">
        <v>5.473846182829103</v>
      </c>
      <c r="AA24" s="1">
        <v>1.2535048744650183</v>
      </c>
      <c r="AB24" s="1">
        <v>59.443110104955203</v>
      </c>
      <c r="AC24" s="1">
        <v>-6.6963773980080324E-4</v>
      </c>
      <c r="AD24" s="1">
        <v>4.0490640197802491E-2</v>
      </c>
      <c r="AE24" s="1">
        <v>2.5482312277232196E-2</v>
      </c>
      <c r="AF24" s="1">
        <v>1.9260647331653409</v>
      </c>
      <c r="AG24" s="1">
        <v>7.5850096155441319E-4</v>
      </c>
      <c r="AH24" s="1">
        <v>0.16560035539805645</v>
      </c>
      <c r="AI24" s="1">
        <v>1.9949037571174968E-2</v>
      </c>
      <c r="AJ24" s="1"/>
      <c r="AK24">
        <f t="shared" si="14"/>
        <v>145.5083022082344</v>
      </c>
      <c r="AL24">
        <f t="shared" si="6"/>
        <v>232477.56837638831</v>
      </c>
      <c r="AM24">
        <f t="shared" si="6"/>
        <v>16887.843588229087</v>
      </c>
      <c r="AN24">
        <f t="shared" si="6"/>
        <v>40261.314434885579</v>
      </c>
      <c r="AO24">
        <f t="shared" si="6"/>
        <v>86294.147022183461</v>
      </c>
      <c r="AP24">
        <f t="shared" si="6"/>
        <v>31950.225883209321</v>
      </c>
      <c r="AQ24">
        <f t="shared" si="6"/>
        <v>115.72271214160931</v>
      </c>
      <c r="AR24">
        <f t="shared" si="6"/>
        <v>0.10768092839869692</v>
      </c>
      <c r="AS24">
        <f t="shared" si="9"/>
        <v>9.570480862934469E-2</v>
      </c>
      <c r="AT24">
        <f t="shared" si="9"/>
        <v>1.4466836716909705E-2</v>
      </c>
      <c r="AU24">
        <f t="shared" si="9"/>
        <v>12.972084737723295</v>
      </c>
      <c r="AV24">
        <f t="shared" si="9"/>
        <v>4.3529828262997075E-2</v>
      </c>
      <c r="AW24">
        <f t="shared" si="9"/>
        <v>0.23193348384257079</v>
      </c>
      <c r="AX24">
        <f t="shared" si="9"/>
        <v>18.489722991362804</v>
      </c>
      <c r="AY24">
        <f t="shared" si="12"/>
        <v>124.96555003459716</v>
      </c>
      <c r="AZ24">
        <f t="shared" si="9"/>
        <v>0.44220906214514732</v>
      </c>
      <c r="BA24">
        <f t="shared" si="9"/>
        <v>25.408865987165331</v>
      </c>
      <c r="BB24">
        <f t="shared" si="9"/>
        <v>4.4155153730544026</v>
      </c>
      <c r="BC24">
        <f t="shared" si="9"/>
        <v>1.0126629629794919</v>
      </c>
      <c r="BD24">
        <f t="shared" si="9"/>
        <v>2.353719214450677E-2</v>
      </c>
      <c r="BE24">
        <f t="shared" si="9"/>
        <v>6.1965372594700828E-3</v>
      </c>
      <c r="BF24">
        <f t="shared" si="9"/>
        <v>1.0766912655627876</v>
      </c>
      <c r="BG24">
        <f t="shared" si="9"/>
        <v>0.24140969853118813</v>
      </c>
      <c r="BH24">
        <f t="shared" si="9"/>
        <v>11.689778904209629</v>
      </c>
      <c r="BI24">
        <f t="shared" si="13"/>
        <v>-9.4801504940147528E-4</v>
      </c>
      <c r="BJ24">
        <f t="shared" si="13"/>
        <v>6.9036272577650314E-3</v>
      </c>
      <c r="BK24">
        <f t="shared" si="13"/>
        <v>4.8173237713234661E-3</v>
      </c>
      <c r="BL24">
        <f t="shared" si="13"/>
        <v>0.36374960139886936</v>
      </c>
      <c r="BM24">
        <f t="shared" si="13"/>
        <v>1.2857981053530026E-4</v>
      </c>
      <c r="BN24">
        <f t="shared" si="13"/>
        <v>1.3829648479164673E-2</v>
      </c>
      <c r="BO24">
        <f t="shared" si="13"/>
        <v>4.0593645080154476E-3</v>
      </c>
      <c r="BP24" s="45">
        <f t="shared" si="15"/>
        <v>408333.96040000842</v>
      </c>
    </row>
    <row r="25" spans="1:68" x14ac:dyDescent="0.25">
      <c r="A25" s="3" t="s">
        <v>265</v>
      </c>
      <c r="B25" s="3" t="s">
        <v>266</v>
      </c>
      <c r="C25" s="3">
        <v>5.6300000000000003E-2</v>
      </c>
      <c r="D25" s="4">
        <v>10</v>
      </c>
      <c r="E25" s="1">
        <v>9.4446756652152644E-2</v>
      </c>
      <c r="F25" s="1">
        <v>560.45508323402214</v>
      </c>
      <c r="G25" s="1">
        <v>36.739946585876339</v>
      </c>
      <c r="H25" s="1">
        <v>74.696427312564921</v>
      </c>
      <c r="I25" s="1">
        <v>1068.4955789249261</v>
      </c>
      <c r="J25" s="1">
        <v>52.127413909129906</v>
      </c>
      <c r="K25" s="1">
        <v>0.36721933234073839</v>
      </c>
      <c r="L25" s="1">
        <v>9.30076494692416E-4</v>
      </c>
      <c r="M25" s="1">
        <v>9.0466859685895365E-2</v>
      </c>
      <c r="N25" s="1">
        <v>-3.2020467941809171E-4</v>
      </c>
      <c r="O25" s="1">
        <v>18.177802846754517</v>
      </c>
      <c r="P25" s="1">
        <v>4.7002085341031917E-2</v>
      </c>
      <c r="Q25" s="1">
        <v>0.92137623340917763</v>
      </c>
      <c r="R25" s="1">
        <v>50.903722020556486</v>
      </c>
      <c r="S25" s="1">
        <v>639.68075888325427</v>
      </c>
      <c r="T25" s="1">
        <v>1.1453527955978897</v>
      </c>
      <c r="U25" s="1">
        <v>200.01051117999916</v>
      </c>
      <c r="V25" s="1">
        <v>0.66893895461860897</v>
      </c>
      <c r="W25" s="1">
        <v>6.3010261685806164</v>
      </c>
      <c r="X25" s="1">
        <v>2.3074338551573304E-2</v>
      </c>
      <c r="Y25" s="1">
        <v>9.5702468783107359E-3</v>
      </c>
      <c r="Z25" s="1">
        <v>1.2291393915740259</v>
      </c>
      <c r="AA25" s="1">
        <v>0.75361968779366584</v>
      </c>
      <c r="AB25" s="1">
        <v>12.476131514154549</v>
      </c>
      <c r="AC25" s="1">
        <v>2.529671611997028E-3</v>
      </c>
      <c r="AD25" s="1">
        <v>6.0667554954237486E-2</v>
      </c>
      <c r="AE25" s="1">
        <v>9.9251991255787219E-3</v>
      </c>
      <c r="AF25" s="1">
        <v>3.5380501375756808</v>
      </c>
      <c r="AG25" s="1">
        <v>1.4415403597855909E-3</v>
      </c>
      <c r="AH25" s="1">
        <v>0.66576097936493073</v>
      </c>
      <c r="AI25" s="1">
        <v>1.1175077108313598E-2</v>
      </c>
      <c r="AJ25" s="1"/>
      <c r="AK25">
        <f t="shared" si="14"/>
        <v>13.685173945145131</v>
      </c>
      <c r="AL25">
        <f t="shared" si="6"/>
        <v>99543.547155202279</v>
      </c>
      <c r="AM25">
        <f t="shared" si="6"/>
        <v>6524.8153856508579</v>
      </c>
      <c r="AN25">
        <f t="shared" si="6"/>
        <v>13265.292187856361</v>
      </c>
      <c r="AO25">
        <f t="shared" si="6"/>
        <v>189609.87513024878</v>
      </c>
      <c r="AP25">
        <f t="shared" si="6"/>
        <v>9251.2305086312317</v>
      </c>
      <c r="AQ25">
        <f t="shared" si="6"/>
        <v>59.004412383303375</v>
      </c>
      <c r="AR25">
        <f t="shared" si="6"/>
        <v>0.15925114962414272</v>
      </c>
      <c r="AS25">
        <f t="shared" si="9"/>
        <v>1.8857572422726544E-2</v>
      </c>
      <c r="AT25">
        <f t="shared" si="9"/>
        <v>4.9793332805744472E-3</v>
      </c>
      <c r="AU25">
        <f t="shared" si="9"/>
        <v>2.2272101578231349</v>
      </c>
      <c r="AV25">
        <f t="shared" si="9"/>
        <v>8.2033317585433942E-3</v>
      </c>
      <c r="AW25">
        <f t="shared" si="9"/>
        <v>0.14608269672966126</v>
      </c>
      <c r="AX25">
        <f t="shared" si="9"/>
        <v>9.0329353137310413</v>
      </c>
      <c r="AY25">
        <f t="shared" si="12"/>
        <v>113.32113452027905</v>
      </c>
      <c r="AZ25">
        <f t="shared" si="9"/>
        <v>0.20292091769658357</v>
      </c>
      <c r="BA25">
        <f t="shared" si="9"/>
        <v>35.510346859192197</v>
      </c>
      <c r="BB25">
        <f t="shared" si="9"/>
        <v>9.8985135710830827E-2</v>
      </c>
      <c r="BC25">
        <f t="shared" si="9"/>
        <v>1.059657758302504</v>
      </c>
      <c r="BD25">
        <f t="shared" si="9"/>
        <v>3.1125807132310755E-3</v>
      </c>
      <c r="BE25">
        <f t="shared" si="9"/>
        <v>1.7756726916104322E-3</v>
      </c>
      <c r="BF25">
        <f t="shared" si="9"/>
        <v>0.21756391435237707</v>
      </c>
      <c r="BG25">
        <f t="shared" si="9"/>
        <v>0.1290366042392688</v>
      </c>
      <c r="BH25">
        <f t="shared" si="9"/>
        <v>2.2055236665336162</v>
      </c>
      <c r="BI25">
        <f t="shared" si="13"/>
        <v>-2.8714158066814614E-4</v>
      </c>
      <c r="BJ25">
        <f t="shared" si="13"/>
        <v>9.8130268607249278E-3</v>
      </c>
      <c r="BK25">
        <f t="shared" si="13"/>
        <v>1.5834620970994198E-3</v>
      </c>
      <c r="BL25">
        <f t="shared" si="13"/>
        <v>0.61453523614859606</v>
      </c>
      <c r="BM25">
        <f t="shared" si="13"/>
        <v>2.3734011292193659E-4</v>
      </c>
      <c r="BN25">
        <f t="shared" si="13"/>
        <v>0.1013170938261156</v>
      </c>
      <c r="BO25">
        <f t="shared" si="13"/>
        <v>2.1043714454453111E-3</v>
      </c>
      <c r="BP25" s="45">
        <f t="shared" si="15"/>
        <v>318432.52683449187</v>
      </c>
    </row>
    <row r="26" spans="1:68" s="45" customFormat="1" x14ac:dyDescent="0.25">
      <c r="A26" s="42" t="s">
        <v>267</v>
      </c>
      <c r="B26" s="42" t="s">
        <v>268</v>
      </c>
      <c r="C26" s="42">
        <v>4.9099999999999998E-2</v>
      </c>
      <c r="D26" s="43">
        <v>10</v>
      </c>
      <c r="E26" s="44">
        <v>0.26333202802899452</v>
      </c>
      <c r="F26" s="44">
        <v>471.63038457469355</v>
      </c>
      <c r="G26" s="44">
        <v>50.911480645396949</v>
      </c>
      <c r="H26" s="44">
        <v>89.412616152280521</v>
      </c>
      <c r="I26" s="44">
        <v>824.57849339654729</v>
      </c>
      <c r="J26" s="44">
        <v>34.387048948253003</v>
      </c>
      <c r="K26" s="44">
        <v>0.39618354931376837</v>
      </c>
      <c r="L26" s="44">
        <v>9.9576298456888028E-4</v>
      </c>
      <c r="M26" s="44">
        <v>0.11172197556274563</v>
      </c>
      <c r="N26" s="44">
        <v>3.1895699947748473E-3</v>
      </c>
      <c r="O26" s="44">
        <v>68.811455481825703</v>
      </c>
      <c r="P26" s="44">
        <v>4.6711364751069379E-2</v>
      </c>
      <c r="Q26" s="44">
        <v>1.1714458919174899</v>
      </c>
      <c r="R26" s="44">
        <v>181.74011393174263</v>
      </c>
      <c r="S26" s="44">
        <v>3727.8688443297747</v>
      </c>
      <c r="T26" s="44">
        <v>3.4363872601799117</v>
      </c>
      <c r="U26" s="44">
        <v>226.24254932646829</v>
      </c>
      <c r="V26" s="44">
        <v>12.520655792584783</v>
      </c>
      <c r="W26" s="44">
        <v>22.751168674445687</v>
      </c>
      <c r="X26" s="44">
        <v>4.1177499434366063E-2</v>
      </c>
      <c r="Y26" s="44">
        <v>7.8937693570694124E-3</v>
      </c>
      <c r="Z26" s="44">
        <v>1.0019617167577288</v>
      </c>
      <c r="AA26" s="44">
        <v>0.96414481989725054</v>
      </c>
      <c r="AB26" s="44">
        <v>38.137316729039107</v>
      </c>
      <c r="AC26" s="44">
        <v>2.1849830171700086E-3</v>
      </c>
      <c r="AD26" s="44">
        <v>3.2426856754573359E-2</v>
      </c>
      <c r="AE26" s="44">
        <v>1.4237091848632791E-2</v>
      </c>
      <c r="AF26" s="44">
        <v>2.8250255920605563</v>
      </c>
      <c r="AG26" s="44">
        <v>9.0759621446772232E-4</v>
      </c>
      <c r="AH26" s="44">
        <v>0.27451052368041623</v>
      </c>
      <c r="AI26" s="44">
        <v>2.3114193859415815E-3</v>
      </c>
      <c r="AJ26" s="44"/>
      <c r="AK26" s="45">
        <f t="shared" si="14"/>
        <v>50.088146779635238</v>
      </c>
      <c r="AL26" s="45">
        <f t="shared" si="6"/>
        <v>96049.994261600892</v>
      </c>
      <c r="AM26" s="45">
        <f t="shared" si="6"/>
        <v>10367.870607074326</v>
      </c>
      <c r="AN26" s="45">
        <f t="shared" si="6"/>
        <v>18207.695286628699</v>
      </c>
      <c r="AO26" s="45">
        <f t="shared" si="6"/>
        <v>167736.56037778451</v>
      </c>
      <c r="AP26" s="45">
        <f t="shared" si="6"/>
        <v>6994.717475095099</v>
      </c>
      <c r="AQ26" s="45">
        <f t="shared" si="6"/>
        <v>73.555816434017927</v>
      </c>
      <c r="AR26" s="45">
        <f t="shared" si="6"/>
        <v>0.19598176420781829</v>
      </c>
      <c r="AS26" s="45">
        <f t="shared" si="9"/>
        <v>2.5951781795682433E-2</v>
      </c>
      <c r="AT26" s="45">
        <f t="shared" si="9"/>
        <v>6.4243220048527654E-3</v>
      </c>
      <c r="AU26" s="45">
        <f t="shared" si="9"/>
        <v>12.866160045542861</v>
      </c>
      <c r="AV26" s="45">
        <f t="shared" si="9"/>
        <v>9.347054421718284E-3</v>
      </c>
      <c r="AW26" s="45">
        <f t="shared" si="9"/>
        <v>0.21843487598702752</v>
      </c>
      <c r="AX26" s="45">
        <f t="shared" si="9"/>
        <v>37.004443529020755</v>
      </c>
      <c r="AY26" s="45">
        <f t="shared" si="12"/>
        <v>758.89736716816526</v>
      </c>
      <c r="AZ26" s="45">
        <f t="shared" si="9"/>
        <v>0.69928293914741102</v>
      </c>
      <c r="BA26" s="45">
        <f t="shared" si="9"/>
        <v>46.060140725808807</v>
      </c>
      <c r="BB26" s="45">
        <f t="shared" si="9"/>
        <v>2.527291884321416</v>
      </c>
      <c r="BC26" s="45">
        <f t="shared" si="9"/>
        <v>4.5653799766004415</v>
      </c>
      <c r="BD26" s="45">
        <f t="shared" si="9"/>
        <v>7.2560061707298814E-3</v>
      </c>
      <c r="BE26" s="45">
        <f t="shared" si="9"/>
        <v>1.6946150168076191E-3</v>
      </c>
      <c r="BF26" s="45">
        <f t="shared" si="9"/>
        <v>0.20319901486508879</v>
      </c>
      <c r="BG26" s="45">
        <f t="shared" si="9"/>
        <v>0.19083527779443343</v>
      </c>
      <c r="BH26" s="45">
        <f t="shared" si="9"/>
        <v>7.7552512133337723</v>
      </c>
      <c r="BI26" s="45">
        <f t="shared" si="13"/>
        <v>-3.9944922484494552E-4</v>
      </c>
      <c r="BJ26" s="45">
        <f t="shared" si="13"/>
        <v>5.5003346285574803E-3</v>
      </c>
      <c r="BK26" s="45">
        <f t="shared" si="13"/>
        <v>2.693846095666762E-3</v>
      </c>
      <c r="BL26" s="45">
        <f t="shared" si="13"/>
        <v>0.55943153441985172</v>
      </c>
      <c r="BM26" s="45">
        <f t="shared" si="13"/>
        <v>1.633972892938156E-4</v>
      </c>
      <c r="BN26" s="45">
        <f t="shared" si="13"/>
        <v>3.6489772414769105E-2</v>
      </c>
      <c r="BO26" s="45">
        <f t="shared" si="13"/>
        <v>6.0772984022099521E-4</v>
      </c>
      <c r="BP26" s="45">
        <f t="shared" si="15"/>
        <v>300352.32090075687</v>
      </c>
    </row>
    <row r="27" spans="1:68" s="49" customFormat="1" x14ac:dyDescent="0.25">
      <c r="A27" s="46" t="s">
        <v>269</v>
      </c>
      <c r="B27" s="46" t="s">
        <v>270</v>
      </c>
      <c r="C27" s="46">
        <v>4.87E-2</v>
      </c>
      <c r="D27" s="47">
        <v>10</v>
      </c>
      <c r="E27" s="48">
        <v>0.24484438640828687</v>
      </c>
      <c r="F27" s="48">
        <v>671.75649561881426</v>
      </c>
      <c r="G27" s="48">
        <v>34.960488396856249</v>
      </c>
      <c r="H27" s="48">
        <v>59.764659990936138</v>
      </c>
      <c r="I27" s="48">
        <v>929.92040476721058</v>
      </c>
      <c r="J27" s="48">
        <v>35.199668715116495</v>
      </c>
      <c r="K27" s="48">
        <v>0.67088452536109389</v>
      </c>
      <c r="L27" s="48">
        <v>8.6470019486785952E-4</v>
      </c>
      <c r="M27" s="48">
        <v>8.9561966844600674E-2</v>
      </c>
      <c r="N27" s="48">
        <v>4.658624691976563E-2</v>
      </c>
      <c r="O27" s="48">
        <v>48.375581969380768</v>
      </c>
      <c r="P27" s="48">
        <v>0.10356246956769739</v>
      </c>
      <c r="Q27" s="48">
        <v>0.47487900936826194</v>
      </c>
      <c r="R27" s="48">
        <v>84.345685476871267</v>
      </c>
      <c r="S27" s="48">
        <v>1445.9654036697582</v>
      </c>
      <c r="T27" s="48">
        <v>2.7740114047203157</v>
      </c>
      <c r="U27" s="48">
        <v>116.74479573254165</v>
      </c>
      <c r="V27" s="48">
        <v>1.8412998796443507</v>
      </c>
      <c r="W27" s="48">
        <v>4.8663099396548732</v>
      </c>
      <c r="X27" s="48">
        <v>4.8640053645692544E-2</v>
      </c>
      <c r="Y27" s="48">
        <v>2.5369922097320582E-2</v>
      </c>
      <c r="Z27" s="48">
        <v>1.0769137507773261</v>
      </c>
      <c r="AA27" s="48">
        <v>1.0105361032440991</v>
      </c>
      <c r="AB27" s="48">
        <v>27.776956245164808</v>
      </c>
      <c r="AC27" s="48">
        <v>3.3531653807380348E-3</v>
      </c>
      <c r="AD27" s="48">
        <v>2.4639844982159258E-2</v>
      </c>
      <c r="AE27" s="48">
        <v>1.1890709741796152E-2</v>
      </c>
      <c r="AF27" s="48">
        <v>0.87801391064455669</v>
      </c>
      <c r="AG27" s="48">
        <v>1.2107135569393696E-3</v>
      </c>
      <c r="AH27" s="48">
        <v>0.25011196920704537</v>
      </c>
      <c r="AI27" s="48">
        <v>4.1393833147061725E-3</v>
      </c>
      <c r="AJ27" s="48"/>
      <c r="AK27" s="49">
        <f t="shared" si="14"/>
        <v>46.703318083634777</v>
      </c>
      <c r="AL27" s="49">
        <f t="shared" si="6"/>
        <v>137932.56321736774</v>
      </c>
      <c r="AM27" s="49">
        <f t="shared" si="6"/>
        <v>7177.6699039413234</v>
      </c>
      <c r="AN27" s="49">
        <f t="shared" si="6"/>
        <v>12269.36913675617</v>
      </c>
      <c r="AO27" s="49">
        <f t="shared" si="6"/>
        <v>190745.05602168074</v>
      </c>
      <c r="AP27" s="49">
        <f t="shared" si="6"/>
        <v>7219.0313284559397</v>
      </c>
      <c r="AQ27" s="49">
        <f t="shared" si="6"/>
        <v>130.56674224606849</v>
      </c>
      <c r="AR27" s="49">
        <f t="shared" si="6"/>
        <v>0.17067919354401787</v>
      </c>
      <c r="AS27" s="49">
        <f t="shared" si="9"/>
        <v>2.1614628315945739E-2</v>
      </c>
      <c r="AT27" s="49">
        <f t="shared" si="9"/>
        <v>1.5388110465876357E-2</v>
      </c>
      <c r="AU27" s="49">
        <f t="shared" si="9"/>
        <v>8.775558996133574</v>
      </c>
      <c r="AV27" s="49">
        <f t="shared" si="9"/>
        <v>2.1097565098000988E-2</v>
      </c>
      <c r="AW27" s="49">
        <f t="shared" si="9"/>
        <v>7.7196788202685246E-2</v>
      </c>
      <c r="AX27" s="49">
        <f t="shared" si="9"/>
        <v>17.309525517991901</v>
      </c>
      <c r="AY27" s="49">
        <f t="shared" si="12"/>
        <v>296.56727559254108</v>
      </c>
      <c r="AZ27" s="49">
        <f t="shared" si="9"/>
        <v>0.56901506688997783</v>
      </c>
      <c r="BA27" s="49">
        <f t="shared" si="9"/>
        <v>23.954319788458836</v>
      </c>
      <c r="BB27" s="49">
        <f t="shared" si="9"/>
        <v>0.35516370412273496</v>
      </c>
      <c r="BC27" s="49">
        <f t="shared" si="9"/>
        <v>0.93042237172840947</v>
      </c>
      <c r="BD27" s="49">
        <f t="shared" si="9"/>
        <v>8.8479557514599995E-3</v>
      </c>
      <c r="BE27" s="49">
        <f t="shared" si="9"/>
        <v>5.2970662161758893E-3</v>
      </c>
      <c r="BF27" s="49">
        <f t="shared" si="9"/>
        <v>0.22025856201379537</v>
      </c>
      <c r="BG27" s="49">
        <f t="shared" si="9"/>
        <v>0.20192864421304244</v>
      </c>
      <c r="BH27" s="49">
        <f t="shared" si="9"/>
        <v>5.6915652923192033</v>
      </c>
      <c r="BI27" s="49">
        <f t="shared" si="13"/>
        <v>-1.6285694669828665E-4</v>
      </c>
      <c r="BJ27" s="49">
        <f t="shared" si="13"/>
        <v>3.9465361917460215E-3</v>
      </c>
      <c r="BK27" s="49">
        <f t="shared" si="13"/>
        <v>2.2341688342684112E-3</v>
      </c>
      <c r="BL27" s="49">
        <f t="shared" si="13"/>
        <v>0.16422939478141113</v>
      </c>
      <c r="BM27" s="49">
        <f t="shared" si="13"/>
        <v>2.2698111558609485E-4</v>
      </c>
      <c r="BN27" s="49">
        <f t="shared" si="13"/>
        <v>3.1779512953417959E-2</v>
      </c>
      <c r="BO27" s="49">
        <f t="shared" si="13"/>
        <v>9.8807339717652508E-4</v>
      </c>
      <c r="BP27" s="45">
        <f t="shared" si="15"/>
        <v>355876.05806518602</v>
      </c>
    </row>
    <row r="28" spans="1:68" x14ac:dyDescent="0.25">
      <c r="A28" s="3" t="s">
        <v>271</v>
      </c>
      <c r="B28" s="3" t="s">
        <v>272</v>
      </c>
      <c r="C28" s="3">
        <v>5.0900000000000001E-2</v>
      </c>
      <c r="D28" s="4">
        <v>10</v>
      </c>
      <c r="E28" s="1">
        <v>0.39023625401493095</v>
      </c>
      <c r="F28" s="1">
        <v>1229.5543213414755</v>
      </c>
      <c r="G28" s="1">
        <v>83.271863975705557</v>
      </c>
      <c r="H28" s="1">
        <v>199.26853962861117</v>
      </c>
      <c r="I28" s="1">
        <v>660.50831594638021</v>
      </c>
      <c r="J28" s="1">
        <v>102.38647268979439</v>
      </c>
      <c r="K28" s="1">
        <v>0.47821400818513093</v>
      </c>
      <c r="L28" s="1">
        <v>7.2724197980481226E-4</v>
      </c>
      <c r="M28" s="1">
        <v>0.15250309470164336</v>
      </c>
      <c r="N28" s="1">
        <v>-3.3365191855696225E-2</v>
      </c>
      <c r="O28" s="1">
        <v>104.01409724120305</v>
      </c>
      <c r="P28" s="1">
        <v>8.0944321023807428E-2</v>
      </c>
      <c r="Q28" s="1">
        <v>0.43579086453750565</v>
      </c>
      <c r="R28" s="1">
        <v>103.89940064633024</v>
      </c>
      <c r="S28" s="1">
        <v>2239.2532743185593</v>
      </c>
      <c r="T28" s="1">
        <v>1.7028239313325284</v>
      </c>
      <c r="U28" s="1">
        <v>124.43202783842044</v>
      </c>
      <c r="V28" s="1">
        <v>7.0392403018687366</v>
      </c>
      <c r="W28" s="1">
        <v>4.2104693739103372</v>
      </c>
      <c r="X28" s="1">
        <v>3.0634390505977136E-2</v>
      </c>
      <c r="Y28" s="1">
        <v>1.7124948431086646E-2</v>
      </c>
      <c r="Z28" s="1">
        <v>3.0660829489664532</v>
      </c>
      <c r="AA28" s="1">
        <v>0.46409653021403874</v>
      </c>
      <c r="AB28" s="1">
        <v>67.633995579443706</v>
      </c>
      <c r="AC28" s="1">
        <v>2.0996743471759119E-4</v>
      </c>
      <c r="AD28" s="1">
        <v>3.5258237918222537E-2</v>
      </c>
      <c r="AE28" s="1">
        <v>2.0738378506014916E-2</v>
      </c>
      <c r="AF28" s="1">
        <v>1.9299446497926189</v>
      </c>
      <c r="AG28" s="1">
        <v>7.752967250376873E-4</v>
      </c>
      <c r="AH28" s="1">
        <v>0.18952729000017568</v>
      </c>
      <c r="AI28" s="1">
        <v>5.0820609242630613E-3</v>
      </c>
      <c r="AJ28" s="1"/>
      <c r="AK28">
        <f t="shared" si="14"/>
        <v>73.248924690362557</v>
      </c>
      <c r="AL28">
        <f t="shared" si="6"/>
        <v>241557.84058767042</v>
      </c>
      <c r="AM28">
        <f t="shared" si="6"/>
        <v>16358.866013957477</v>
      </c>
      <c r="AN28">
        <f t="shared" si="6"/>
        <v>39146.504387755907</v>
      </c>
      <c r="AO28">
        <f t="shared" si="6"/>
        <v>129570.98899896952</v>
      </c>
      <c r="AP28">
        <f t="shared" si="6"/>
        <v>20106.775352506545</v>
      </c>
      <c r="AQ28">
        <f t="shared" si="6"/>
        <v>87.070632134064937</v>
      </c>
      <c r="AR28">
        <f t="shared" si="6"/>
        <v>0.13629655353562273</v>
      </c>
      <c r="AS28">
        <f t="shared" si="9"/>
        <v>3.3046044745716791E-2</v>
      </c>
      <c r="AT28">
        <f t="shared" si="9"/>
        <v>-9.8454632743497019E-4</v>
      </c>
      <c r="AU28">
        <f t="shared" si="9"/>
        <v>19.327207776619407</v>
      </c>
      <c r="AV28">
        <f t="shared" si="9"/>
        <v>1.5742041941723933E-2</v>
      </c>
      <c r="AW28">
        <f t="shared" si="9"/>
        <v>6.6180788549375411E-2</v>
      </c>
      <c r="AX28">
        <f t="shared" si="9"/>
        <v>20.402967473885951</v>
      </c>
      <c r="AY28">
        <f t="shared" si="12"/>
        <v>439.60127756080078</v>
      </c>
      <c r="AZ28">
        <f t="shared" si="9"/>
        <v>0.33397169005233873</v>
      </c>
      <c r="BA28">
        <f t="shared" si="9"/>
        <v>24.429227794827767</v>
      </c>
      <c r="BB28">
        <f t="shared" si="9"/>
        <v>1.3610191868962878</v>
      </c>
      <c r="BC28">
        <f t="shared" si="9"/>
        <v>0.76135881818719409</v>
      </c>
      <c r="BD28">
        <f t="shared" si="9"/>
        <v>4.9280709960500563E-3</v>
      </c>
      <c r="BE28">
        <f t="shared" si="9"/>
        <v>3.4482787439180053E-3</v>
      </c>
      <c r="BF28">
        <f t="shared" si="9"/>
        <v>0.60153799512697648</v>
      </c>
      <c r="BG28">
        <f t="shared" si="9"/>
        <v>8.5845368229362715E-2</v>
      </c>
      <c r="BH28">
        <f t="shared" si="9"/>
        <v>13.276024029051753</v>
      </c>
      <c r="BI28">
        <f t="shared" si="13"/>
        <v>-7.7334209753263257E-4</v>
      </c>
      <c r="BJ28">
        <f t="shared" si="13"/>
        <v>5.8620872671643239E-3</v>
      </c>
      <c r="BK28">
        <f t="shared" si="13"/>
        <v>3.8758489169166857E-3</v>
      </c>
      <c r="BL28">
        <f t="shared" si="13"/>
        <v>0.36379722823841543</v>
      </c>
      <c r="BM28">
        <f t="shared" si="13"/>
        <v>1.3162695501033389E-4</v>
      </c>
      <c r="BN28">
        <f t="shared" si="13"/>
        <v>1.8503251252706437E-2</v>
      </c>
      <c r="BO28">
        <f t="shared" si="13"/>
        <v>1.1305687728500129E-3</v>
      </c>
      <c r="BP28" s="45">
        <f t="shared" si="15"/>
        <v>447422.1265198795</v>
      </c>
    </row>
    <row r="29" spans="1:68" s="45" customFormat="1" x14ac:dyDescent="0.25">
      <c r="A29" s="42" t="s">
        <v>273</v>
      </c>
      <c r="B29" s="42" t="s">
        <v>274</v>
      </c>
      <c r="C29" s="42">
        <v>5.74E-2</v>
      </c>
      <c r="D29" s="43">
        <v>10</v>
      </c>
      <c r="E29" s="44">
        <v>0.1378201964139944</v>
      </c>
      <c r="F29" s="44">
        <v>806.48342016242202</v>
      </c>
      <c r="G29" s="44">
        <v>48.328564248883247</v>
      </c>
      <c r="H29" s="44">
        <v>80.210342235460175</v>
      </c>
      <c r="I29" s="44">
        <v>1034.37647997106</v>
      </c>
      <c r="J29" s="44">
        <v>38.573942483061245</v>
      </c>
      <c r="K29" s="44">
        <v>0.34458120572995377</v>
      </c>
      <c r="L29" s="44">
        <v>8.7867740346496686E-4</v>
      </c>
      <c r="M29" s="44">
        <v>3.0342228360049781E-2</v>
      </c>
      <c r="N29" s="44">
        <v>-3.3365191855696225E-2</v>
      </c>
      <c r="O29" s="44">
        <v>57.438725077052744</v>
      </c>
      <c r="P29" s="44">
        <v>4.6297775059815506E-2</v>
      </c>
      <c r="Q29" s="44">
        <v>0.44902611616652244</v>
      </c>
      <c r="R29" s="44">
        <v>99.97750980684566</v>
      </c>
      <c r="S29" s="44">
        <v>586.28484992641006</v>
      </c>
      <c r="T29" s="44">
        <v>1.3370763355391291</v>
      </c>
      <c r="U29" s="44">
        <v>112.98361050083443</v>
      </c>
      <c r="V29" s="44">
        <v>4.2067651991023549</v>
      </c>
      <c r="W29" s="44">
        <v>4.8040251441936626</v>
      </c>
      <c r="X29" s="44">
        <v>6.2052219430171959E-2</v>
      </c>
      <c r="Y29" s="44">
        <v>2.3519392720515071E-2</v>
      </c>
      <c r="Z29" s="44">
        <v>0.37435439327304143</v>
      </c>
      <c r="AA29" s="44">
        <v>0.66347611973235199</v>
      </c>
      <c r="AB29" s="44">
        <v>25.422581785965658</v>
      </c>
      <c r="AC29" s="44">
        <v>3.1344032859505992E-4</v>
      </c>
      <c r="AD29" s="44">
        <v>2.5371318978929792E-2</v>
      </c>
      <c r="AE29" s="44">
        <v>9.2432982353794386E-3</v>
      </c>
      <c r="AF29" s="44">
        <v>1.0232222631027139</v>
      </c>
      <c r="AG29" s="44">
        <v>6.6183878754577554E-4</v>
      </c>
      <c r="AH29" s="44">
        <v>0.15965831009513126</v>
      </c>
      <c r="AI29" s="44">
        <v>1.1603518718925785E-3</v>
      </c>
      <c r="AJ29" s="44"/>
      <c r="AK29" s="45">
        <f t="shared" si="14"/>
        <v>20.979262904705379</v>
      </c>
      <c r="AL29" s="45">
        <f t="shared" si="6"/>
        <v>140497.99780700152</v>
      </c>
      <c r="AM29" s="45">
        <f t="shared" si="6"/>
        <v>8418.6983073556166</v>
      </c>
      <c r="AN29" s="45">
        <f t="shared" si="6"/>
        <v>13971.691627269438</v>
      </c>
      <c r="AO29" s="45">
        <f t="shared" si="6"/>
        <v>180032.14251383877</v>
      </c>
      <c r="AP29" s="45">
        <f t="shared" si="6"/>
        <v>6712.7101633319116</v>
      </c>
      <c r="AQ29" s="45">
        <f t="shared" si="6"/>
        <v>53.929741307876895</v>
      </c>
      <c r="AR29" s="45">
        <f t="shared" si="6"/>
        <v>0.1472447528147168</v>
      </c>
      <c r="AS29" s="45">
        <f t="shared" si="9"/>
        <v>8.0215159258022438E-3</v>
      </c>
      <c r="AT29" s="45">
        <f t="shared" si="9"/>
        <v>-8.7305588965923308E-4</v>
      </c>
      <c r="AU29" s="45">
        <f t="shared" si="9"/>
        <v>9.0244103517147192</v>
      </c>
      <c r="AV29" s="45">
        <f t="shared" si="9"/>
        <v>7.9234229127844776E-3</v>
      </c>
      <c r="AW29" s="45">
        <f t="shared" si="9"/>
        <v>6.0992241349361966E-2</v>
      </c>
      <c r="AX29" s="45">
        <f t="shared" si="9"/>
        <v>17.409270662472988</v>
      </c>
      <c r="AY29" s="45">
        <f t="shared" si="12"/>
        <v>101.84705198472592</v>
      </c>
      <c r="AZ29" s="45">
        <f t="shared" si="9"/>
        <v>0.23243350288728309</v>
      </c>
      <c r="BA29" s="45">
        <f t="shared" si="9"/>
        <v>19.668354031025668</v>
      </c>
      <c r="BB29" s="45">
        <f t="shared" si="9"/>
        <v>0.71343424364733865</v>
      </c>
      <c r="BC29" s="45">
        <f t="shared" si="9"/>
        <v>0.77854915589828277</v>
      </c>
      <c r="BD29" s="45">
        <f t="shared" si="9"/>
        <v>9.8435035355556831E-3</v>
      </c>
      <c r="BE29" s="45">
        <f t="shared" si="9"/>
        <v>4.1718089017371207E-3</v>
      </c>
      <c r="BF29" s="45">
        <f t="shared" si="9"/>
        <v>6.4477323955208804E-2</v>
      </c>
      <c r="BG29" s="45">
        <f t="shared" si="9"/>
        <v>0.11085932296267761</v>
      </c>
      <c r="BH29" s="45">
        <f t="shared" si="9"/>
        <v>4.4187366749817727</v>
      </c>
      <c r="BI29" s="45">
        <f t="shared" si="13"/>
        <v>-6.677418784954061E-4</v>
      </c>
      <c r="BJ29" s="45">
        <f t="shared" si="13"/>
        <v>3.47580230846231E-3</v>
      </c>
      <c r="BK29" s="45">
        <f t="shared" si="13"/>
        <v>1.4343189401516464E-3</v>
      </c>
      <c r="BL29" s="45">
        <f t="shared" si="13"/>
        <v>0.16463510540829782</v>
      </c>
      <c r="BM29" s="45">
        <f t="shared" si="13"/>
        <v>9.6955272388621555E-5</v>
      </c>
      <c r="BN29" s="45">
        <f t="shared" si="13"/>
        <v>1.120428030857689E-2</v>
      </c>
      <c r="BO29" s="45">
        <f t="shared" si="13"/>
        <v>3.1931811871708767E-4</v>
      </c>
      <c r="BP29" s="45">
        <f t="shared" si="15"/>
        <v>349862.83482249221</v>
      </c>
    </row>
    <row r="30" spans="1:68" s="49" customFormat="1" x14ac:dyDescent="0.25">
      <c r="A30" s="46" t="s">
        <v>275</v>
      </c>
      <c r="B30" s="46" t="s">
        <v>276</v>
      </c>
      <c r="C30" s="46">
        <v>5.7799999999999997E-2</v>
      </c>
      <c r="D30" s="47">
        <v>10</v>
      </c>
      <c r="E30" s="48">
        <v>0.50487245500936362</v>
      </c>
      <c r="F30" s="48">
        <v>468.21437724243862</v>
      </c>
      <c r="G30" s="48">
        <v>36.131824400903675</v>
      </c>
      <c r="H30" s="48">
        <v>84.962566520251002</v>
      </c>
      <c r="I30" s="48">
        <v>1082.9043557577686</v>
      </c>
      <c r="J30" s="48">
        <v>55.017803892173525</v>
      </c>
      <c r="K30" s="48">
        <v>0.32375380486124111</v>
      </c>
      <c r="L30" s="48">
        <v>9.5141618472044344E-4</v>
      </c>
      <c r="M30" s="48">
        <v>0.11623407394397449</v>
      </c>
      <c r="N30" s="48">
        <v>-1.7174036611255147E-2</v>
      </c>
      <c r="O30" s="48">
        <v>26.469335844641328</v>
      </c>
      <c r="P30" s="48">
        <v>7.9262630344234988E-2</v>
      </c>
      <c r="Q30" s="48">
        <v>0.6833543542566437</v>
      </c>
      <c r="R30" s="48">
        <v>60.684007004651853</v>
      </c>
      <c r="S30" s="48">
        <v>958.28810770068617</v>
      </c>
      <c r="T30" s="48">
        <v>1.4193675078925427</v>
      </c>
      <c r="U30" s="48">
        <v>145.40222117460979</v>
      </c>
      <c r="V30" s="48">
        <v>5.7443115312493003</v>
      </c>
      <c r="W30" s="48">
        <v>8.7973966056537289</v>
      </c>
      <c r="X30" s="48">
        <v>3.5693946394895086E-2</v>
      </c>
      <c r="Y30" s="48">
        <v>3.3492233423377968E-2</v>
      </c>
      <c r="Z30" s="48">
        <v>1.5647092349890666</v>
      </c>
      <c r="AA30" s="48">
        <v>0.54909254600694712</v>
      </c>
      <c r="AB30" s="48">
        <v>34.351255168194442</v>
      </c>
      <c r="AC30" s="48">
        <v>4.3255149130001988E-3</v>
      </c>
      <c r="AD30" s="48">
        <v>2.3184395690557292E-2</v>
      </c>
      <c r="AE30" s="48">
        <v>2.1143725487829005E-2</v>
      </c>
      <c r="AF30" s="48">
        <v>0.54470324680906967</v>
      </c>
      <c r="AG30" s="48">
        <v>6.0103676419279931E-4</v>
      </c>
      <c r="AH30" s="48">
        <v>0.17309734649873912</v>
      </c>
      <c r="AI30" s="48">
        <v>1.4186603265172709E-3</v>
      </c>
      <c r="AJ30" s="48"/>
      <c r="AK30" s="49">
        <f t="shared" si="14"/>
        <v>84.337928662349157</v>
      </c>
      <c r="AL30" s="49">
        <f t="shared" si="6"/>
        <v>81001.637455398857</v>
      </c>
      <c r="AM30" s="49">
        <f t="shared" si="6"/>
        <v>6250.2748159587663</v>
      </c>
      <c r="AN30" s="49">
        <f t="shared" si="6"/>
        <v>14697.185852131039</v>
      </c>
      <c r="AO30" s="49">
        <f t="shared" si="6"/>
        <v>187182.07159448846</v>
      </c>
      <c r="AP30" s="49">
        <f t="shared" si="6"/>
        <v>9511.2141430168595</v>
      </c>
      <c r="AQ30" s="49">
        <f t="shared" si="6"/>
        <v>49.953168553373835</v>
      </c>
      <c r="AR30" s="49">
        <f t="shared" si="6"/>
        <v>0.15881032221660049</v>
      </c>
      <c r="AS30" s="49">
        <f t="shared" si="9"/>
        <v>2.2826184601735224E-2</v>
      </c>
      <c r="AT30" s="49">
        <f t="shared" si="9"/>
        <v>1.9342239511759656E-3</v>
      </c>
      <c r="AU30" s="49">
        <f t="shared" si="9"/>
        <v>3.6039318661645443</v>
      </c>
      <c r="AV30" s="49">
        <f t="shared" si="9"/>
        <v>1.3571851696159582E-2</v>
      </c>
      <c r="AW30" s="49">
        <f t="shared" si="9"/>
        <v>0.10111136737637698</v>
      </c>
      <c r="AX30" s="49">
        <f t="shared" si="9"/>
        <v>10.490607404913689</v>
      </c>
      <c r="AY30" s="49">
        <f t="shared" si="12"/>
        <v>165.50265331602128</v>
      </c>
      <c r="AZ30" s="49">
        <f t="shared" si="9"/>
        <v>0.24506219358588557</v>
      </c>
      <c r="BA30" s="49">
        <f t="shared" si="9"/>
        <v>25.140997026273823</v>
      </c>
      <c r="BB30" s="49">
        <f t="shared" si="9"/>
        <v>0.97450845859561763</v>
      </c>
      <c r="BC30" s="49">
        <f t="shared" si="9"/>
        <v>1.4640559889820433</v>
      </c>
      <c r="BD30" s="49">
        <f t="shared" si="9"/>
        <v>5.2151275534278096E-3</v>
      </c>
      <c r="BE30" s="49">
        <f t="shared" si="9"/>
        <v>5.8683432177913438E-3</v>
      </c>
      <c r="BF30" s="49">
        <f t="shared" si="9"/>
        <v>0.26997485834237439</v>
      </c>
      <c r="BG30" s="49">
        <f t="shared" si="9"/>
        <v>9.030258478899042E-2</v>
      </c>
      <c r="BH30" s="49">
        <f t="shared" si="9"/>
        <v>5.9329103627377426</v>
      </c>
      <c r="BI30" s="49">
        <f t="shared" si="13"/>
        <v>3.1009723501991019E-5</v>
      </c>
      <c r="BJ30" s="49">
        <f t="shared" si="13"/>
        <v>3.0733878827337649E-3</v>
      </c>
      <c r="BK30" s="49">
        <f t="shared" si="13"/>
        <v>3.4832903060415259E-3</v>
      </c>
      <c r="BL30" s="49">
        <f t="shared" si="13"/>
        <v>8.0707004974045871E-2</v>
      </c>
      <c r="BM30" s="49">
        <f t="shared" si="13"/>
        <v>8.576492044251065E-5</v>
      </c>
      <c r="BN30" s="49">
        <f t="shared" si="13"/>
        <v>1.3451834839937579E-2</v>
      </c>
      <c r="BO30" s="49">
        <f t="shared" si="13"/>
        <v>3.6179834879944211E-4</v>
      </c>
      <c r="BP30" s="45">
        <f t="shared" si="15"/>
        <v>298990.80049378175</v>
      </c>
    </row>
    <row r="31" spans="1:68" x14ac:dyDescent="0.25">
      <c r="A31" s="3" t="s">
        <v>277</v>
      </c>
      <c r="B31" s="3" t="s">
        <v>278</v>
      </c>
      <c r="C31" s="3">
        <v>4.6800000000000001E-2</v>
      </c>
      <c r="D31" s="4">
        <v>10</v>
      </c>
      <c r="E31" s="1">
        <v>0.41955890805807444</v>
      </c>
      <c r="F31" s="1">
        <v>1048.0186154085409</v>
      </c>
      <c r="G31" s="1">
        <v>71.012463313681579</v>
      </c>
      <c r="H31" s="1">
        <v>153.18279913825828</v>
      </c>
      <c r="I31" s="1">
        <v>691.30012133142918</v>
      </c>
      <c r="J31" s="1">
        <v>133.92048522216373</v>
      </c>
      <c r="K31" s="1">
        <v>0.50244576954031872</v>
      </c>
      <c r="L31" s="1">
        <v>7.4217400002559288E-4</v>
      </c>
      <c r="M31" s="1">
        <v>0.25672009856186478</v>
      </c>
      <c r="N31" s="1">
        <v>2.9473794523834574E-2</v>
      </c>
      <c r="O31" s="1">
        <v>61.645839753614531</v>
      </c>
      <c r="P31" s="1">
        <v>9.1471204743363996E-2</v>
      </c>
      <c r="Q31" s="1">
        <v>0.63702116240686668</v>
      </c>
      <c r="R31" s="1">
        <v>98.640716259476392</v>
      </c>
      <c r="S31" s="1">
        <v>1919.9430525849434</v>
      </c>
      <c r="T31" s="1">
        <v>2.1906256588873592</v>
      </c>
      <c r="U31" s="1">
        <v>199.44176634904429</v>
      </c>
      <c r="V31" s="1">
        <v>14.735819088407791</v>
      </c>
      <c r="W31" s="1">
        <v>7.4480768303145712</v>
      </c>
      <c r="X31" s="1">
        <v>8.5110788699349169E-2</v>
      </c>
      <c r="Y31" s="1">
        <v>4.1200945130687928E-2</v>
      </c>
      <c r="Z31" s="1">
        <v>4.1810857180230139</v>
      </c>
      <c r="AA31" s="1">
        <v>1.0395355022531527</v>
      </c>
      <c r="AB31" s="1">
        <v>46.503072753034523</v>
      </c>
      <c r="AC31" s="1">
        <v>2.334964693873294E-3</v>
      </c>
      <c r="AD31" s="1">
        <v>3.5487880921472287E-2</v>
      </c>
      <c r="AE31" s="1">
        <v>2.2404568867780285E-2</v>
      </c>
      <c r="AF31" s="1">
        <v>1.4738674939057848</v>
      </c>
      <c r="AG31" s="1">
        <v>1.009706136327549E-3</v>
      </c>
      <c r="AH31" s="1">
        <v>9.8246788458717912E-2</v>
      </c>
      <c r="AI31" s="1">
        <v>5.1841043262544897E-3</v>
      </c>
      <c r="AJ31" s="1"/>
      <c r="AK31">
        <f t="shared" si="14"/>
        <v>85.931555708779683</v>
      </c>
      <c r="AL31">
        <f t="shared" si="6"/>
        <v>223930.27834579223</v>
      </c>
      <c r="AM31">
        <f t="shared" si="6"/>
        <v>15172.484476286232</v>
      </c>
      <c r="AN31">
        <f t="shared" si="6"/>
        <v>32728.625393872797</v>
      </c>
      <c r="AO31">
        <f t="shared" si="6"/>
        <v>147501.73918585552</v>
      </c>
      <c r="AP31">
        <f t="shared" si="6"/>
        <v>28606.303221501632</v>
      </c>
      <c r="AQ31">
        <f t="shared" si="6"/>
        <v>99.876341649055192</v>
      </c>
      <c r="AR31">
        <f t="shared" si="6"/>
        <v>0.15142766617886758</v>
      </c>
      <c r="AS31">
        <f t="shared" si="9"/>
        <v>5.8209694789726471E-2</v>
      </c>
      <c r="AT31">
        <f t="shared" si="9"/>
        <v>1.2356334524121111E-2</v>
      </c>
      <c r="AU31">
        <f t="shared" si="9"/>
        <v>11.967356857992366</v>
      </c>
      <c r="AV31">
        <f t="shared" si="9"/>
        <v>1.9370486581822947E-2</v>
      </c>
      <c r="AW31">
        <f t="shared" si="9"/>
        <v>0.11497660503967562</v>
      </c>
      <c r="AX31">
        <f t="shared" si="9"/>
        <v>21.066756422056766</v>
      </c>
      <c r="AY31">
        <f t="shared" si="12"/>
        <v>409.88467543821798</v>
      </c>
      <c r="AZ31">
        <f t="shared" si="9"/>
        <v>0.46746103203445194</v>
      </c>
      <c r="BA31">
        <f t="shared" si="9"/>
        <v>42.597117091089146</v>
      </c>
      <c r="BB31">
        <f t="shared" si="9"/>
        <v>3.1248218905643506</v>
      </c>
      <c r="BC31">
        <f t="shared" si="9"/>
        <v>1.5198555215762932</v>
      </c>
      <c r="BD31">
        <f t="shared" si="9"/>
        <v>1.7000059735740772E-2</v>
      </c>
      <c r="BE31">
        <f t="shared" si="9"/>
        <v>8.8948152790905826E-3</v>
      </c>
      <c r="BF31">
        <f t="shared" si="9"/>
        <v>0.8924852915070236</v>
      </c>
      <c r="BG31">
        <f t="shared" si="9"/>
        <v>0.21632305477063465</v>
      </c>
      <c r="BH31">
        <f t="shared" si="9"/>
        <v>9.9239400601419305</v>
      </c>
      <c r="BI31">
        <f t="shared" si="13"/>
        <v>-3.8703290967636678E-4</v>
      </c>
      <c r="BJ31">
        <f t="shared" si="13"/>
        <v>6.4247152122043063E-3</v>
      </c>
      <c r="BK31">
        <f t="shared" si="13"/>
        <v>4.5714233651434396E-3</v>
      </c>
      <c r="BL31">
        <f t="shared" si="13"/>
        <v>0.29821596919801285</v>
      </c>
      <c r="BM31">
        <f t="shared" si="13"/>
        <v>1.9324585732744898E-4</v>
      </c>
      <c r="BN31">
        <f t="shared" si="13"/>
        <v>6.1988190914914461E-4</v>
      </c>
      <c r="BO31">
        <f t="shared" si="13"/>
        <v>1.2514184734611097E-3</v>
      </c>
      <c r="BP31" s="45">
        <f t="shared" si="15"/>
        <v>448627.5924386094</v>
      </c>
    </row>
    <row r="32" spans="1:68" x14ac:dyDescent="0.25">
      <c r="A32" s="3" t="s">
        <v>279</v>
      </c>
      <c r="B32" s="3" t="s">
        <v>280</v>
      </c>
      <c r="C32" s="3">
        <v>5.57E-2</v>
      </c>
      <c r="D32" s="4">
        <v>10</v>
      </c>
      <c r="E32" s="1">
        <v>0.13847607536220277</v>
      </c>
      <c r="F32" s="1">
        <v>426.15385615589344</v>
      </c>
      <c r="G32" s="1">
        <v>34.759937674095802</v>
      </c>
      <c r="H32" s="1">
        <v>86.148808488130555</v>
      </c>
      <c r="I32" s="1">
        <v>1059.4952820835606</v>
      </c>
      <c r="J32" s="1">
        <v>56.157812891864715</v>
      </c>
      <c r="K32" s="1">
        <v>0.38641045085943843</v>
      </c>
      <c r="L32" s="1">
        <v>9.0818481015400522E-4</v>
      </c>
      <c r="M32" s="1">
        <v>4.9119663011270971E-2</v>
      </c>
      <c r="N32" s="1">
        <v>4.6489208530612067E-3</v>
      </c>
      <c r="O32" s="1">
        <v>16.374656647283267</v>
      </c>
      <c r="P32" s="1">
        <v>5.2978969456943199E-2</v>
      </c>
      <c r="Q32" s="1">
        <v>0.27168908140093928</v>
      </c>
      <c r="R32" s="1">
        <v>56.315902127260017</v>
      </c>
      <c r="S32" s="1">
        <v>412.43282504364737</v>
      </c>
      <c r="T32" s="1">
        <v>1.2530127852481214</v>
      </c>
      <c r="U32" s="1">
        <v>147.53413011795215</v>
      </c>
      <c r="V32" s="1">
        <v>3.4258964628241979</v>
      </c>
      <c r="W32" s="1">
        <v>4.1784554016868789</v>
      </c>
      <c r="X32" s="1">
        <v>1.6205088777062608E-2</v>
      </c>
      <c r="Y32" s="1">
        <v>8.8876424537676357E-3</v>
      </c>
      <c r="Z32" s="1">
        <v>1.4619115044964701</v>
      </c>
      <c r="AA32" s="1">
        <v>0.45435415655585037</v>
      </c>
      <c r="AB32" s="1">
        <v>29.562223787270611</v>
      </c>
      <c r="AC32" s="1">
        <v>1.5177610617146114E-3</v>
      </c>
      <c r="AD32" s="1">
        <v>2.4691137183215941E-2</v>
      </c>
      <c r="AE32" s="1">
        <v>8.5940509440071682E-3</v>
      </c>
      <c r="AF32" s="1">
        <v>1.0705768730639553</v>
      </c>
      <c r="AG32" s="1">
        <v>5.6148901846154705E-4</v>
      </c>
      <c r="AH32" s="1">
        <v>0.2738653644810749</v>
      </c>
      <c r="AI32" s="1">
        <v>-4.9011500566770714E-4</v>
      </c>
      <c r="AJ32" s="1"/>
      <c r="AK32">
        <f t="shared" si="14"/>
        <v>21.737315623198786</v>
      </c>
      <c r="AL32">
        <f t="shared" ref="AL32:AR61" si="16">(F32-AVERAGE(F$4:F$7))*$D32/$C32</f>
        <v>76504.298636563763</v>
      </c>
      <c r="AM32">
        <f t="shared" si="16"/>
        <v>6239.6232871514894</v>
      </c>
      <c r="AN32">
        <f t="shared" si="16"/>
        <v>15464.268616372881</v>
      </c>
      <c r="AO32">
        <f t="shared" si="16"/>
        <v>190036.499127816</v>
      </c>
      <c r="AP32">
        <f t="shared" si="16"/>
        <v>10074.475178874083</v>
      </c>
      <c r="AQ32">
        <f t="shared" si="16"/>
        <v>63.085450670861405</v>
      </c>
      <c r="AR32">
        <f t="shared" si="16"/>
        <v>0.15703631738698612</v>
      </c>
      <c r="AS32">
        <f t="shared" si="9"/>
        <v>1.1637510963254234E-2</v>
      </c>
      <c r="AT32">
        <f t="shared" si="9"/>
        <v>5.9250936987636331E-3</v>
      </c>
      <c r="AU32">
        <f t="shared" si="9"/>
        <v>1.9274770177868945</v>
      </c>
      <c r="AV32">
        <f t="shared" si="9"/>
        <v>9.3647472022460685E-3</v>
      </c>
      <c r="AW32">
        <f t="shared" si="9"/>
        <v>3.1015876226167773E-2</v>
      </c>
      <c r="AX32">
        <f t="shared" si="9"/>
        <v>10.101904115441526</v>
      </c>
      <c r="AY32">
        <f t="shared" si="12"/>
        <v>73.743277111232331</v>
      </c>
      <c r="AZ32">
        <f t="shared" si="9"/>
        <v>0.22443532428761176</v>
      </c>
      <c r="BA32">
        <f t="shared" si="9"/>
        <v>26.471610728043995</v>
      </c>
      <c r="BB32">
        <f t="shared" si="9"/>
        <v>0.59501684421141221</v>
      </c>
      <c r="BC32">
        <f t="shared" si="9"/>
        <v>0.69000043309683301</v>
      </c>
      <c r="BD32">
        <f t="shared" si="9"/>
        <v>1.9128509229767074E-3</v>
      </c>
      <c r="BE32">
        <f t="shared" si="9"/>
        <v>1.672250059106577E-3</v>
      </c>
      <c r="BF32">
        <f t="shared" si="9"/>
        <v>0.26169783675517544</v>
      </c>
      <c r="BG32">
        <f t="shared" si="9"/>
        <v>7.6698483057319189E-2</v>
      </c>
      <c r="BH32">
        <f t="shared" si="9"/>
        <v>5.2968026060503286</v>
      </c>
      <c r="BI32">
        <f t="shared" si="13"/>
        <v>-4.7190622072604656E-4</v>
      </c>
      <c r="BJ32">
        <f t="shared" si="13"/>
        <v>3.4597708177486193E-3</v>
      </c>
      <c r="BK32">
        <f t="shared" si="13"/>
        <v>1.3615338285634076E-3</v>
      </c>
      <c r="BL32">
        <f t="shared" si="13"/>
        <v>0.17816160053947408</v>
      </c>
      <c r="BM32">
        <f t="shared" si="13"/>
        <v>8.1898293433834693E-5</v>
      </c>
      <c r="BN32">
        <f t="shared" si="13"/>
        <v>3.2050201679923694E-2</v>
      </c>
      <c r="BO32">
        <f t="shared" si="13"/>
        <v>3.2750291539640461E-5</v>
      </c>
      <c r="BP32" s="45">
        <f t="shared" si="15"/>
        <v>298523.80977406807</v>
      </c>
    </row>
    <row r="33" spans="1:68" s="53" customFormat="1" x14ac:dyDescent="0.25">
      <c r="A33" s="50" t="s">
        <v>281</v>
      </c>
      <c r="B33" s="50" t="s">
        <v>282</v>
      </c>
      <c r="C33" s="50">
        <v>5.4399999999999997E-2</v>
      </c>
      <c r="D33" s="51">
        <v>10</v>
      </c>
      <c r="E33" s="52">
        <v>2.1260126587467593E-2</v>
      </c>
      <c r="F33" s="52">
        <v>7.6373070884292735</v>
      </c>
      <c r="G33" s="52">
        <v>5.4456446427243215</v>
      </c>
      <c r="H33" s="52">
        <v>37.414389537854582</v>
      </c>
      <c r="I33" s="52">
        <v>21.843297484812428</v>
      </c>
      <c r="J33" s="52">
        <v>6.1307465026086909</v>
      </c>
      <c r="K33" s="52">
        <v>0.31734026229752316</v>
      </c>
      <c r="L33" s="52">
        <v>2.4767258680719945E-4</v>
      </c>
      <c r="M33" s="52">
        <v>-3.4983894895096325E-2</v>
      </c>
      <c r="N33" s="52">
        <v>1.9839228074100632E-2</v>
      </c>
      <c r="O33" s="52">
        <v>32.390275473534281</v>
      </c>
      <c r="P33" s="52">
        <v>4.0200424832497639E-2</v>
      </c>
      <c r="Q33" s="52">
        <v>0.957097715897819</v>
      </c>
      <c r="R33" s="52">
        <v>21.429520495556677</v>
      </c>
      <c r="S33" s="52">
        <v>3264.2996560419583</v>
      </c>
      <c r="T33" s="52">
        <v>1.2331054225538531</v>
      </c>
      <c r="U33" s="52">
        <v>165.1403558327269</v>
      </c>
      <c r="V33" s="52">
        <v>17.985012399160389</v>
      </c>
      <c r="W33" s="52">
        <v>99.757163020664024</v>
      </c>
      <c r="X33" s="52">
        <v>8.6667501936262704E-3</v>
      </c>
      <c r="Y33" s="52">
        <v>1.168998863934053E-2</v>
      </c>
      <c r="Z33" s="52">
        <v>5.149526026023566E-2</v>
      </c>
      <c r="AA33" s="52">
        <v>0.40583537335115744</v>
      </c>
      <c r="AB33" s="52">
        <v>13.34861832910944</v>
      </c>
      <c r="AC33" s="52">
        <v>1.6423865009249694E-2</v>
      </c>
      <c r="AD33" s="52">
        <v>1.7539972858657712E-2</v>
      </c>
      <c r="AE33" s="52">
        <v>2.4222772110340691E-3</v>
      </c>
      <c r="AF33" s="52">
        <v>2.8065577801539652</v>
      </c>
      <c r="AG33" s="52">
        <v>4.5045539451035933E-4</v>
      </c>
      <c r="AH33" s="52">
        <v>0.27386545405214208</v>
      </c>
      <c r="AI33" s="52">
        <v>1.5719461491767228E-2</v>
      </c>
      <c r="AJ33" s="52"/>
      <c r="AK33" s="53">
        <f t="shared" si="14"/>
        <v>0.70972412619155356</v>
      </c>
      <c r="AL33" s="54">
        <f t="shared" si="16"/>
        <v>1399.3371945213312</v>
      </c>
      <c r="AM33" s="53">
        <f t="shared" si="16"/>
        <v>1000.0751246438074</v>
      </c>
      <c r="AN33" s="53">
        <f t="shared" si="16"/>
        <v>6875.2862578898885</v>
      </c>
      <c r="AO33" s="53">
        <f t="shared" si="16"/>
        <v>3832.9624160270346</v>
      </c>
      <c r="AP33" s="53">
        <f t="shared" si="16"/>
        <v>1119.0735950501148</v>
      </c>
      <c r="AQ33" s="53">
        <f t="shared" si="16"/>
        <v>51.896281557864484</v>
      </c>
      <c r="AR33" s="53">
        <f t="shared" si="16"/>
        <v>3.9371335385791711E-2</v>
      </c>
      <c r="AS33" s="53">
        <f t="shared" si="9"/>
        <v>-3.544599603132578E-3</v>
      </c>
      <c r="AT33" s="53">
        <f t="shared" si="9"/>
        <v>8.8590218976383941E-3</v>
      </c>
      <c r="AU33" s="53">
        <f t="shared" si="9"/>
        <v>4.9175856278169157</v>
      </c>
      <c r="AV33" s="53">
        <f t="shared" si="9"/>
        <v>7.2395399433943077E-3</v>
      </c>
      <c r="AW33" s="53">
        <f t="shared" si="9"/>
        <v>0.15775129872732246</v>
      </c>
      <c r="AX33" s="53">
        <f t="shared" si="9"/>
        <v>3.9303721123724187</v>
      </c>
      <c r="AY33" s="53">
        <f t="shared" si="12"/>
        <v>599.74575082865351</v>
      </c>
      <c r="AZ33" s="53">
        <f t="shared" si="9"/>
        <v>0.22613922676245021</v>
      </c>
      <c r="BA33" s="53">
        <f t="shared" si="9"/>
        <v>30.340642917275702</v>
      </c>
      <c r="BB33" s="53">
        <f t="shared" si="9"/>
        <v>3.2855440732709114</v>
      </c>
      <c r="BC33" s="53">
        <f t="shared" si="9"/>
        <v>18.276104785170315</v>
      </c>
      <c r="BD33" s="53">
        <f t="shared" si="9"/>
        <v>5.728384296955736E-4</v>
      </c>
      <c r="BE33" s="53">
        <f t="shared" si="9"/>
        <v>2.227349083602303E-3</v>
      </c>
      <c r="BF33" s="53">
        <f t="shared" si="9"/>
        <v>8.6839533989141078E-3</v>
      </c>
      <c r="BG33" s="53">
        <f t="shared" si="9"/>
        <v>6.9612457247164514E-2</v>
      </c>
      <c r="BH33" s="53">
        <f t="shared" si="9"/>
        <v>2.4429384296946979</v>
      </c>
      <c r="BI33" s="53">
        <f t="shared" si="13"/>
        <v>2.2569092459726109E-3</v>
      </c>
      <c r="BJ33" s="53">
        <f t="shared" si="13"/>
        <v>2.2278968989524963E-3</v>
      </c>
      <c r="BK33" s="53">
        <f t="shared" si="13"/>
        <v>2.5955325222887514E-4</v>
      </c>
      <c r="BL33" s="53">
        <f t="shared" si="13"/>
        <v>0.50153327612038245</v>
      </c>
      <c r="BM33" s="53">
        <f t="shared" si="13"/>
        <v>6.3444829131483751E-5</v>
      </c>
      <c r="BN33" s="53">
        <f t="shared" si="13"/>
        <v>3.2816123700044511E-2</v>
      </c>
      <c r="BO33" s="53">
        <f t="shared" si="13"/>
        <v>3.0132344892115316E-3</v>
      </c>
      <c r="BP33" s="45">
        <f t="shared" si="15"/>
        <v>14943.338615450295</v>
      </c>
    </row>
    <row r="34" spans="1:68" s="49" customFormat="1" x14ac:dyDescent="0.25">
      <c r="A34" s="46" t="s">
        <v>283</v>
      </c>
      <c r="B34" s="46" t="s">
        <v>284</v>
      </c>
      <c r="C34" s="46">
        <v>5.2499999999999998E-2</v>
      </c>
      <c r="D34" s="47">
        <v>10</v>
      </c>
      <c r="E34" s="48">
        <v>1.2003478824064275E-2</v>
      </c>
      <c r="F34" s="48">
        <v>8.9284627581157494</v>
      </c>
      <c r="G34" s="48">
        <v>6.99014015037341</v>
      </c>
      <c r="H34" s="48">
        <v>59.492129543171764</v>
      </c>
      <c r="I34" s="48">
        <v>31.575305490427656</v>
      </c>
      <c r="J34" s="48">
        <v>22.396637677164279</v>
      </c>
      <c r="K34" s="48">
        <v>0.38013936198784593</v>
      </c>
      <c r="L34" s="48">
        <v>2.5471300130088117E-4</v>
      </c>
      <c r="M34" s="48">
        <v>-2.5755545749725467E-2</v>
      </c>
      <c r="N34" s="48">
        <v>-3.3365191855696225E-2</v>
      </c>
      <c r="O34" s="48">
        <v>19.853754606546303</v>
      </c>
      <c r="P34" s="48">
        <v>2.9543429045783259E-3</v>
      </c>
      <c r="Q34" s="48">
        <v>1.060134736345792</v>
      </c>
      <c r="R34" s="48">
        <v>18.063763838449297</v>
      </c>
      <c r="S34" s="48">
        <v>4064.5520989763859</v>
      </c>
      <c r="T34" s="48">
        <v>1.9237190137337985</v>
      </c>
      <c r="U34" s="48">
        <v>314.51787651819041</v>
      </c>
      <c r="V34" s="48">
        <v>22.857139485975601</v>
      </c>
      <c r="W34" s="48">
        <v>113.66237004154262</v>
      </c>
      <c r="X34" s="48">
        <v>3.8849008871899124E-3</v>
      </c>
      <c r="Y34" s="48">
        <v>1.7031429647468042E-2</v>
      </c>
      <c r="Z34" s="48">
        <v>0.14731759331063113</v>
      </c>
      <c r="AA34" s="48">
        <v>0.36520414184227146</v>
      </c>
      <c r="AB34" s="48">
        <v>21.369687135529244</v>
      </c>
      <c r="AC34" s="48">
        <v>1.7985402995832286E-2</v>
      </c>
      <c r="AD34" s="48">
        <v>2.2148484744720712E-2</v>
      </c>
      <c r="AE34" s="48">
        <v>2.0078618319618359E-3</v>
      </c>
      <c r="AF34" s="48">
        <v>6.7403351722043858</v>
      </c>
      <c r="AG34" s="48">
        <v>6.1733142370425629E-4</v>
      </c>
      <c r="AH34" s="48">
        <v>0.14549530264834135</v>
      </c>
      <c r="AI34" s="48">
        <v>2.7837788139108279E-2</v>
      </c>
      <c r="AJ34" s="48"/>
      <c r="AK34" s="49">
        <f t="shared" si="14"/>
        <v>-1.0277616222707175</v>
      </c>
      <c r="AL34" s="49">
        <f t="shared" si="16"/>
        <v>1695.9142872157174</v>
      </c>
      <c r="AM34" s="49">
        <f t="shared" si="16"/>
        <v>1330.4579401355049</v>
      </c>
      <c r="AN34" s="49">
        <f t="shared" si="16"/>
        <v>11329.389952045365</v>
      </c>
      <c r="AO34" s="49">
        <f t="shared" si="16"/>
        <v>5825.3949616766276</v>
      </c>
      <c r="AP34" s="49">
        <f t="shared" si="16"/>
        <v>4257.8383869768031</v>
      </c>
      <c r="AQ34" s="49">
        <f t="shared" si="16"/>
        <v>65.73616597430582</v>
      </c>
      <c r="AR34" s="49">
        <f t="shared" si="16"/>
        <v>4.2137234093788313E-2</v>
      </c>
      <c r="AS34" s="49">
        <f t="shared" si="9"/>
        <v>-1.9150995610800695E-3</v>
      </c>
      <c r="AT34" s="49">
        <f t="shared" si="9"/>
        <v>-9.545411060274282E-4</v>
      </c>
      <c r="AU34" s="49">
        <f t="shared" si="9"/>
        <v>2.7076466568259123</v>
      </c>
      <c r="AV34" s="49">
        <f t="shared" si="9"/>
        <v>4.0705054555156557E-4</v>
      </c>
      <c r="AW34" s="49">
        <f t="shared" si="9"/>
        <v>0.18308649248087758</v>
      </c>
      <c r="AX34" s="49">
        <f t="shared" si="9"/>
        <v>3.4315176446092526</v>
      </c>
      <c r="AY34" s="49">
        <f t="shared" si="12"/>
        <v>773.87987189377202</v>
      </c>
      <c r="AZ34" s="49">
        <f t="shared" si="9"/>
        <v>0.36586875900336657</v>
      </c>
      <c r="BA34" s="49">
        <f t="shared" si="9"/>
        <v>59.891546315322543</v>
      </c>
      <c r="BB34" s="49">
        <f t="shared" si="9"/>
        <v>4.3324736848398047</v>
      </c>
      <c r="BC34" s="49">
        <f t="shared" si="9"/>
        <v>21.586136581372401</v>
      </c>
      <c r="BD34" s="49">
        <f t="shared" si="9"/>
        <v>-3.1725871407474996E-4</v>
      </c>
      <c r="BE34" s="49">
        <f t="shared" si="9"/>
        <v>3.3253752424617223E-3</v>
      </c>
      <c r="BF34" s="49">
        <f t="shared" si="9"/>
        <v>2.7250102769616803E-2</v>
      </c>
      <c r="BG34" s="49">
        <f t="shared" si="9"/>
        <v>6.4392483031559797E-2</v>
      </c>
      <c r="BH34" s="49">
        <f t="shared" ref="BH34:BO67" si="17">(AB34-AVERAGE(AB$4:AB$7))*$D34*0.001/$C34</f>
        <v>4.059172164563611</v>
      </c>
      <c r="BI34" s="49">
        <f t="shared" si="13"/>
        <v>2.6360236732711614E-3</v>
      </c>
      <c r="BJ34" s="49">
        <f t="shared" si="13"/>
        <v>3.1863373364503962E-3</v>
      </c>
      <c r="BK34" s="49">
        <f t="shared" si="13"/>
        <v>1.900103453433995E-4</v>
      </c>
      <c r="BL34" s="49">
        <f t="shared" si="13"/>
        <v>1.2689749360276765</v>
      </c>
      <c r="BM34" s="49">
        <f t="shared" si="13"/>
        <v>9.752683803222257E-5</v>
      </c>
      <c r="BN34" s="49">
        <f t="shared" si="13"/>
        <v>9.55229743322694E-3</v>
      </c>
      <c r="BO34" s="49">
        <f t="shared" si="13"/>
        <v>5.4305375749812927E-3</v>
      </c>
      <c r="BP34" s="45">
        <f t="shared" si="15"/>
        <v>25375.565645610382</v>
      </c>
    </row>
    <row r="35" spans="1:68" x14ac:dyDescent="0.25">
      <c r="A35" s="3" t="s">
        <v>285</v>
      </c>
      <c r="B35" s="3" t="s">
        <v>286</v>
      </c>
      <c r="C35" s="3">
        <v>5.6899999999999999E-2</v>
      </c>
      <c r="D35" s="4">
        <v>10</v>
      </c>
      <c r="E35" s="1">
        <v>9.9870632737632577E-3</v>
      </c>
      <c r="F35" s="1">
        <v>5.3533510675619906</v>
      </c>
      <c r="G35" s="1">
        <v>7.7607316177120929</v>
      </c>
      <c r="H35" s="1">
        <v>29.952504339929391</v>
      </c>
      <c r="I35" s="1">
        <v>6.7945615446920966</v>
      </c>
      <c r="J35" s="1">
        <v>14.300453865509267</v>
      </c>
      <c r="K35" s="1">
        <v>0.44657328809319979</v>
      </c>
      <c r="L35" s="1">
        <v>4.8243025791910274E-4</v>
      </c>
      <c r="M35" s="1">
        <v>-3.4983894895096325E-2</v>
      </c>
      <c r="N35" s="1">
        <v>8.4030985465078734E-4</v>
      </c>
      <c r="O35" s="1">
        <v>60.341449413954642</v>
      </c>
      <c r="P35" s="1">
        <v>1.6812290514806118E-2</v>
      </c>
      <c r="Q35" s="1">
        <v>2.5299796837584574</v>
      </c>
      <c r="R35" s="1">
        <v>115.4987990181845</v>
      </c>
      <c r="S35" s="1">
        <v>15189.235913466922</v>
      </c>
      <c r="T35" s="1">
        <v>2.7527422760515381</v>
      </c>
      <c r="U35" s="1">
        <v>291.87867940938196</v>
      </c>
      <c r="V35" s="1">
        <v>14.821552609221861</v>
      </c>
      <c r="W35" s="1">
        <v>153.45156549027328</v>
      </c>
      <c r="X35" s="1">
        <v>7.0488225329338999E-3</v>
      </c>
      <c r="Y35" s="1">
        <v>7.0748448843432926E-2</v>
      </c>
      <c r="Z35" s="1">
        <v>0.32525897193763792</v>
      </c>
      <c r="AA35" s="1">
        <v>0.873900437280411</v>
      </c>
      <c r="AB35" s="1">
        <v>7.3372415867709861</v>
      </c>
      <c r="AC35" s="1">
        <v>2.830566969622576E-2</v>
      </c>
      <c r="AD35" s="1">
        <v>1.3813613148564127E-2</v>
      </c>
      <c r="AE35" s="1">
        <v>3.2566200189784915E-3</v>
      </c>
      <c r="AF35" s="1">
        <v>9.6421685336642255</v>
      </c>
      <c r="AG35" s="1">
        <v>9.6154424597478421E-4</v>
      </c>
      <c r="AH35" s="1">
        <v>0.33036567337049216</v>
      </c>
      <c r="AI35" s="1">
        <v>7.873448443154147E-3</v>
      </c>
      <c r="AJ35" s="1"/>
      <c r="AK35">
        <f t="shared" si="14"/>
        <v>-1.3026650381761482</v>
      </c>
      <c r="AL35">
        <f t="shared" si="16"/>
        <v>936.4566462792194</v>
      </c>
      <c r="AM35">
        <f t="shared" si="16"/>
        <v>1363.0045084446544</v>
      </c>
      <c r="AN35">
        <f t="shared" si="16"/>
        <v>5261.8052803156052</v>
      </c>
      <c r="AO35">
        <f t="shared" si="16"/>
        <v>1019.7855189923964</v>
      </c>
      <c r="AP35">
        <f t="shared" si="16"/>
        <v>2505.7061019285065</v>
      </c>
      <c r="AQ35">
        <f t="shared" si="16"/>
        <v>72.328435407813615</v>
      </c>
      <c r="AR35">
        <f t="shared" si="16"/>
        <v>7.8899426293604608E-2</v>
      </c>
      <c r="AS35">
        <f t="shared" ref="AS35:AX77" si="18">(M35-AVERAGE(M$4:M$7))*$D35*0.001/$C35</f>
        <v>-3.3888614834870342E-3</v>
      </c>
      <c r="AT35">
        <f t="shared" si="18"/>
        <v>5.130783990105978E-3</v>
      </c>
      <c r="AU35">
        <f t="shared" si="18"/>
        <v>9.613855844594795</v>
      </c>
      <c r="AV35">
        <f t="shared" si="18"/>
        <v>2.8110655490990351E-3</v>
      </c>
      <c r="AW35">
        <f t="shared" si="18"/>
        <v>0.42724939067438888</v>
      </c>
      <c r="AX35">
        <f t="shared" si="18"/>
        <v>20.29007079330998</v>
      </c>
      <c r="AY35">
        <f t="shared" si="12"/>
        <v>2669.1657542939965</v>
      </c>
      <c r="AZ35">
        <f t="shared" ref="AZ35:BG66" si="19">(T35-AVERAGE(T$4:T$7))*$D35*0.001/$C35</f>
        <v>0.4832749116143083</v>
      </c>
      <c r="BA35">
        <f t="shared" si="19"/>
        <v>51.281444823661666</v>
      </c>
      <c r="BB35">
        <f t="shared" si="19"/>
        <v>2.5852196781467889</v>
      </c>
      <c r="BC35">
        <f t="shared" si="19"/>
        <v>26.909738576614366</v>
      </c>
      <c r="BD35">
        <f t="shared" si="19"/>
        <v>2.633239713271617E-4</v>
      </c>
      <c r="BE35">
        <f t="shared" si="19"/>
        <v>1.2508829388205434E-2</v>
      </c>
      <c r="BF35">
        <f t="shared" si="19"/>
        <v>5.6415539221000892E-2</v>
      </c>
      <c r="BG35">
        <f t="shared" si="19"/>
        <v>0.1488149088495305</v>
      </c>
      <c r="BH35">
        <f t="shared" si="17"/>
        <v>1.2791227267488048</v>
      </c>
      <c r="BI35">
        <f t="shared" si="13"/>
        <v>4.2459386616989581E-3</v>
      </c>
      <c r="BJ35">
        <f t="shared" si="13"/>
        <v>1.4751141336042171E-3</v>
      </c>
      <c r="BK35">
        <f t="shared" si="13"/>
        <v>3.9478251319323432E-4</v>
      </c>
      <c r="BL35">
        <f t="shared" si="13"/>
        <v>1.6808351099481795</v>
      </c>
      <c r="BM35">
        <f t="shared" si="13"/>
        <v>1.5047956448852311E-4</v>
      </c>
      <c r="BN35">
        <f t="shared" si="13"/>
        <v>4.1304030271808831E-2</v>
      </c>
      <c r="BO35">
        <f t="shared" si="13"/>
        <v>1.5019301533739284E-3</v>
      </c>
      <c r="BP35" s="45">
        <f t="shared" si="15"/>
        <v>13941.850919770402</v>
      </c>
    </row>
    <row r="36" spans="1:68" x14ac:dyDescent="0.25">
      <c r="A36" s="3" t="s">
        <v>287</v>
      </c>
      <c r="B36" s="3" t="s">
        <v>288</v>
      </c>
      <c r="C36" s="3">
        <v>5.8200000000000002E-2</v>
      </c>
      <c r="D36" s="4">
        <v>10</v>
      </c>
      <c r="E36" s="1">
        <v>0.16496700637295661</v>
      </c>
      <c r="F36" s="1">
        <v>239.42591049315286</v>
      </c>
      <c r="G36" s="1">
        <v>24.698789754874714</v>
      </c>
      <c r="H36" s="1">
        <v>67.391055388499225</v>
      </c>
      <c r="I36" s="1">
        <v>605.354009257916</v>
      </c>
      <c r="J36" s="1">
        <v>35.671865813416304</v>
      </c>
      <c r="K36" s="1">
        <v>0.3814143728660408</v>
      </c>
      <c r="L36" s="1">
        <v>7.2484285504104736E-4</v>
      </c>
      <c r="M36" s="1">
        <v>2.6915282911455344E-2</v>
      </c>
      <c r="N36" s="1">
        <v>-3.3365191855696225E-2</v>
      </c>
      <c r="O36" s="1">
        <v>77.341929057300192</v>
      </c>
      <c r="P36" s="1">
        <v>2.8553741097963242E-2</v>
      </c>
      <c r="Q36" s="1">
        <v>1.0258527122240346</v>
      </c>
      <c r="R36" s="1">
        <v>55.217327112657507</v>
      </c>
      <c r="S36" s="1">
        <v>1443.6828798369118</v>
      </c>
      <c r="T36" s="1">
        <v>1.749621905656392</v>
      </c>
      <c r="U36" s="1">
        <v>148.29979003097691</v>
      </c>
      <c r="V36" s="1">
        <v>6.5762611351785587</v>
      </c>
      <c r="W36" s="1">
        <v>47.085253470364016</v>
      </c>
      <c r="X36" s="1">
        <v>3.7583237367989276E-2</v>
      </c>
      <c r="Y36" s="1">
        <v>0.21686603417002545</v>
      </c>
      <c r="Z36" s="1">
        <v>0.51546673497975648</v>
      </c>
      <c r="AA36" s="1">
        <v>0.7857227606675159</v>
      </c>
      <c r="AB36" s="1">
        <v>11.284873712964126</v>
      </c>
      <c r="AC36" s="1">
        <v>1.3878665091616985E-2</v>
      </c>
      <c r="AD36" s="1">
        <v>1.962726145763936E-2</v>
      </c>
      <c r="AE36" s="1">
        <v>9.5639466478454963E-3</v>
      </c>
      <c r="AF36" s="1">
        <v>3.2204486543218493</v>
      </c>
      <c r="AG36" s="1">
        <v>1.6157791071701173E-3</v>
      </c>
      <c r="AH36" s="1">
        <v>0.35908027139409554</v>
      </c>
      <c r="AI36" s="1">
        <v>5.629868588474779E-3</v>
      </c>
      <c r="AJ36" s="1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45">
        <f t="shared" si="15"/>
        <v>0</v>
      </c>
    </row>
    <row r="37" spans="1:68" s="45" customFormat="1" x14ac:dyDescent="0.25">
      <c r="A37" s="42" t="s">
        <v>289</v>
      </c>
      <c r="B37" s="42" t="s">
        <v>290</v>
      </c>
      <c r="C37" s="42">
        <v>5.57E-2</v>
      </c>
      <c r="D37" s="43">
        <v>10</v>
      </c>
      <c r="E37" s="44">
        <v>2.2185529110471034E-2</v>
      </c>
      <c r="F37" s="44">
        <v>7.6000693769285803</v>
      </c>
      <c r="G37" s="44">
        <v>5.3668839551477587</v>
      </c>
      <c r="H37" s="44">
        <v>29.894883475467314</v>
      </c>
      <c r="I37" s="44">
        <v>21.875077774334397</v>
      </c>
      <c r="J37" s="44">
        <v>18.120744378099165</v>
      </c>
      <c r="K37" s="44">
        <v>0.20363456074264405</v>
      </c>
      <c r="L37" s="44">
        <v>1.8513020343584045E-4</v>
      </c>
      <c r="M37" s="44">
        <v>-2.5565965615741489E-2</v>
      </c>
      <c r="N37" s="44">
        <v>-1.7477926136285772E-2</v>
      </c>
      <c r="O37" s="44">
        <v>13.190606355663</v>
      </c>
      <c r="P37" s="44">
        <v>5.663896812563721E-3</v>
      </c>
      <c r="Q37" s="44">
        <v>1.1257056432587633</v>
      </c>
      <c r="R37" s="44">
        <v>11.136328684423329</v>
      </c>
      <c r="S37" s="44">
        <v>1156.3291483204525</v>
      </c>
      <c r="T37" s="44">
        <v>1.007839865970054</v>
      </c>
      <c r="U37" s="44">
        <v>138.65609504610225</v>
      </c>
      <c r="V37" s="44">
        <v>10.982005726967628</v>
      </c>
      <c r="W37" s="44">
        <v>88.384970462730209</v>
      </c>
      <c r="X37" s="44">
        <v>2.8101003011584318E-3</v>
      </c>
      <c r="Y37" s="44">
        <v>5.1230891359412079E-3</v>
      </c>
      <c r="Z37" s="44">
        <v>0.29051624147942506</v>
      </c>
      <c r="AA37" s="44">
        <v>7.0149816069973239E-2</v>
      </c>
      <c r="AB37" s="44">
        <v>7.4530229983775689</v>
      </c>
      <c r="AC37" s="44">
        <v>1.1159332403719297E-2</v>
      </c>
      <c r="AD37" s="44">
        <v>1.0230776186407001E-2</v>
      </c>
      <c r="AE37" s="44">
        <v>1.8903855397512806E-3</v>
      </c>
      <c r="AF37" s="44">
        <v>1.3918896237618925</v>
      </c>
      <c r="AG37" s="44">
        <v>2.6490991438827107E-4</v>
      </c>
      <c r="AH37" s="44">
        <v>0.24587437135449131</v>
      </c>
      <c r="AI37" s="44">
        <v>2.3695701482771645E-3</v>
      </c>
      <c r="AJ37" s="44"/>
      <c r="AK37" s="45">
        <f t="shared" ref="AK37:AK80" si="20">(E37-AVERAGE(E$4:E$7))*$D37/$C37</f>
        <v>0.85930013814820327</v>
      </c>
      <c r="AL37" s="45">
        <f t="shared" si="16"/>
        <v>1359.9922130512293</v>
      </c>
      <c r="AM37" s="45">
        <f t="shared" si="16"/>
        <v>962.59389416261206</v>
      </c>
      <c r="AN37" s="45">
        <f t="shared" si="16"/>
        <v>5364.8206787313675</v>
      </c>
      <c r="AO37" s="45">
        <f t="shared" si="16"/>
        <v>3749.2093056928247</v>
      </c>
      <c r="AP37" s="45">
        <f t="shared" si="16"/>
        <v>3245.5580309808079</v>
      </c>
      <c r="AQ37" s="45">
        <f t="shared" si="16"/>
        <v>30.27110774145488</v>
      </c>
      <c r="AR37" s="45">
        <f t="shared" si="16"/>
        <v>2.7224000202396396E-2</v>
      </c>
      <c r="AS37" s="45">
        <f t="shared" si="18"/>
        <v>-1.7710399572147912E-3</v>
      </c>
      <c r="AT37" s="45">
        <f t="shared" si="18"/>
        <v>1.9525897509455035E-3</v>
      </c>
      <c r="AU37" s="45">
        <f t="shared" si="18"/>
        <v>1.3558342365265235</v>
      </c>
      <c r="AV37" s="45">
        <f t="shared" si="18"/>
        <v>8.7012015657650171E-4</v>
      </c>
      <c r="AW37" s="45">
        <f t="shared" si="18"/>
        <v>0.18434021408215054</v>
      </c>
      <c r="AX37" s="45">
        <f t="shared" si="18"/>
        <v>1.9906701041602526</v>
      </c>
      <c r="AY37" s="45">
        <f t="shared" ref="AY37:AY80" si="21">(S37-AVERAGE(S$4:S$6))*$D37*0.001/$C37</f>
        <v>207.29737464746307</v>
      </c>
      <c r="AZ37" s="45">
        <f t="shared" si="19"/>
        <v>0.18041864219101078</v>
      </c>
      <c r="BA37" s="45">
        <f t="shared" si="19"/>
        <v>24.87770856074599</v>
      </c>
      <c r="BB37" s="45">
        <f t="shared" si="19"/>
        <v>1.9515894230522437</v>
      </c>
      <c r="BC37" s="45">
        <f t="shared" si="19"/>
        <v>15.807866691811975</v>
      </c>
      <c r="BD37" s="45">
        <f t="shared" si="19"/>
        <v>-4.9199440483373754E-4</v>
      </c>
      <c r="BE37" s="45">
        <f t="shared" si="19"/>
        <v>9.9638770402104247E-4</v>
      </c>
      <c r="BF37" s="45">
        <f t="shared" si="19"/>
        <v>5.1393480737752635E-2</v>
      </c>
      <c r="BG37" s="45">
        <f t="shared" si="19"/>
        <v>7.72104311371467E-3</v>
      </c>
      <c r="BH37" s="45">
        <f t="shared" si="17"/>
        <v>1.3274667373083093</v>
      </c>
      <c r="BI37" s="45">
        <f t="shared" si="17"/>
        <v>1.2590760668870029E-3</v>
      </c>
      <c r="BJ37" s="45">
        <f t="shared" si="17"/>
        <v>8.636557375315744E-4</v>
      </c>
      <c r="BK37" s="45">
        <f t="shared" si="17"/>
        <v>1.5800323533972932E-4</v>
      </c>
      <c r="BL37" s="45">
        <f t="shared" si="17"/>
        <v>0.23584791125723659</v>
      </c>
      <c r="BM37" s="45">
        <f t="shared" si="17"/>
        <v>2.8652493779745654E-5</v>
      </c>
      <c r="BN37" s="45">
        <f t="shared" si="17"/>
        <v>2.7024888730806353E-2</v>
      </c>
      <c r="BO37" s="45">
        <f t="shared" si="17"/>
        <v>5.4615875723889934E-4</v>
      </c>
      <c r="BP37" s="45">
        <f t="shared" si="15"/>
        <v>14968.631422689368</v>
      </c>
    </row>
    <row r="38" spans="1:68" s="49" customFormat="1" x14ac:dyDescent="0.25">
      <c r="A38" s="46" t="s">
        <v>291</v>
      </c>
      <c r="B38" s="46" t="s">
        <v>292</v>
      </c>
      <c r="C38" s="46">
        <v>5.0599999999999999E-2</v>
      </c>
      <c r="D38" s="47">
        <v>10</v>
      </c>
      <c r="E38" s="48">
        <v>3.0056189062988483E-2</v>
      </c>
      <c r="F38" s="48">
        <v>9.8013660872791064</v>
      </c>
      <c r="G38" s="48">
        <v>6.3577952247672007</v>
      </c>
      <c r="H38" s="48">
        <v>45.72468270072693</v>
      </c>
      <c r="I38" s="48">
        <v>24.491421152810158</v>
      </c>
      <c r="J38" s="48">
        <v>14.927539268296812</v>
      </c>
      <c r="K38" s="48">
        <v>0.30090104636006476</v>
      </c>
      <c r="L38" s="48">
        <v>4.9830318340962469E-4</v>
      </c>
      <c r="M38" s="48">
        <v>-3.4983894895096325E-2</v>
      </c>
      <c r="N38" s="48">
        <v>9.1630880132857935E-4</v>
      </c>
      <c r="O38" s="48">
        <v>89.442775045374887</v>
      </c>
      <c r="P38" s="48">
        <v>9.9162252359809872E-3</v>
      </c>
      <c r="Q38" s="48">
        <v>2.0587629388684872</v>
      </c>
      <c r="R38" s="48">
        <v>21.268984665175193</v>
      </c>
      <c r="S38" s="48">
        <v>3896.5029037409308</v>
      </c>
      <c r="T38" s="48">
        <v>1.7951956872782291</v>
      </c>
      <c r="U38" s="48">
        <v>230.77928181381159</v>
      </c>
      <c r="V38" s="48">
        <v>10.864043209423228</v>
      </c>
      <c r="W38" s="48">
        <v>77.814419892961709</v>
      </c>
      <c r="X38" s="48">
        <v>5.8722533979324691E-3</v>
      </c>
      <c r="Y38" s="48">
        <v>8.3981661518011605E-3</v>
      </c>
      <c r="Z38" s="48">
        <v>0.32395782696774927</v>
      </c>
      <c r="AA38" s="48">
        <v>0.24105264085482453</v>
      </c>
      <c r="AB38" s="48">
        <v>18.823755242835816</v>
      </c>
      <c r="AC38" s="48">
        <v>1.4700660559646224E-2</v>
      </c>
      <c r="AD38" s="48">
        <v>2.3251565804070923E-2</v>
      </c>
      <c r="AE38" s="48">
        <v>5.8247623395116938E-3</v>
      </c>
      <c r="AF38" s="48">
        <v>3.5135790182241373</v>
      </c>
      <c r="AG38" s="48">
        <v>5.9010634986220308E-4</v>
      </c>
      <c r="AH38" s="48">
        <v>0.25292948051138381</v>
      </c>
      <c r="AI38" s="48">
        <v>3.4619033643702203E-3</v>
      </c>
      <c r="AJ38" s="48"/>
      <c r="AK38" s="49">
        <f t="shared" si="20"/>
        <v>2.5013758343879329</v>
      </c>
      <c r="AL38" s="49">
        <f t="shared" si="16"/>
        <v>1932.105402578236</v>
      </c>
      <c r="AM38" s="49">
        <f t="shared" si="16"/>
        <v>1255.4464940919349</v>
      </c>
      <c r="AN38" s="49">
        <f t="shared" si="16"/>
        <v>9033.9625307891965</v>
      </c>
      <c r="AO38" s="49">
        <f t="shared" si="16"/>
        <v>4644.1579468744658</v>
      </c>
      <c r="AP38" s="49">
        <f t="shared" si="16"/>
        <v>2941.6112890831514</v>
      </c>
      <c r="AQ38" s="49">
        <f t="shared" si="16"/>
        <v>52.544773861131304</v>
      </c>
      <c r="AR38" s="49">
        <f t="shared" si="16"/>
        <v>9.1859814446864071E-2</v>
      </c>
      <c r="AS38" s="49">
        <f t="shared" si="18"/>
        <v>-3.8107948302453011E-3</v>
      </c>
      <c r="AT38" s="49">
        <f t="shared" si="18"/>
        <v>5.7846165712215035E-3</v>
      </c>
      <c r="AU38" s="49">
        <f t="shared" si="18"/>
        <v>16.562088021178781</v>
      </c>
      <c r="AV38" s="49">
        <f t="shared" si="18"/>
        <v>1.7982011256024468E-3</v>
      </c>
      <c r="AW38" s="49">
        <f t="shared" si="18"/>
        <v>0.38731863400144323</v>
      </c>
      <c r="AX38" s="49">
        <f t="shared" si="18"/>
        <v>4.1938119487993024</v>
      </c>
      <c r="AY38" s="49">
        <f t="shared" si="21"/>
        <v>769.7272988551083</v>
      </c>
      <c r="AZ38" s="49">
        <f t="shared" si="19"/>
        <v>0.35420704709725392</v>
      </c>
      <c r="BA38" s="49">
        <f t="shared" si="19"/>
        <v>45.591308982423811</v>
      </c>
      <c r="BB38" s="49">
        <f t="shared" si="19"/>
        <v>2.1249783732918175</v>
      </c>
      <c r="BC38" s="49">
        <f t="shared" si="19"/>
        <v>15.312108083720197</v>
      </c>
      <c r="BD38" s="49">
        <f t="shared" si="19"/>
        <v>6.3585822500023597E-5</v>
      </c>
      <c r="BE38" s="49">
        <f t="shared" si="19"/>
        <v>1.7440625547939048E-3</v>
      </c>
      <c r="BF38" s="49">
        <f t="shared" si="19"/>
        <v>6.3182465058815487E-2</v>
      </c>
      <c r="BG38" s="49">
        <f t="shared" si="19"/>
        <v>4.2274512831668387E-2</v>
      </c>
      <c r="BH38" s="49">
        <f t="shared" si="17"/>
        <v>3.7084430773252035</v>
      </c>
      <c r="BI38" s="49">
        <f t="shared" si="17"/>
        <v>2.0858462151161134E-3</v>
      </c>
      <c r="BJ38" s="49">
        <f t="shared" si="17"/>
        <v>3.5239826236590499E-3</v>
      </c>
      <c r="BK38" s="49">
        <f t="shared" si="17"/>
        <v>9.51473284704092E-4</v>
      </c>
      <c r="BL38" s="49">
        <f t="shared" si="17"/>
        <v>0.67892534785870606</v>
      </c>
      <c r="BM38" s="49">
        <f t="shared" si="17"/>
        <v>9.58084636021967E-5</v>
      </c>
      <c r="BN38" s="49">
        <f t="shared" si="17"/>
        <v>3.1143031499502746E-2</v>
      </c>
      <c r="BO38" s="49">
        <f t="shared" si="17"/>
        <v>8.1708250867860164E-4</v>
      </c>
      <c r="BP38" s="45">
        <f t="shared" si="15"/>
        <v>20721.211815171493</v>
      </c>
    </row>
    <row r="39" spans="1:68" x14ac:dyDescent="0.25">
      <c r="A39" s="3" t="s">
        <v>293</v>
      </c>
      <c r="B39" s="3" t="s">
        <v>294</v>
      </c>
      <c r="C39" s="3">
        <v>5.62E-2</v>
      </c>
      <c r="D39" s="4">
        <v>10</v>
      </c>
      <c r="E39" s="1">
        <v>2.735156044834448E-2</v>
      </c>
      <c r="F39" s="1">
        <v>5.9888292407582275</v>
      </c>
      <c r="G39" s="1">
        <v>5.7622295124042182</v>
      </c>
      <c r="H39" s="1">
        <v>28.828120965129358</v>
      </c>
      <c r="I39" s="1">
        <v>9.0378437754129965</v>
      </c>
      <c r="J39" s="1">
        <v>16.033329424177271</v>
      </c>
      <c r="K39" s="1">
        <v>0.37454275893571687</v>
      </c>
      <c r="L39" s="1">
        <v>5.2921516184331987E-4</v>
      </c>
      <c r="M39" s="1">
        <v>-3.4983894895096325E-2</v>
      </c>
      <c r="N39" s="1">
        <v>-3.3365191855696225E-2</v>
      </c>
      <c r="O39" s="1">
        <v>73.212989629323715</v>
      </c>
      <c r="P39" s="1">
        <v>0.11228380290207757</v>
      </c>
      <c r="Q39" s="1">
        <v>25.119479437876635</v>
      </c>
      <c r="R39" s="1">
        <v>46.484819425379918</v>
      </c>
      <c r="S39" s="1">
        <v>3795.6670981986763</v>
      </c>
      <c r="T39" s="1">
        <v>2.0807077710275443</v>
      </c>
      <c r="U39" s="1">
        <v>352.69582557515889</v>
      </c>
      <c r="V39" s="1">
        <v>48.906183599308704</v>
      </c>
      <c r="W39" s="1">
        <v>84.833700117729236</v>
      </c>
      <c r="X39" s="1">
        <v>1.0095043173090994E-2</v>
      </c>
      <c r="Y39" s="1">
        <v>3.2637502417973953E-2</v>
      </c>
      <c r="Z39" s="1">
        <v>0.48189561670049624</v>
      </c>
      <c r="AA39" s="1">
        <v>0.78320772045074094</v>
      </c>
      <c r="AB39" s="1">
        <v>11.147993541060584</v>
      </c>
      <c r="AC39" s="1">
        <v>2.1431670009329575E-2</v>
      </c>
      <c r="AD39" s="1">
        <v>1.8129597642615448E-2</v>
      </c>
      <c r="AE39" s="1">
        <v>4.9019212808387742E-3</v>
      </c>
      <c r="AF39" s="1">
        <v>2.8271136608433509</v>
      </c>
      <c r="AG39" s="1">
        <v>4.0411169152873458E-4</v>
      </c>
      <c r="AH39" s="1">
        <v>0.19415957209615881</v>
      </c>
      <c r="AI39" s="1">
        <v>1.1064386438954419E-3</v>
      </c>
      <c r="AJ39" s="1"/>
      <c r="AK39">
        <f t="shared" si="20"/>
        <v>1.7708777771101312</v>
      </c>
      <c r="AL39">
        <f t="shared" si="16"/>
        <v>1061.1951050756218</v>
      </c>
      <c r="AM39">
        <f t="shared" si="16"/>
        <v>1024.3760761107133</v>
      </c>
      <c r="AN39">
        <f t="shared" si="16"/>
        <v>5127.2755640917721</v>
      </c>
      <c r="AO39">
        <f t="shared" si="16"/>
        <v>1431.6480131294729</v>
      </c>
      <c r="AP39">
        <f t="shared" si="16"/>
        <v>2845.2568111461219</v>
      </c>
      <c r="AQ39">
        <f t="shared" si="16"/>
        <v>60.412503258536745</v>
      </c>
      <c r="AR39">
        <f t="shared" si="16"/>
        <v>8.8206875362068921E-2</v>
      </c>
      <c r="AS39">
        <f t="shared" si="18"/>
        <v>-3.4310715019646304E-3</v>
      </c>
      <c r="AT39">
        <f t="shared" si="18"/>
        <v>-8.9169765242775765E-4</v>
      </c>
      <c r="AU39">
        <f t="shared" si="18"/>
        <v>12.023911026888513</v>
      </c>
      <c r="AV39">
        <f t="shared" si="18"/>
        <v>1.9833892413104088E-2</v>
      </c>
      <c r="AW39">
        <f t="shared" si="18"/>
        <v>4.4520549443159165</v>
      </c>
      <c r="AX39">
        <f t="shared" si="18"/>
        <v>8.2627265518023485</v>
      </c>
      <c r="AY39">
        <f t="shared" si="21"/>
        <v>675.08617912181376</v>
      </c>
      <c r="AZ39">
        <f t="shared" si="19"/>
        <v>0.36971525659455884</v>
      </c>
      <c r="BA39">
        <f t="shared" si="19"/>
        <v>62.741737938151573</v>
      </c>
      <c r="BB39">
        <f t="shared" si="19"/>
        <v>8.6823008823384473</v>
      </c>
      <c r="BC39">
        <f t="shared" si="19"/>
        <v>15.035328670532335</v>
      </c>
      <c r="BD39">
        <f t="shared" si="19"/>
        <v>8.0863594964566629E-4</v>
      </c>
      <c r="BE39">
        <f t="shared" si="19"/>
        <v>5.8833261198273932E-3</v>
      </c>
      <c r="BF39">
        <f t="shared" si="19"/>
        <v>8.4989512976931206E-2</v>
      </c>
      <c r="BG39">
        <f t="shared" si="19"/>
        <v>0.13453098123205667</v>
      </c>
      <c r="BH39">
        <f t="shared" si="17"/>
        <v>1.9731246031121525</v>
      </c>
      <c r="BI39">
        <f t="shared" si="17"/>
        <v>3.0756924018097661E-3</v>
      </c>
      <c r="BJ39">
        <f t="shared" si="17"/>
        <v>2.2614562125016571E-3</v>
      </c>
      <c r="BK39">
        <f t="shared" si="17"/>
        <v>6.9245796475618971E-4</v>
      </c>
      <c r="BL39">
        <f t="shared" si="17"/>
        <v>0.48912756277300112</v>
      </c>
      <c r="BM39">
        <f t="shared" si="17"/>
        <v>5.3166577845844632E-5</v>
      </c>
      <c r="BN39">
        <f t="shared" si="17"/>
        <v>1.7582532201469554E-2</v>
      </c>
      <c r="BO39">
        <f t="shared" si="17"/>
        <v>3.1654319812080901E-4</v>
      </c>
      <c r="BP39" s="45">
        <f t="shared" si="15"/>
        <v>12341.405069451124</v>
      </c>
    </row>
    <row r="40" spans="1:68" x14ac:dyDescent="0.25">
      <c r="A40" s="3" t="s">
        <v>295</v>
      </c>
      <c r="B40" s="3" t="s">
        <v>296</v>
      </c>
      <c r="C40" s="3">
        <v>5.28E-2</v>
      </c>
      <c r="D40" s="4">
        <v>10</v>
      </c>
      <c r="E40" s="1">
        <v>2.3117937883615925E-2</v>
      </c>
      <c r="F40" s="1">
        <v>7.5559447672090876</v>
      </c>
      <c r="G40" s="1">
        <v>7.6675014426674579</v>
      </c>
      <c r="H40" s="1">
        <v>44.204002537203699</v>
      </c>
      <c r="I40" s="1">
        <v>25.382192426539131</v>
      </c>
      <c r="J40" s="1">
        <v>17.28936127601072</v>
      </c>
      <c r="K40" s="1">
        <v>0.35316811701216749</v>
      </c>
      <c r="L40" s="1">
        <v>3.3205905012423441E-4</v>
      </c>
      <c r="M40" s="1">
        <v>-2.4700369628955745E-2</v>
      </c>
      <c r="N40" s="1">
        <v>-3.3365191855696225E-2</v>
      </c>
      <c r="O40" s="1">
        <v>36.841266653459527</v>
      </c>
      <c r="P40" s="1">
        <v>1.5688997603198574E-2</v>
      </c>
      <c r="Q40" s="1">
        <v>1.9020061321723756</v>
      </c>
      <c r="R40" s="1">
        <v>50.669126755514824</v>
      </c>
      <c r="S40" s="1">
        <v>4703.1974644156435</v>
      </c>
      <c r="T40" s="1">
        <v>2.3036025941456733</v>
      </c>
      <c r="U40" s="1">
        <v>199.78285256907671</v>
      </c>
      <c r="V40" s="1">
        <v>17.280360385912932</v>
      </c>
      <c r="W40" s="1">
        <v>108.11209965433123</v>
      </c>
      <c r="X40" s="1">
        <v>7.334387747888564E-3</v>
      </c>
      <c r="Y40" s="1">
        <v>1.3040418370516654E-2</v>
      </c>
      <c r="Z40" s="1">
        <v>0.3704830723695669</v>
      </c>
      <c r="AA40" s="1">
        <v>0.41990160867422244</v>
      </c>
      <c r="AB40" s="1">
        <v>8.1780548274319642</v>
      </c>
      <c r="AC40" s="1">
        <v>1.5821396642821624E-2</v>
      </c>
      <c r="AD40" s="1">
        <v>2.2192416772501836E-2</v>
      </c>
      <c r="AE40" s="1">
        <v>1.6706943084120005E-3</v>
      </c>
      <c r="AF40" s="1">
        <v>6.3471393548612713</v>
      </c>
      <c r="AG40" s="1">
        <v>7.6228528265915468E-4</v>
      </c>
      <c r="AH40" s="1">
        <v>0.27503039886630781</v>
      </c>
      <c r="AI40" s="1">
        <v>4.423153161331024E-2</v>
      </c>
      <c r="AJ40" s="1"/>
      <c r="AK40">
        <f t="shared" si="20"/>
        <v>1.0830891179224211</v>
      </c>
      <c r="AL40">
        <f t="shared" si="16"/>
        <v>1426.3318213969424</v>
      </c>
      <c r="AM40">
        <f t="shared" si="16"/>
        <v>1451.186643561638</v>
      </c>
      <c r="AN40">
        <f t="shared" si="16"/>
        <v>8369.5398186117636</v>
      </c>
      <c r="AO40">
        <f t="shared" si="16"/>
        <v>4619.3580463851831</v>
      </c>
      <c r="AP40">
        <f t="shared" si="16"/>
        <v>3266.3589262262603</v>
      </c>
      <c r="AQ40">
        <f t="shared" si="16"/>
        <v>60.254474694967257</v>
      </c>
      <c r="AR40">
        <f t="shared" si="16"/>
        <v>5.6546690874193548E-2</v>
      </c>
      <c r="AS40">
        <f t="shared" si="18"/>
        <v>-1.70437435130694E-3</v>
      </c>
      <c r="AT40">
        <f t="shared" si="18"/>
        <v>-9.4911757701590866E-4</v>
      </c>
      <c r="AU40">
        <f t="shared" si="18"/>
        <v>5.909594127888119</v>
      </c>
      <c r="AV40">
        <f t="shared" si="18"/>
        <v>2.8166041785541609E-3</v>
      </c>
      <c r="AW40">
        <f t="shared" si="18"/>
        <v>0.34149156843772549</v>
      </c>
      <c r="AX40">
        <f t="shared" si="18"/>
        <v>9.5872785134969902</v>
      </c>
      <c r="AY40">
        <f t="shared" si="21"/>
        <v>890.43838880332578</v>
      </c>
      <c r="AZ40">
        <f t="shared" si="19"/>
        <v>0.43573760704158132</v>
      </c>
      <c r="BA40">
        <f t="shared" si="19"/>
        <v>37.821135266350304</v>
      </c>
      <c r="BB40">
        <f t="shared" si="19"/>
        <v>3.2516491941943748</v>
      </c>
      <c r="BC40">
        <f t="shared" si="19"/>
        <v>20.412300504733658</v>
      </c>
      <c r="BD40">
        <f t="shared" si="19"/>
        <v>3.378557976905709E-4</v>
      </c>
      <c r="BE40">
        <f t="shared" si="19"/>
        <v>2.5506077170402751E-3</v>
      </c>
      <c r="BF40">
        <f t="shared" si="19"/>
        <v>6.9361461855951517E-2</v>
      </c>
      <c r="BG40">
        <f t="shared" si="19"/>
        <v>7.4385985368871185E-2</v>
      </c>
      <c r="BH40">
        <f t="shared" si="17"/>
        <v>1.537693476488954</v>
      </c>
      <c r="BI40">
        <f t="shared" si="17"/>
        <v>2.2111965779664645E-3</v>
      </c>
      <c r="BJ40">
        <f t="shared" si="17"/>
        <v>3.1765536068457771E-3</v>
      </c>
      <c r="BK40">
        <f t="shared" si="17"/>
        <v>1.2507325558769168E-4</v>
      </c>
      <c r="BL40">
        <f t="shared" si="17"/>
        <v>1.1872959463640507</v>
      </c>
      <c r="BM40">
        <f t="shared" si="17"/>
        <v>1.2442609064849752E-4</v>
      </c>
      <c r="BN40">
        <f t="shared" si="17"/>
        <v>3.4031185178486342E-2</v>
      </c>
      <c r="BO40">
        <f t="shared" si="17"/>
        <v>8.5045579058435124E-3</v>
      </c>
      <c r="BP40" s="45">
        <f t="shared" si="15"/>
        <v>20165.286903709482</v>
      </c>
    </row>
    <row r="41" spans="1:68" s="59" customFormat="1" x14ac:dyDescent="0.25">
      <c r="A41" s="56" t="s">
        <v>297</v>
      </c>
      <c r="B41" s="56" t="s">
        <v>298</v>
      </c>
      <c r="C41" s="56">
        <v>5.8299999999999998E-2</v>
      </c>
      <c r="D41" s="57">
        <v>10</v>
      </c>
      <c r="E41" s="58">
        <v>2.4097923359298546E-2</v>
      </c>
      <c r="F41" s="58">
        <v>6.2027280308948223</v>
      </c>
      <c r="G41" s="58">
        <v>7.2669308496330771</v>
      </c>
      <c r="H41" s="58">
        <v>53.181344089412583</v>
      </c>
      <c r="I41" s="58">
        <v>23.62567127756795</v>
      </c>
      <c r="J41" s="58">
        <v>20.491793173310487</v>
      </c>
      <c r="K41" s="58">
        <v>0.31485671000904586</v>
      </c>
      <c r="L41" s="58">
        <v>1.2502754384258524E-3</v>
      </c>
      <c r="M41" s="58">
        <v>-3.4983894895096325E-2</v>
      </c>
      <c r="N41" s="58">
        <v>-1.5909274275844511E-2</v>
      </c>
      <c r="O41" s="58">
        <v>93.376153268576232</v>
      </c>
      <c r="P41" s="58">
        <v>1.1323673111018272E-2</v>
      </c>
      <c r="Q41" s="58">
        <v>1.803464977076884</v>
      </c>
      <c r="R41" s="58">
        <v>21.309331836940682</v>
      </c>
      <c r="S41" s="58">
        <v>5273.483734258939</v>
      </c>
      <c r="T41" s="58">
        <v>0.96351216158065034</v>
      </c>
      <c r="U41" s="58">
        <v>122.57091896971632</v>
      </c>
      <c r="V41" s="58">
        <v>46.27136416262617</v>
      </c>
      <c r="W41" s="58">
        <v>111.10497210342189</v>
      </c>
      <c r="X41" s="58">
        <v>5.0635039432706586E-2</v>
      </c>
      <c r="Y41" s="58">
        <v>4.52999287463392E-3</v>
      </c>
      <c r="Z41" s="58">
        <v>0.34919181328787591</v>
      </c>
      <c r="AA41" s="58">
        <v>0.4685298145820832</v>
      </c>
      <c r="AB41" s="58">
        <v>7.5103160944169041</v>
      </c>
      <c r="AC41" s="58">
        <v>7.8236282199375291E-3</v>
      </c>
      <c r="AD41" s="58">
        <v>0.22389695593494321</v>
      </c>
      <c r="AE41" s="58">
        <v>3.0197763721038174E-3</v>
      </c>
      <c r="AF41" s="58">
        <v>8.549759447129734</v>
      </c>
      <c r="AG41" s="58">
        <v>4.2461766141324266E-4</v>
      </c>
      <c r="AH41" s="58">
        <v>7.0242799212612637</v>
      </c>
      <c r="AI41" s="58">
        <v>8.23784860294185E-3</v>
      </c>
      <c r="AJ41" s="58"/>
      <c r="AK41" s="59">
        <f t="shared" si="20"/>
        <v>1.1490044628324194</v>
      </c>
      <c r="AL41" s="59">
        <f t="shared" si="16"/>
        <v>1059.6595678664821</v>
      </c>
      <c r="AM41" s="59">
        <f t="shared" si="16"/>
        <v>1245.5737367017268</v>
      </c>
      <c r="AN41" s="59">
        <f t="shared" si="16"/>
        <v>9119.813343821439</v>
      </c>
      <c r="AO41" s="59">
        <f t="shared" si="16"/>
        <v>3882.2794744326911</v>
      </c>
      <c r="AP41" s="59">
        <f t="shared" si="16"/>
        <v>3507.5140699441549</v>
      </c>
      <c r="AQ41" s="59">
        <f t="shared" si="16"/>
        <v>47.998665417891161</v>
      </c>
      <c r="AR41" s="59">
        <f t="shared" si="16"/>
        <v>0.2087106202602676</v>
      </c>
      <c r="AS41" s="59">
        <f t="shared" si="18"/>
        <v>-3.307482305495922E-3</v>
      </c>
      <c r="AT41" s="59">
        <f t="shared" si="18"/>
        <v>2.1345757758503806E-3</v>
      </c>
      <c r="AU41" s="59">
        <f t="shared" si="18"/>
        <v>15.049321373990733</v>
      </c>
      <c r="AV41" s="59">
        <f t="shared" si="18"/>
        <v>1.8021175935824471E-3</v>
      </c>
      <c r="AW41" s="59">
        <f t="shared" si="18"/>
        <v>0.29237295476084035</v>
      </c>
      <c r="AX41" s="59">
        <f t="shared" si="18"/>
        <v>3.6468328701011936</v>
      </c>
      <c r="AY41" s="59">
        <f t="shared" si="21"/>
        <v>904.25402448110731</v>
      </c>
      <c r="AZ41" s="59">
        <f t="shared" si="19"/>
        <v>0.16476914796132527</v>
      </c>
      <c r="BA41" s="59">
        <f t="shared" si="19"/>
        <v>21.009204220749439</v>
      </c>
      <c r="BB41" s="59">
        <f t="shared" si="19"/>
        <v>7.9176177567855124</v>
      </c>
      <c r="BC41" s="59">
        <f t="shared" si="19"/>
        <v>18.999968973256326</v>
      </c>
      <c r="BD41" s="59">
        <f t="shared" si="19"/>
        <v>7.7331955911876917E-3</v>
      </c>
      <c r="BE41" s="59">
        <f t="shared" si="19"/>
        <v>8.502201115077046E-4</v>
      </c>
      <c r="BF41" s="59">
        <f t="shared" si="19"/>
        <v>5.9165910723453348E-2</v>
      </c>
      <c r="BG41" s="59">
        <f t="shared" si="19"/>
        <v>7.570946975222996E-2</v>
      </c>
      <c r="BH41" s="59">
        <f t="shared" si="17"/>
        <v>1.2780931085500202</v>
      </c>
      <c r="BI41" s="59">
        <f t="shared" si="17"/>
        <v>6.3076320905297405E-4</v>
      </c>
      <c r="BJ41" s="59">
        <f t="shared" si="17"/>
        <v>3.7474569846755942E-2</v>
      </c>
      <c r="BK41" s="59">
        <f t="shared" si="17"/>
        <v>3.4467733330957622E-4</v>
      </c>
      <c r="BL41" s="59">
        <f t="shared" si="17"/>
        <v>1.4530948008697508</v>
      </c>
      <c r="BM41" s="59">
        <f t="shared" si="17"/>
        <v>5.4768805725240977E-5</v>
      </c>
      <c r="BN41" s="72"/>
      <c r="BO41" s="59">
        <f t="shared" si="17"/>
        <v>1.5283675355892549E-3</v>
      </c>
      <c r="BP41" s="45">
        <f t="shared" si="15"/>
        <v>19838.445994109585</v>
      </c>
    </row>
    <row r="42" spans="1:68" s="63" customFormat="1" x14ac:dyDescent="0.25">
      <c r="A42" s="60" t="s">
        <v>299</v>
      </c>
      <c r="B42" s="60" t="s">
        <v>300</v>
      </c>
      <c r="C42" s="60">
        <v>5.67E-2</v>
      </c>
      <c r="D42" s="61">
        <v>10</v>
      </c>
      <c r="E42" s="62">
        <v>1.8060960177965948E-2</v>
      </c>
      <c r="F42" s="62">
        <v>6.72162636005039</v>
      </c>
      <c r="G42" s="62">
        <v>5.9925831416998916</v>
      </c>
      <c r="H42" s="62">
        <v>36.320045617998836</v>
      </c>
      <c r="I42" s="62">
        <v>14.736548047999777</v>
      </c>
      <c r="J42" s="62">
        <v>18.75531816085811</v>
      </c>
      <c r="K42" s="62">
        <v>0.34810296233489585</v>
      </c>
      <c r="L42" s="62">
        <v>6.5109135482069747E-4</v>
      </c>
      <c r="M42" s="62">
        <v>-3.4983894895096325E-2</v>
      </c>
      <c r="N42" s="62">
        <v>-3.3365191855696225E-2</v>
      </c>
      <c r="O42" s="62">
        <v>71.937228940908355</v>
      </c>
      <c r="P42" s="62">
        <v>3.7967677051957423E-2</v>
      </c>
      <c r="Q42" s="62">
        <v>11.07240328613489</v>
      </c>
      <c r="R42" s="62">
        <v>29.75286914657234</v>
      </c>
      <c r="S42" s="62">
        <v>4835.3455877751094</v>
      </c>
      <c r="T42" s="62">
        <v>1.3775969118881857</v>
      </c>
      <c r="U42" s="62">
        <v>114.21041310188622</v>
      </c>
      <c r="V42" s="62">
        <v>30.583047559399265</v>
      </c>
      <c r="W42" s="62">
        <v>85.958878005763736</v>
      </c>
      <c r="X42" s="62">
        <v>7.1315993960916835E-3</v>
      </c>
      <c r="Y42" s="62">
        <v>2.3497700588435852E-2</v>
      </c>
      <c r="Z42" s="62">
        <v>0.33852106739921778</v>
      </c>
      <c r="AA42" s="62">
        <v>0.46641984294550076</v>
      </c>
      <c r="AB42" s="62">
        <v>7.0026252465693393</v>
      </c>
      <c r="AC42" s="62">
        <v>5.2148118392597214E-3</v>
      </c>
      <c r="AD42" s="62">
        <v>9.3903195028903569E-2</v>
      </c>
      <c r="AE42" s="62">
        <v>1.7302046760846574E-3</v>
      </c>
      <c r="AF42" s="62">
        <v>4.6505513982897018</v>
      </c>
      <c r="AG42" s="62">
        <v>4.0092512744102865E-4</v>
      </c>
      <c r="AH42" s="62">
        <v>0.43542866076642206</v>
      </c>
      <c r="AI42" s="62">
        <v>2.93196975439847E-2</v>
      </c>
      <c r="AJ42" s="62"/>
      <c r="AK42" s="63">
        <f t="shared" si="20"/>
        <v>0.11670773138984247</v>
      </c>
      <c r="AL42" s="63">
        <f t="shared" si="16"/>
        <v>1181.0782380629907</v>
      </c>
      <c r="AM42" s="63">
        <f t="shared" si="16"/>
        <v>1055.9695197597675</v>
      </c>
      <c r="AN42" s="63">
        <f t="shared" si="16"/>
        <v>6403.3885931331997</v>
      </c>
      <c r="AO42" s="63">
        <f t="shared" si="16"/>
        <v>2424.0857330466347</v>
      </c>
      <c r="AP42" s="63">
        <f t="shared" si="16"/>
        <v>3300.2349233372211</v>
      </c>
      <c r="AQ42" s="63">
        <f t="shared" si="16"/>
        <v>55.216661677628835</v>
      </c>
      <c r="AR42" s="63">
        <f t="shared" si="16"/>
        <v>0.10892395635135889</v>
      </c>
      <c r="AS42" s="63">
        <f t="shared" si="18"/>
        <v>-3.4008151395134431E-3</v>
      </c>
      <c r="AT42" s="63">
        <f t="shared" si="18"/>
        <v>-8.8383435743280385E-4</v>
      </c>
      <c r="AU42" s="63">
        <f t="shared" si="18"/>
        <v>11.692878180370034</v>
      </c>
      <c r="AV42" s="63">
        <f t="shared" si="18"/>
        <v>6.5520898609391217E-3</v>
      </c>
      <c r="AW42" s="63">
        <f t="shared" si="18"/>
        <v>1.9353567258048863</v>
      </c>
      <c r="AX42" s="63">
        <f t="shared" si="18"/>
        <v>5.2389017534958766</v>
      </c>
      <c r="AY42" s="63">
        <f t="shared" si="21"/>
        <v>852.49785118889349</v>
      </c>
      <c r="AZ42" s="63">
        <f t="shared" si="19"/>
        <v>0.24244953843422604</v>
      </c>
      <c r="BA42" s="63">
        <f t="shared" si="19"/>
        <v>20.127540518366693</v>
      </c>
      <c r="BB42" s="63">
        <f t="shared" si="19"/>
        <v>5.37414372466184</v>
      </c>
      <c r="BC42" s="63">
        <f t="shared" si="19"/>
        <v>15.101186069916441</v>
      </c>
      <c r="BD42" s="63">
        <f t="shared" si="19"/>
        <v>2.7885189770887722E-4</v>
      </c>
      <c r="BE42" s="63">
        <f t="shared" si="19"/>
        <v>4.2194869424853352E-3</v>
      </c>
      <c r="BF42" s="63">
        <f t="shared" si="19"/>
        <v>5.8953529740577583E-2</v>
      </c>
      <c r="BG42" s="63">
        <f t="shared" si="19"/>
        <v>7.7473763142666352E-2</v>
      </c>
      <c r="BH42" s="63">
        <f t="shared" si="17"/>
        <v>1.2246193959433955</v>
      </c>
      <c r="BI42" s="63">
        <f t="shared" si="17"/>
        <v>1.8845381447989959E-4</v>
      </c>
      <c r="BJ42" s="63">
        <f t="shared" si="17"/>
        <v>1.5605464074170624E-2</v>
      </c>
      <c r="BK42" s="63">
        <f t="shared" si="17"/>
        <v>1.2696598891987106E-4</v>
      </c>
      <c r="BL42" s="63">
        <f t="shared" si="17"/>
        <v>0.80640822579023241</v>
      </c>
      <c r="BM42" s="63">
        <f t="shared" si="17"/>
        <v>5.2135732523093617E-5</v>
      </c>
      <c r="BN42" s="63">
        <f t="shared" si="17"/>
        <v>5.9979350906970395E-2</v>
      </c>
      <c r="BO42" s="63">
        <f t="shared" si="17"/>
        <v>5.289635215789807E-3</v>
      </c>
      <c r="BP42" s="45">
        <f t="shared" si="15"/>
        <v>15334.665071104677</v>
      </c>
    </row>
    <row r="43" spans="1:68" s="71" customFormat="1" x14ac:dyDescent="0.25">
      <c r="A43" s="68" t="s">
        <v>301</v>
      </c>
      <c r="B43" s="68" t="s">
        <v>302</v>
      </c>
      <c r="C43" s="68">
        <v>5.8200000000000002E-2</v>
      </c>
      <c r="D43" s="69">
        <v>10</v>
      </c>
      <c r="E43" s="70">
        <v>1.9559519569115807E-2</v>
      </c>
      <c r="F43" s="70">
        <v>12.004901260830133</v>
      </c>
      <c r="G43" s="70">
        <v>10.750616941872977</v>
      </c>
      <c r="H43" s="70">
        <v>62.317242470787527</v>
      </c>
      <c r="I43" s="70">
        <v>20.338627884027904</v>
      </c>
      <c r="J43" s="70">
        <v>23.704064385949152</v>
      </c>
      <c r="K43" s="70">
        <v>0.44216520981791302</v>
      </c>
      <c r="L43" s="70">
        <v>5.0819318968498147E-4</v>
      </c>
      <c r="M43" s="70">
        <v>-1.3523542833495964E-2</v>
      </c>
      <c r="N43" s="70">
        <v>2.4566084195942924E-3</v>
      </c>
      <c r="O43" s="70">
        <v>50.281323652503147</v>
      </c>
      <c r="P43" s="70">
        <v>9.8143444316176384E-3</v>
      </c>
      <c r="Q43" s="70">
        <v>1.5485271612895339</v>
      </c>
      <c r="R43" s="70">
        <v>76.339687770145375</v>
      </c>
      <c r="S43" s="70">
        <v>8148.4794597451628</v>
      </c>
      <c r="T43" s="70">
        <v>2.3566506409341272</v>
      </c>
      <c r="U43" s="70">
        <v>309.85777609335514</v>
      </c>
      <c r="V43" s="70">
        <v>51.849175305364334</v>
      </c>
      <c r="W43" s="70">
        <v>110.01672227542807</v>
      </c>
      <c r="X43" s="70">
        <v>4.3782269033589023E-3</v>
      </c>
      <c r="Y43" s="70">
        <v>7.4038267231711112E-3</v>
      </c>
      <c r="Z43" s="70">
        <v>0.47471495679192122</v>
      </c>
      <c r="AA43" s="70">
        <v>0.38204930140930787</v>
      </c>
      <c r="AB43" s="70">
        <v>13.174591902075102</v>
      </c>
      <c r="AC43" s="70">
        <v>1.2862404153089892E-2</v>
      </c>
      <c r="AD43" s="70">
        <v>1.8625670807240431E-2</v>
      </c>
      <c r="AE43" s="70">
        <v>3.4632569033774489E-3</v>
      </c>
      <c r="AF43" s="70">
        <v>3.989587082339912</v>
      </c>
      <c r="AG43" s="70">
        <v>5.8851966579640848E-4</v>
      </c>
      <c r="AH43" s="70">
        <v>0.2552133028986186</v>
      </c>
      <c r="AI43" s="70">
        <v>5.2751215688362869E-3</v>
      </c>
      <c r="AJ43" s="70"/>
      <c r="AK43" s="71">
        <f t="shared" si="20"/>
        <v>0.37118423163750269</v>
      </c>
      <c r="AL43" s="71">
        <f t="shared" si="16"/>
        <v>2058.41726986201</v>
      </c>
      <c r="AM43" s="71">
        <f t="shared" si="16"/>
        <v>1846.2853912733622</v>
      </c>
      <c r="AN43" s="71">
        <f t="shared" si="16"/>
        <v>10705.225116126105</v>
      </c>
      <c r="AO43" s="71">
        <f t="shared" si="16"/>
        <v>3324.1659694849727</v>
      </c>
      <c r="AP43" s="71">
        <f t="shared" si="16"/>
        <v>4065.4773608957194</v>
      </c>
      <c r="AQ43" s="71">
        <f t="shared" si="16"/>
        <v>69.955450033534817</v>
      </c>
      <c r="AR43" s="71">
        <f t="shared" si="16"/>
        <v>8.1563688552661343E-2</v>
      </c>
      <c r="AS43" s="71">
        <f t="shared" si="18"/>
        <v>3.7418045026789312E-4</v>
      </c>
      <c r="AT43" s="71">
        <f t="shared" si="18"/>
        <v>5.2938933794925286E-3</v>
      </c>
      <c r="AU43" s="71">
        <f t="shared" si="18"/>
        <v>7.6705694148269554</v>
      </c>
      <c r="AV43" s="71">
        <f t="shared" si="18"/>
        <v>1.5458791909252632E-3</v>
      </c>
      <c r="AW43" s="71">
        <f t="shared" si="18"/>
        <v>0.24907156537256855</v>
      </c>
      <c r="AX43" s="71">
        <f t="shared" si="18"/>
        <v>13.108486523349596</v>
      </c>
      <c r="AY43" s="71">
        <f t="shared" si="21"/>
        <v>1399.7932453970925</v>
      </c>
      <c r="AZ43" s="71">
        <f t="shared" si="19"/>
        <v>0.40442312920412432</v>
      </c>
      <c r="BA43" s="71">
        <f t="shared" si="19"/>
        <v>53.225174867802068</v>
      </c>
      <c r="BB43" s="71">
        <f t="shared" si="19"/>
        <v>8.8896087052916997</v>
      </c>
      <c r="BC43" s="71">
        <f t="shared" si="19"/>
        <v>18.845630461527588</v>
      </c>
      <c r="BD43" s="71">
        <f t="shared" si="19"/>
        <v>-2.0142306404182946E-4</v>
      </c>
      <c r="BE43" s="71">
        <f t="shared" si="19"/>
        <v>1.3454668554342113E-3</v>
      </c>
      <c r="BF43" s="71">
        <f t="shared" si="19"/>
        <v>8.0835120794119988E-2</v>
      </c>
      <c r="BG43" s="71">
        <f t="shared" si="19"/>
        <v>6.0980360048578229E-2</v>
      </c>
      <c r="BH43" s="71">
        <f t="shared" si="17"/>
        <v>2.2535324107396586</v>
      </c>
      <c r="BI43" s="71">
        <f t="shared" si="17"/>
        <v>1.4976160553146396E-3</v>
      </c>
      <c r="BJ43" s="71">
        <f t="shared" si="17"/>
        <v>2.2689788795333841E-3</v>
      </c>
      <c r="BK43" s="71">
        <f t="shared" si="17"/>
        <v>4.2146896640351552E-4</v>
      </c>
      <c r="BL43" s="71">
        <f t="shared" si="17"/>
        <v>0.672056756749283</v>
      </c>
      <c r="BM43" s="71">
        <f t="shared" si="17"/>
        <v>8.3024766625656467E-5</v>
      </c>
      <c r="BN43" s="71">
        <f t="shared" si="17"/>
        <v>2.7468653225896682E-2</v>
      </c>
      <c r="BO43" s="71">
        <f t="shared" si="17"/>
        <v>1.0219339687937785E-3</v>
      </c>
      <c r="BP43" s="45">
        <f t="shared" si="15"/>
        <v>23575.274039981367</v>
      </c>
    </row>
    <row r="44" spans="1:68" s="67" customFormat="1" x14ac:dyDescent="0.25">
      <c r="A44" s="64" t="s">
        <v>303</v>
      </c>
      <c r="B44" s="64" t="s">
        <v>304</v>
      </c>
      <c r="C44" s="64">
        <v>5.67E-2</v>
      </c>
      <c r="D44" s="65">
        <v>10</v>
      </c>
      <c r="E44" s="66">
        <v>2.2790111430201123E-2</v>
      </c>
      <c r="F44" s="66">
        <v>6.0151607306667927</v>
      </c>
      <c r="G44" s="66">
        <v>9.225945940864472</v>
      </c>
      <c r="H44" s="66">
        <v>60.445059340408655</v>
      </c>
      <c r="I44" s="66">
        <v>30.809006263646882</v>
      </c>
      <c r="J44" s="66">
        <v>16.43843638363753</v>
      </c>
      <c r="K44" s="66">
        <v>0.43663743692849333</v>
      </c>
      <c r="L44" s="66">
        <v>1.0853820926899546E-3</v>
      </c>
      <c r="M44" s="66">
        <v>-3.4983894895096325E-2</v>
      </c>
      <c r="N44" s="66">
        <v>2.792185019104981E-3</v>
      </c>
      <c r="O44" s="66">
        <v>138.33783665377641</v>
      </c>
      <c r="P44" s="66">
        <v>6.7211857597363034E-2</v>
      </c>
      <c r="Q44" s="66">
        <v>8.8474791503762784</v>
      </c>
      <c r="R44" s="66">
        <v>78.948421849270659</v>
      </c>
      <c r="S44" s="66">
        <v>17772.893238953868</v>
      </c>
      <c r="T44" s="66">
        <v>2.580194164116473</v>
      </c>
      <c r="U44" s="66">
        <v>255.83879735435389</v>
      </c>
      <c r="V44" s="66">
        <v>88.566065613279136</v>
      </c>
      <c r="W44" s="66">
        <v>172.11471251292534</v>
      </c>
      <c r="X44" s="66">
        <v>3.6697938826364095E-3</v>
      </c>
      <c r="Y44" s="66">
        <v>6.9570353459028353E-3</v>
      </c>
      <c r="Z44" s="66">
        <v>0.32885912103391995</v>
      </c>
      <c r="AA44" s="66">
        <v>1.3200528252631978</v>
      </c>
      <c r="AB44" s="66">
        <v>11.270312111244397</v>
      </c>
      <c r="AC44" s="66">
        <v>1.7057746319792982E-2</v>
      </c>
      <c r="AD44" s="66">
        <v>2.2794636455530284E-2</v>
      </c>
      <c r="AE44" s="66">
        <v>9.3361351850552619E-4</v>
      </c>
      <c r="AF44" s="66">
        <v>8.5086972936883658</v>
      </c>
      <c r="AG44" s="66">
        <v>6.4923433919132265E-4</v>
      </c>
      <c r="AH44" s="66">
        <v>0.27004249000819874</v>
      </c>
      <c r="AI44" s="66">
        <v>2.6042369130532334E-2</v>
      </c>
      <c r="AJ44" s="66"/>
      <c r="AK44" s="67">
        <f t="shared" si="20"/>
        <v>0.95077320797452936</v>
      </c>
      <c r="AL44" s="67">
        <f t="shared" si="16"/>
        <v>1056.4811252969241</v>
      </c>
      <c r="AM44" s="67">
        <f t="shared" si="16"/>
        <v>1626.2275090304167</v>
      </c>
      <c r="AN44" s="67">
        <f t="shared" si="16"/>
        <v>10658.241101494721</v>
      </c>
      <c r="AO44" s="67">
        <f t="shared" si="16"/>
        <v>5258.7344483283105</v>
      </c>
      <c r="AP44" s="67">
        <f t="shared" si="16"/>
        <v>2891.6137986069602</v>
      </c>
      <c r="AQ44" s="67">
        <f t="shared" si="16"/>
        <v>70.831207461332085</v>
      </c>
      <c r="AR44" s="67">
        <f t="shared" si="16"/>
        <v>0.18551844274805329</v>
      </c>
      <c r="AS44" s="67">
        <f t="shared" si="18"/>
        <v>-3.4008151395134431E-3</v>
      </c>
      <c r="AT44" s="67">
        <f t="shared" si="18"/>
        <v>5.4931280543487138E-3</v>
      </c>
      <c r="AU44" s="67">
        <f t="shared" si="18"/>
        <v>23.403743738195089</v>
      </c>
      <c r="AV44" s="67">
        <f t="shared" si="18"/>
        <v>1.170979366083429E-2</v>
      </c>
      <c r="AW44" s="67">
        <f t="shared" si="18"/>
        <v>1.5429538799920799</v>
      </c>
      <c r="AX44" s="67">
        <f t="shared" si="18"/>
        <v>13.915366074959426</v>
      </c>
      <c r="AY44" s="67">
        <f t="shared" si="21"/>
        <v>3134.25228702289</v>
      </c>
      <c r="AZ44" s="67">
        <f t="shared" si="19"/>
        <v>0.45454781925050247</v>
      </c>
      <c r="BA44" s="67">
        <f t="shared" si="19"/>
        <v>45.10609153291125</v>
      </c>
      <c r="BB44" s="67">
        <f t="shared" si="19"/>
        <v>15.600425568379631</v>
      </c>
      <c r="BC44" s="67">
        <f t="shared" si="19"/>
        <v>30.296218610862045</v>
      </c>
      <c r="BD44" s="67">
        <f t="shared" si="19"/>
        <v>-3.3169581189522755E-4</v>
      </c>
      <c r="BE44" s="67">
        <f t="shared" si="19"/>
        <v>1.3022620319856849E-3</v>
      </c>
      <c r="BF44" s="67">
        <f t="shared" si="19"/>
        <v>5.7249482762570914E-2</v>
      </c>
      <c r="BG44" s="67">
        <f t="shared" si="19"/>
        <v>0.22802631734331838</v>
      </c>
      <c r="BH44" s="67">
        <f t="shared" si="17"/>
        <v>1.9772978553217126</v>
      </c>
      <c r="BI44" s="67">
        <f t="shared" si="17"/>
        <v>2.2771547810642489E-3</v>
      </c>
      <c r="BJ44" s="67">
        <f t="shared" si="17"/>
        <v>3.0642720859213675E-3</v>
      </c>
      <c r="BK44" s="67">
        <f t="shared" si="17"/>
        <v>-1.3526278730769365E-5</v>
      </c>
      <c r="BL44" s="67">
        <f t="shared" si="17"/>
        <v>1.4868572373243882</v>
      </c>
      <c r="BM44" s="67">
        <f t="shared" si="17"/>
        <v>9.5929244295632249E-5</v>
      </c>
      <c r="BN44" s="67">
        <f t="shared" si="17"/>
        <v>3.081071408894159E-2</v>
      </c>
      <c r="BO44" s="67">
        <f t="shared" si="17"/>
        <v>4.7116231499251928E-3</v>
      </c>
      <c r="BP44" s="45">
        <f t="shared" si="15"/>
        <v>24831.642265849441</v>
      </c>
    </row>
    <row r="45" spans="1:68" s="59" customFormat="1" x14ac:dyDescent="0.25">
      <c r="A45" s="56" t="s">
        <v>305</v>
      </c>
      <c r="B45" s="56" t="s">
        <v>306</v>
      </c>
      <c r="C45" s="56">
        <v>4.8899999999999999E-2</v>
      </c>
      <c r="D45" s="57">
        <v>10</v>
      </c>
      <c r="E45" s="58">
        <v>2.0511420074100575E-2</v>
      </c>
      <c r="F45" s="58">
        <v>11.498037759213139</v>
      </c>
      <c r="G45" s="58">
        <v>10.58323385002444</v>
      </c>
      <c r="H45" s="58">
        <v>73.696628489210283</v>
      </c>
      <c r="I45" s="58">
        <v>30.52139440616611</v>
      </c>
      <c r="J45" s="58">
        <v>17.337379808455978</v>
      </c>
      <c r="K45" s="58">
        <v>0.37620362387203404</v>
      </c>
      <c r="L45" s="58">
        <v>3.7234167671448679E-4</v>
      </c>
      <c r="M45" s="58">
        <v>-2.4002703152121226E-2</v>
      </c>
      <c r="N45" s="58">
        <v>-3.3365191855696225E-2</v>
      </c>
      <c r="O45" s="58">
        <v>41.020003980976547</v>
      </c>
      <c r="P45" s="58">
        <v>9.1318191615737763E-3</v>
      </c>
      <c r="Q45" s="58">
        <v>1.9091249783204187</v>
      </c>
      <c r="R45" s="58">
        <v>31.014818106450505</v>
      </c>
      <c r="S45" s="58">
        <v>3827.0242480762336</v>
      </c>
      <c r="T45" s="58">
        <v>1.8375597127704355</v>
      </c>
      <c r="U45" s="58">
        <v>162.52988541095584</v>
      </c>
      <c r="V45" s="58">
        <v>48.236616287589072</v>
      </c>
      <c r="W45" s="58">
        <v>108.03899791171141</v>
      </c>
      <c r="X45" s="58">
        <v>1.306653013950026E-2</v>
      </c>
      <c r="Y45" s="58">
        <v>3.5325231838234994E-2</v>
      </c>
      <c r="Z45" s="58">
        <v>0.11863763363489015</v>
      </c>
      <c r="AA45" s="58">
        <v>0.41375841073379477</v>
      </c>
      <c r="AB45" s="58">
        <v>8.8693814247963285</v>
      </c>
      <c r="AC45" s="58">
        <v>7.9080598700256317E-3</v>
      </c>
      <c r="AD45" s="58">
        <v>1.4228926558239104E-2</v>
      </c>
      <c r="AE45" s="58">
        <v>1.7722060004601197E-3</v>
      </c>
      <c r="AF45" s="58">
        <v>7.4915528442053851</v>
      </c>
      <c r="AG45" s="58">
        <v>3.8965363489533379E-4</v>
      </c>
      <c r="AH45" s="58">
        <v>0.27685609380403137</v>
      </c>
      <c r="AI45" s="58">
        <v>3.3280247326461705E-3</v>
      </c>
      <c r="AJ45" s="58"/>
      <c r="AK45" s="59">
        <f t="shared" si="20"/>
        <v>0.63644023172086583</v>
      </c>
      <c r="AL45" s="59">
        <f t="shared" si="16"/>
        <v>2346.2423331247251</v>
      </c>
      <c r="AM45" s="59">
        <f t="shared" si="16"/>
        <v>2163.1897516078589</v>
      </c>
      <c r="AN45" s="59">
        <f t="shared" si="16"/>
        <v>15068.260980424679</v>
      </c>
      <c r="AO45" s="59">
        <f t="shared" si="16"/>
        <v>6038.7346553253064</v>
      </c>
      <c r="AP45" s="59">
        <f t="shared" si="16"/>
        <v>3536.6858206380189</v>
      </c>
      <c r="AQ45" s="59">
        <f t="shared" si="16"/>
        <v>69.770783895561081</v>
      </c>
      <c r="AR45" s="59">
        <f t="shared" si="16"/>
        <v>6.9294305604497813E-2</v>
      </c>
      <c r="AS45" s="59">
        <f t="shared" si="18"/>
        <v>-1.697633966884688E-3</v>
      </c>
      <c r="AT45" s="59">
        <f t="shared" si="18"/>
        <v>-1.0248140708883431E-3</v>
      </c>
      <c r="AU45" s="59">
        <f t="shared" si="18"/>
        <v>7.2354589617108971</v>
      </c>
      <c r="AV45" s="59">
        <f t="shared" si="18"/>
        <v>1.7003050349981945E-3</v>
      </c>
      <c r="AW45" s="59">
        <f t="shared" si="18"/>
        <v>0.37018288905914798</v>
      </c>
      <c r="AX45" s="59">
        <f t="shared" si="18"/>
        <v>6.3326220658895265</v>
      </c>
      <c r="AY45" s="59">
        <f t="shared" si="21"/>
        <v>782.2784205607669</v>
      </c>
      <c r="AZ45" s="59">
        <f t="shared" si="19"/>
        <v>0.37518439341601462</v>
      </c>
      <c r="BA45" s="59">
        <f t="shared" si="19"/>
        <v>33.219351134603016</v>
      </c>
      <c r="BB45" s="59">
        <f t="shared" si="19"/>
        <v>9.8415058582867978</v>
      </c>
      <c r="BC45" s="59">
        <f t="shared" si="19"/>
        <v>22.025326159994663</v>
      </c>
      <c r="BD45" s="59">
        <f t="shared" si="19"/>
        <v>1.5370186101059124E-3</v>
      </c>
      <c r="BE45" s="59">
        <f t="shared" si="19"/>
        <v>7.3112519864398763E-3</v>
      </c>
      <c r="BF45" s="59">
        <f t="shared" si="19"/>
        <v>2.3391222876226428E-2</v>
      </c>
      <c r="BG45" s="59">
        <f t="shared" si="19"/>
        <v>7.9062332271413543E-2</v>
      </c>
      <c r="BH45" s="59">
        <f t="shared" si="17"/>
        <v>1.8017071887987814</v>
      </c>
      <c r="BI45" s="59">
        <f t="shared" si="17"/>
        <v>7.6928040058628648E-4</v>
      </c>
      <c r="BJ45" s="59">
        <f t="shared" si="17"/>
        <v>1.8013727668472336E-3</v>
      </c>
      <c r="BK45" s="59">
        <f t="shared" si="17"/>
        <v>1.5580746043990413E-4</v>
      </c>
      <c r="BL45" s="59">
        <f t="shared" si="17"/>
        <v>1.5160196495186709</v>
      </c>
      <c r="BM45" s="59">
        <f t="shared" si="17"/>
        <v>5.8146852936655626E-5</v>
      </c>
      <c r="BN45" s="59">
        <f t="shared" si="17"/>
        <v>3.7118681529679232E-2</v>
      </c>
      <c r="BO45" s="59">
        <f t="shared" si="17"/>
        <v>8.1811019676680471E-4</v>
      </c>
      <c r="BP45" s="45">
        <f t="shared" si="15"/>
        <v>30088.736839497462</v>
      </c>
    </row>
    <row r="46" spans="1:68" s="63" customFormat="1" x14ac:dyDescent="0.25">
      <c r="A46" s="60" t="s">
        <v>307</v>
      </c>
      <c r="B46" s="60" t="s">
        <v>308</v>
      </c>
      <c r="C46" s="60">
        <v>6.08E-2</v>
      </c>
      <c r="D46" s="61">
        <v>10</v>
      </c>
      <c r="E46" s="62">
        <v>2.2235679305963662E-2</v>
      </c>
      <c r="F46" s="62">
        <v>5.4733626060095402</v>
      </c>
      <c r="G46" s="62">
        <v>4.6210754224786594</v>
      </c>
      <c r="H46" s="62">
        <v>26.484533707964903</v>
      </c>
      <c r="I46" s="62">
        <v>10.396685706792445</v>
      </c>
      <c r="J46" s="62">
        <v>18.133411462109436</v>
      </c>
      <c r="K46" s="62">
        <v>0.27161326513729223</v>
      </c>
      <c r="L46" s="62">
        <v>7.6614928976622397E-4</v>
      </c>
      <c r="M46" s="62">
        <v>-3.4983894895096325E-2</v>
      </c>
      <c r="N46" s="62">
        <v>-8.9259931427486099E-3</v>
      </c>
      <c r="O46" s="62">
        <v>76.43434838080627</v>
      </c>
      <c r="P46" s="62">
        <v>8.5458396754488491E-2</v>
      </c>
      <c r="Q46" s="62">
        <v>23.437096781731562</v>
      </c>
      <c r="R46" s="62">
        <v>29.013905298698127</v>
      </c>
      <c r="S46" s="62">
        <v>4827.0419634396303</v>
      </c>
      <c r="T46" s="62">
        <v>1.2431749706255588</v>
      </c>
      <c r="U46" s="62">
        <v>94.810457447347687</v>
      </c>
      <c r="V46" s="62">
        <v>22.617335982109996</v>
      </c>
      <c r="W46" s="62">
        <v>67.731934619109154</v>
      </c>
      <c r="X46" s="62">
        <v>1.0608253971864252E-2</v>
      </c>
      <c r="Y46" s="62">
        <v>1.9916098838606785E-2</v>
      </c>
      <c r="Z46" s="62">
        <v>0.29735024794459269</v>
      </c>
      <c r="AA46" s="62">
        <v>0.4759788376647478</v>
      </c>
      <c r="AB46" s="62">
        <v>6.2476290362739748</v>
      </c>
      <c r="AC46" s="62">
        <v>6.1464648933762661E-3</v>
      </c>
      <c r="AD46" s="62">
        <v>7.2754328712171953E-2</v>
      </c>
      <c r="AE46" s="62">
        <v>1.1242610118790285E-3</v>
      </c>
      <c r="AF46" s="62">
        <v>5.4355391373548523</v>
      </c>
      <c r="AG46" s="62">
        <v>3.6195772143226987E-4</v>
      </c>
      <c r="AH46" s="62">
        <v>0.46634142508358278</v>
      </c>
      <c r="AI46" s="62">
        <v>2.9725194766138264E-2</v>
      </c>
      <c r="AJ46" s="62"/>
      <c r="AK46" s="63">
        <f t="shared" si="20"/>
        <v>0.79546907318719084</v>
      </c>
      <c r="AL46" s="63">
        <f t="shared" si="16"/>
        <v>896.1266210158401</v>
      </c>
      <c r="AM46" s="63">
        <f t="shared" si="16"/>
        <v>759.18412135142262</v>
      </c>
      <c r="AN46" s="63">
        <f t="shared" si="16"/>
        <v>4353.8982587222536</v>
      </c>
      <c r="AO46" s="63">
        <f t="shared" si="16"/>
        <v>1546.8262771656389</v>
      </c>
      <c r="AP46" s="63">
        <f t="shared" si="16"/>
        <v>2975.3989007521991</v>
      </c>
      <c r="AQ46" s="63">
        <f t="shared" si="16"/>
        <v>38.912627387261814</v>
      </c>
      <c r="AR46" s="63">
        <f t="shared" si="16"/>
        <v>0.12050275780554794</v>
      </c>
      <c r="AS46" s="63">
        <f t="shared" si="18"/>
        <v>-3.1714838554344118E-3</v>
      </c>
      <c r="AT46" s="63">
        <f t="shared" si="18"/>
        <v>3.1953713661683576E-3</v>
      </c>
      <c r="AU46" s="63">
        <f t="shared" si="18"/>
        <v>11.644035974111185</v>
      </c>
      <c r="AV46" s="63">
        <f t="shared" si="18"/>
        <v>1.3921228489153928E-2</v>
      </c>
      <c r="AW46" s="63">
        <f t="shared" si="18"/>
        <v>3.8385141662681543</v>
      </c>
      <c r="AX46" s="63">
        <f t="shared" si="18"/>
        <v>4.7640804431656916</v>
      </c>
      <c r="AY46" s="63">
        <f t="shared" si="21"/>
        <v>793.64460393183344</v>
      </c>
      <c r="AZ46" s="63">
        <f t="shared" si="19"/>
        <v>0.20399127329924913</v>
      </c>
      <c r="BA46" s="63">
        <f t="shared" si="19"/>
        <v>15.579473533651413</v>
      </c>
      <c r="BB46" s="63">
        <f t="shared" si="19"/>
        <v>3.7015926548591058</v>
      </c>
      <c r="BC46" s="63">
        <f t="shared" si="19"/>
        <v>11.084996978580861</v>
      </c>
      <c r="BD46" s="63">
        <f t="shared" si="19"/>
        <v>8.3186592693781296E-4</v>
      </c>
      <c r="BE46" s="63">
        <f t="shared" si="19"/>
        <v>3.3458699365234846E-3</v>
      </c>
      <c r="BF46" s="63">
        <f t="shared" si="19"/>
        <v>4.8206528647113459E-2</v>
      </c>
      <c r="BG46" s="63">
        <f t="shared" si="19"/>
        <v>7.3821584167461388E-2</v>
      </c>
      <c r="BH46" s="63">
        <f t="shared" si="17"/>
        <v>1.0178611455104749</v>
      </c>
      <c r="BI46" s="63">
        <f t="shared" si="17"/>
        <v>3.2897799049631175E-4</v>
      </c>
      <c r="BJ46" s="63">
        <f t="shared" si="17"/>
        <v>1.1074689964443392E-2</v>
      </c>
      <c r="BK46" s="63">
        <f t="shared" si="17"/>
        <v>1.8742350817440786E-5</v>
      </c>
      <c r="BL46" s="63">
        <f t="shared" si="17"/>
        <v>0.88113854922627755</v>
      </c>
      <c r="BM46" s="63">
        <f t="shared" si="17"/>
        <v>4.2210887729799688E-5</v>
      </c>
      <c r="BN46" s="63">
        <f t="shared" si="17"/>
        <v>6.1019026967053101E-2</v>
      </c>
      <c r="BO46" s="63">
        <f t="shared" si="17"/>
        <v>4.9996264631055548E-3</v>
      </c>
      <c r="BP46" s="45">
        <f t="shared" si="15"/>
        <v>11417.840701115414</v>
      </c>
    </row>
    <row r="47" spans="1:68" s="71" customFormat="1" x14ac:dyDescent="0.25">
      <c r="A47" s="68" t="s">
        <v>309</v>
      </c>
      <c r="B47" s="68" t="s">
        <v>310</v>
      </c>
      <c r="C47" s="68">
        <v>5.0200000000000002E-2</v>
      </c>
      <c r="D47" s="69">
        <v>10</v>
      </c>
      <c r="E47" s="70">
        <v>1.9362257806691468E-2</v>
      </c>
      <c r="F47" s="70">
        <v>8.1122410344173446</v>
      </c>
      <c r="G47" s="70">
        <v>10.058448769561537</v>
      </c>
      <c r="H47" s="70">
        <v>58.512015875686529</v>
      </c>
      <c r="I47" s="70">
        <v>18.712468333556597</v>
      </c>
      <c r="J47" s="70">
        <v>22.725694531380963</v>
      </c>
      <c r="K47" s="70">
        <v>0.46887432091684222</v>
      </c>
      <c r="L47" s="70">
        <v>7.0131542177140902E-4</v>
      </c>
      <c r="M47" s="70">
        <v>-3.4983894895096325E-2</v>
      </c>
      <c r="N47" s="70">
        <v>-3.3365191855696225E-2</v>
      </c>
      <c r="O47" s="70">
        <v>97.325380195433851</v>
      </c>
      <c r="P47" s="70">
        <v>1.1157150279295721E-2</v>
      </c>
      <c r="Q47" s="70">
        <v>1.5857297565517945</v>
      </c>
      <c r="R47" s="70">
        <v>64.856814866186795</v>
      </c>
      <c r="S47" s="70">
        <v>8904.7717587764055</v>
      </c>
      <c r="T47" s="70">
        <v>2.0740374120936131</v>
      </c>
      <c r="U47" s="70">
        <v>221.4067349219209</v>
      </c>
      <c r="V47" s="70">
        <v>39.607595401663346</v>
      </c>
      <c r="W47" s="70">
        <v>103.27186048265058</v>
      </c>
      <c r="X47" s="70">
        <v>1.7433703686942463E-3</v>
      </c>
      <c r="Y47" s="70">
        <v>3.730874449081175E-2</v>
      </c>
      <c r="Z47" s="70">
        <v>0.53418792022098294</v>
      </c>
      <c r="AA47" s="70">
        <v>0.90845552852445144</v>
      </c>
      <c r="AB47" s="70">
        <v>12.112262426272153</v>
      </c>
      <c r="AC47" s="70">
        <v>7.1303659396603283E-3</v>
      </c>
      <c r="AD47" s="70">
        <v>2.1116477125778362E-2</v>
      </c>
      <c r="AE47" s="70">
        <v>4.9039164463826291E-3</v>
      </c>
      <c r="AF47" s="70">
        <v>6.4298282072630322</v>
      </c>
      <c r="AG47" s="70">
        <v>6.6335780549959904E-4</v>
      </c>
      <c r="AH47" s="70">
        <v>0.18949131551471785</v>
      </c>
      <c r="AI47" s="70">
        <v>9.4621760673398708E-3</v>
      </c>
      <c r="AJ47" s="70"/>
      <c r="AK47" s="71">
        <f t="shared" si="20"/>
        <v>0.39104192543942751</v>
      </c>
      <c r="AL47" s="71">
        <f t="shared" si="16"/>
        <v>1611.0215705546038</v>
      </c>
      <c r="AM47" s="71">
        <f t="shared" si="16"/>
        <v>2002.6320328485115</v>
      </c>
      <c r="AN47" s="71">
        <f t="shared" si="16"/>
        <v>11653.223820867119</v>
      </c>
      <c r="AO47" s="71">
        <f t="shared" si="16"/>
        <v>3529.9773689106046</v>
      </c>
      <c r="AP47" s="71">
        <f t="shared" si="16"/>
        <v>4518.467805945199</v>
      </c>
      <c r="AQ47" s="71">
        <f t="shared" si="16"/>
        <v>86.424268982888805</v>
      </c>
      <c r="AR47" s="71">
        <f t="shared" si="16"/>
        <v>0.13303245009221443</v>
      </c>
      <c r="AS47" s="71">
        <f t="shared" si="18"/>
        <v>-3.84115972929108E-3</v>
      </c>
      <c r="AT47" s="71">
        <f t="shared" si="18"/>
        <v>-9.9827506108446178E-4</v>
      </c>
      <c r="AU47" s="71">
        <f t="shared" si="18"/>
        <v>18.264296919765652</v>
      </c>
      <c r="AV47" s="71">
        <f t="shared" si="18"/>
        <v>2.0597256451918553E-3</v>
      </c>
      <c r="AW47" s="71">
        <f t="shared" si="18"/>
        <v>0.29617512066346802</v>
      </c>
      <c r="AX47" s="71">
        <f t="shared" si="18"/>
        <v>12.910063478473322</v>
      </c>
      <c r="AY47" s="71">
        <f t="shared" si="21"/>
        <v>1773.5237026379129</v>
      </c>
      <c r="AZ47" s="71">
        <f t="shared" si="19"/>
        <v>0.41257557432818515</v>
      </c>
      <c r="BA47" s="71">
        <f t="shared" si="19"/>
        <v>44.087545131309525</v>
      </c>
      <c r="BB47" s="71">
        <f t="shared" si="19"/>
        <v>7.86771768149337</v>
      </c>
      <c r="BC47" s="71">
        <f t="shared" si="19"/>
        <v>20.50532021779145</v>
      </c>
      <c r="BD47" s="71">
        <f t="shared" si="19"/>
        <v>-7.5839417677053855E-4</v>
      </c>
      <c r="BE47" s="71">
        <f t="shared" si="19"/>
        <v>7.5170388179816227E-3</v>
      </c>
      <c r="BF47" s="71">
        <f t="shared" si="19"/>
        <v>0.10556441562765738</v>
      </c>
      <c r="BG47" s="71">
        <f t="shared" si="19"/>
        <v>0.17556014394379857</v>
      </c>
      <c r="BH47" s="71">
        <f t="shared" si="17"/>
        <v>2.4010416642832402</v>
      </c>
      <c r="BI47" s="71">
        <f t="shared" si="17"/>
        <v>5.9443968695251743E-4</v>
      </c>
      <c r="BJ47" s="71">
        <f t="shared" si="17"/>
        <v>3.1267456966976551E-3</v>
      </c>
      <c r="BK47" s="71">
        <f t="shared" si="17"/>
        <v>7.7561930826168144E-4</v>
      </c>
      <c r="BL47" s="71">
        <f t="shared" si="17"/>
        <v>1.2652612448613441</v>
      </c>
      <c r="BM47" s="71">
        <f t="shared" si="17"/>
        <v>1.1116380108854807E-4</v>
      </c>
      <c r="BN47" s="71">
        <f t="shared" si="17"/>
        <v>1.875409848422668E-2</v>
      </c>
      <c r="BO47" s="71">
        <f t="shared" si="17"/>
        <v>2.0188665730843376E-3</v>
      </c>
      <c r="BP47" s="45">
        <f t="shared" si="15"/>
        <v>25284.115126583965</v>
      </c>
    </row>
    <row r="48" spans="1:68" s="67" customFormat="1" x14ac:dyDescent="0.25">
      <c r="A48" s="64" t="s">
        <v>311</v>
      </c>
      <c r="B48" s="64" t="s">
        <v>312</v>
      </c>
      <c r="C48" s="64">
        <v>5.1700000000000003E-2</v>
      </c>
      <c r="D48" s="65">
        <v>10</v>
      </c>
      <c r="E48" s="66">
        <v>2.2443552409053106E-2</v>
      </c>
      <c r="F48" s="66">
        <v>6.0259593690126136</v>
      </c>
      <c r="G48" s="66">
        <v>7.4234922467083031</v>
      </c>
      <c r="H48" s="66">
        <v>44.454204677557982</v>
      </c>
      <c r="I48" s="66">
        <v>23.545147815450282</v>
      </c>
      <c r="J48" s="66">
        <v>8.4152068397655881</v>
      </c>
      <c r="K48" s="66">
        <v>0.38766851683582687</v>
      </c>
      <c r="L48" s="66">
        <v>6.2725249064082486E-4</v>
      </c>
      <c r="M48" s="66">
        <v>-3.4983894895096325E-2</v>
      </c>
      <c r="N48" s="66">
        <v>8.7261894121036764E-3</v>
      </c>
      <c r="O48" s="66">
        <v>100.34885784965786</v>
      </c>
      <c r="P48" s="66">
        <v>2.4753957517971756E-2</v>
      </c>
      <c r="Q48" s="66">
        <v>4.9155006187633878</v>
      </c>
      <c r="R48" s="66">
        <v>70.089914321118812</v>
      </c>
      <c r="S48" s="66">
        <v>12098.255986665927</v>
      </c>
      <c r="T48" s="66">
        <v>1.9407087107631176</v>
      </c>
      <c r="U48" s="66">
        <v>173.82690935365417</v>
      </c>
      <c r="V48" s="66">
        <v>60.234404127893441</v>
      </c>
      <c r="W48" s="66">
        <v>130.44917389073694</v>
      </c>
      <c r="X48" s="66">
        <v>9.538635303248038E-3</v>
      </c>
      <c r="Y48" s="66">
        <v>1.4698932806557791E-2</v>
      </c>
      <c r="Z48" s="66">
        <v>0.20832546097866525</v>
      </c>
      <c r="AA48" s="66">
        <v>0.55458521590779764</v>
      </c>
      <c r="AB48" s="66">
        <v>8.4260182602882221</v>
      </c>
      <c r="AC48" s="66">
        <v>8.6848276079002727E-3</v>
      </c>
      <c r="AD48" s="66">
        <v>4.0428151481012677E-2</v>
      </c>
      <c r="AE48" s="66">
        <v>1.2629322088528151E-3</v>
      </c>
      <c r="AF48" s="66">
        <v>6.8142746971860237</v>
      </c>
      <c r="AG48" s="66">
        <v>5.9502814654399921E-4</v>
      </c>
      <c r="AH48" s="66">
        <v>0.7482019841576959</v>
      </c>
      <c r="AI48" s="66">
        <v>5.0182097506392444E-3</v>
      </c>
      <c r="AJ48" s="66"/>
      <c r="AK48" s="67">
        <f t="shared" si="20"/>
        <v>0.97569150252757519</v>
      </c>
      <c r="AL48" s="67">
        <f t="shared" si="16"/>
        <v>1160.7440268432072</v>
      </c>
      <c r="AM48" s="67">
        <f t="shared" si="16"/>
        <v>1434.8658185776196</v>
      </c>
      <c r="AN48" s="67">
        <f t="shared" si="16"/>
        <v>8596.0101320356644</v>
      </c>
      <c r="AO48" s="67">
        <f t="shared" si="16"/>
        <v>4362.314482364588</v>
      </c>
      <c r="AP48" s="67">
        <f t="shared" si="16"/>
        <v>1619.385047239753</v>
      </c>
      <c r="AQ48" s="67">
        <f t="shared" si="16"/>
        <v>68.209676250113446</v>
      </c>
      <c r="AR48" s="67">
        <f t="shared" si="16"/>
        <v>0.11484718923255943</v>
      </c>
      <c r="AS48" s="67">
        <f t="shared" si="18"/>
        <v>-3.7297140891762517E-3</v>
      </c>
      <c r="AT48" s="67">
        <f t="shared" si="18"/>
        <v>7.1721548280765761E-3</v>
      </c>
      <c r="AU48" s="67">
        <f t="shared" si="18"/>
        <v>18.319196942252919</v>
      </c>
      <c r="AV48" s="67">
        <f t="shared" si="18"/>
        <v>4.629909086564632E-3</v>
      </c>
      <c r="AW48" s="67">
        <f t="shared" si="18"/>
        <v>0.93163829167160594</v>
      </c>
      <c r="AX48" s="67">
        <f t="shared" si="18"/>
        <v>13.547701763417427</v>
      </c>
      <c r="AY48" s="67">
        <f t="shared" si="21"/>
        <v>2339.7627108572233</v>
      </c>
      <c r="AZ48" s="67">
        <f t="shared" si="19"/>
        <v>0.37481637945783242</v>
      </c>
      <c r="BA48" s="67">
        <f t="shared" si="19"/>
        <v>33.605348354140638</v>
      </c>
      <c r="BB48" s="67">
        <f t="shared" si="19"/>
        <v>11.629158895034198</v>
      </c>
      <c r="BC48" s="67">
        <f t="shared" si="19"/>
        <v>25.167122031218451</v>
      </c>
      <c r="BD48" s="67">
        <f t="shared" si="19"/>
        <v>7.7139771125061662E-4</v>
      </c>
      <c r="BE48" s="67">
        <f t="shared" si="19"/>
        <v>2.9256717953605005E-3</v>
      </c>
      <c r="BF48" s="67">
        <f t="shared" si="19"/>
        <v>3.9472129053872783E-2</v>
      </c>
      <c r="BG48" s="67">
        <f t="shared" si="19"/>
        <v>0.10201965376812673</v>
      </c>
      <c r="BH48" s="67">
        <f t="shared" si="17"/>
        <v>1.6183723382433139</v>
      </c>
      <c r="BI48" s="67">
        <f t="shared" si="17"/>
        <v>8.7786245584943554E-4</v>
      </c>
      <c r="BJ48" s="67">
        <f t="shared" si="17"/>
        <v>6.7713612674384031E-3</v>
      </c>
      <c r="BK48" s="67">
        <f t="shared" si="17"/>
        <v>4.8863576391455814E-5</v>
      </c>
      <c r="BL48" s="67">
        <f t="shared" si="17"/>
        <v>1.3029125607595626</v>
      </c>
      <c r="BM48" s="67">
        <f t="shared" si="17"/>
        <v>9.4721977274450929E-5</v>
      </c>
      <c r="BN48" s="67">
        <f t="shared" si="17"/>
        <v>0.12627780329473809</v>
      </c>
      <c r="BO48" s="67">
        <f t="shared" si="17"/>
        <v>1.100724154774226E-3</v>
      </c>
      <c r="BP48" s="45">
        <f t="shared" si="15"/>
        <v>19689.167132955008</v>
      </c>
    </row>
    <row r="49" spans="1:68" s="45" customFormat="1" x14ac:dyDescent="0.25">
      <c r="A49" s="42" t="s">
        <v>313</v>
      </c>
      <c r="B49" s="42" t="s">
        <v>314</v>
      </c>
      <c r="C49" s="42">
        <v>5.3199999999999997E-2</v>
      </c>
      <c r="D49" s="43">
        <v>10</v>
      </c>
      <c r="E49" s="44">
        <v>1.8020437805854248E-2</v>
      </c>
      <c r="F49" s="44">
        <v>9.7575110419418802</v>
      </c>
      <c r="G49" s="44">
        <v>7.0544141122273514</v>
      </c>
      <c r="H49" s="44">
        <v>47.833062497831889</v>
      </c>
      <c r="I49" s="44">
        <v>26.909533966502831</v>
      </c>
      <c r="J49" s="44">
        <v>7.8030201108245469</v>
      </c>
      <c r="K49" s="44">
        <v>0.43400940061242488</v>
      </c>
      <c r="L49" s="44">
        <v>5.0509693763349419E-4</v>
      </c>
      <c r="M49" s="44">
        <v>-3.4983894895096325E-2</v>
      </c>
      <c r="N49" s="44">
        <v>-1.5008601727249925E-2</v>
      </c>
      <c r="O49" s="44">
        <v>72.007464773847985</v>
      </c>
      <c r="P49" s="44">
        <v>0.12764010006663185</v>
      </c>
      <c r="Q49" s="44">
        <v>18.539881680262308</v>
      </c>
      <c r="R49" s="44">
        <v>44.223108954076608</v>
      </c>
      <c r="S49" s="44">
        <v>7003.5131045192138</v>
      </c>
      <c r="T49" s="44">
        <v>1.7129666125515857</v>
      </c>
      <c r="U49" s="44">
        <v>207.31197154642319</v>
      </c>
      <c r="V49" s="44">
        <v>21.808830114286884</v>
      </c>
      <c r="W49" s="44">
        <v>127.20467578805803</v>
      </c>
      <c r="X49" s="44">
        <v>1.3563927658556801E-2</v>
      </c>
      <c r="Y49" s="44">
        <v>1.0293742761046847E-2</v>
      </c>
      <c r="Z49" s="44">
        <v>7.2612068172347236E-2</v>
      </c>
      <c r="AA49" s="44">
        <v>1.0606673596675216</v>
      </c>
      <c r="AB49" s="44">
        <v>17.68278511339323</v>
      </c>
      <c r="AC49" s="44">
        <v>2.5365930639336509E-2</v>
      </c>
      <c r="AD49" s="44">
        <v>1.9776369537120746E-2</v>
      </c>
      <c r="AE49" s="44">
        <v>3.9880282716215484E-3</v>
      </c>
      <c r="AF49" s="44">
        <v>13.562666213592719</v>
      </c>
      <c r="AG49" s="44">
        <v>3.8557321935183704E-4</v>
      </c>
      <c r="AH49" s="44">
        <v>0.39254701751838755</v>
      </c>
      <c r="AI49" s="44">
        <v>4.0552731804553821E-2</v>
      </c>
      <c r="AJ49" s="44"/>
      <c r="AK49" s="45">
        <f t="shared" si="20"/>
        <v>0.11676888437381702</v>
      </c>
      <c r="AL49" s="55">
        <f t="shared" si="16"/>
        <v>1829.4357691181669</v>
      </c>
      <c r="AM49" s="45">
        <f t="shared" si="16"/>
        <v>1325.0334863844628</v>
      </c>
      <c r="AN49" s="45">
        <f t="shared" si="16"/>
        <v>8988.7650757327629</v>
      </c>
      <c r="AO49" s="45">
        <f t="shared" si="16"/>
        <v>4871.7203054280963</v>
      </c>
      <c r="AP49" s="45">
        <f t="shared" si="16"/>
        <v>1458.6530009940752</v>
      </c>
      <c r="AQ49" s="45">
        <f t="shared" si="16"/>
        <v>74.99716353189558</v>
      </c>
      <c r="AR49" s="45">
        <f t="shared" si="16"/>
        <v>8.8647446489661968E-2</v>
      </c>
      <c r="AS49" s="45">
        <f t="shared" si="18"/>
        <v>-3.6245529776393281E-3</v>
      </c>
      <c r="AT49" s="45">
        <f t="shared" si="18"/>
        <v>2.5085055116169743E-3</v>
      </c>
      <c r="AU49" s="45">
        <f t="shared" si="18"/>
        <v>12.47534870594694</v>
      </c>
      <c r="AV49" s="45">
        <f t="shared" si="18"/>
        <v>2.3838867016202865E-2</v>
      </c>
      <c r="AW49" s="45">
        <f t="shared" si="18"/>
        <v>3.4663441784663771</v>
      </c>
      <c r="AX49" s="45">
        <f t="shared" si="18"/>
        <v>8.3035362311702805</v>
      </c>
      <c r="AY49" s="45">
        <f t="shared" si="21"/>
        <v>1316.1335212378067</v>
      </c>
      <c r="AZ49" s="45">
        <f t="shared" si="19"/>
        <v>0.32143958338072587</v>
      </c>
      <c r="BA49" s="45">
        <f t="shared" si="19"/>
        <v>38.952013756330096</v>
      </c>
      <c r="BB49" s="45">
        <f t="shared" si="19"/>
        <v>4.0784168183684679</v>
      </c>
      <c r="BC49" s="45">
        <f t="shared" si="19"/>
        <v>23.847654661413628</v>
      </c>
      <c r="BD49" s="45">
        <f t="shared" si="19"/>
        <v>1.5062816771568514E-3</v>
      </c>
      <c r="BE49" s="45">
        <f t="shared" si="19"/>
        <v>2.0151378076133167E-3</v>
      </c>
      <c r="BF49" s="45">
        <f t="shared" si="19"/>
        <v>1.2849156842519612E-2</v>
      </c>
      <c r="BG49" s="45">
        <f t="shared" si="19"/>
        <v>0.19427138228213139</v>
      </c>
      <c r="BH49" s="45">
        <f t="shared" si="17"/>
        <v>3.3127353086133358</v>
      </c>
      <c r="BI49" s="45">
        <f t="shared" si="17"/>
        <v>3.9886563774770342E-3</v>
      </c>
      <c r="BJ49" s="45">
        <f t="shared" si="17"/>
        <v>2.6985255279632736E-3</v>
      </c>
      <c r="BK49" s="45">
        <f t="shared" si="17"/>
        <v>5.5972194599860151E-4</v>
      </c>
      <c r="BL49" s="45">
        <f t="shared" si="17"/>
        <v>2.5346709502882772</v>
      </c>
      <c r="BM49" s="45">
        <f t="shared" si="17"/>
        <v>5.26800179166822E-5</v>
      </c>
      <c r="BN49" s="45">
        <f t="shared" si="17"/>
        <v>5.5864901577911207E-2</v>
      </c>
      <c r="BO49" s="45">
        <f t="shared" si="17"/>
        <v>7.7491101379882181E-3</v>
      </c>
      <c r="BP49" s="45">
        <f t="shared" si="15"/>
        <v>19962.540177325853</v>
      </c>
    </row>
    <row r="50" spans="1:68" s="49" customFormat="1" x14ac:dyDescent="0.25">
      <c r="A50" s="46" t="s">
        <v>315</v>
      </c>
      <c r="B50" s="46" t="s">
        <v>316</v>
      </c>
      <c r="C50" s="46">
        <v>4.8800000000000003E-2</v>
      </c>
      <c r="D50" s="47">
        <v>10</v>
      </c>
      <c r="E50" s="48">
        <v>1.6894836121577324E-2</v>
      </c>
      <c r="F50" s="48">
        <v>5.405540686569104</v>
      </c>
      <c r="G50" s="48">
        <v>3.8096181761919206</v>
      </c>
      <c r="H50" s="48">
        <v>27.216451650167532</v>
      </c>
      <c r="I50" s="48">
        <v>12.359398081327214</v>
      </c>
      <c r="J50" s="48">
        <v>15.697887889400077</v>
      </c>
      <c r="K50" s="48">
        <v>0.17062642938320574</v>
      </c>
      <c r="L50" s="48">
        <v>2.2346616904987018E-4</v>
      </c>
      <c r="M50" s="48">
        <v>-9.4723234765543961E-3</v>
      </c>
      <c r="N50" s="48">
        <v>9.4881480001520503E-3</v>
      </c>
      <c r="O50" s="48">
        <v>20.592783761097309</v>
      </c>
      <c r="P50" s="48">
        <v>3.7451725528854138E-3</v>
      </c>
      <c r="Q50" s="48">
        <v>1.3084719335531372</v>
      </c>
      <c r="R50" s="48">
        <v>16.216716976574229</v>
      </c>
      <c r="S50" s="48">
        <v>3517.2187848867761</v>
      </c>
      <c r="T50" s="48">
        <v>1.0066830308229224</v>
      </c>
      <c r="U50" s="48">
        <v>154.4050430448487</v>
      </c>
      <c r="V50" s="48">
        <v>11.460865997579289</v>
      </c>
      <c r="W50" s="48">
        <v>59.642241840194806</v>
      </c>
      <c r="X50" s="48">
        <v>2.8901531512453061E-3</v>
      </c>
      <c r="Y50" s="48">
        <v>5.6326013847054759E-3</v>
      </c>
      <c r="Z50" s="48">
        <v>8.1959432554425143E-2</v>
      </c>
      <c r="AA50" s="48">
        <v>0.53369504040555327</v>
      </c>
      <c r="AB50" s="48">
        <v>9.3066588879168197</v>
      </c>
      <c r="AC50" s="48">
        <v>1.129364621967862E-2</v>
      </c>
      <c r="AD50" s="48">
        <v>1.3654129794093615E-2</v>
      </c>
      <c r="AE50" s="48">
        <v>1.1251873030870901E-3</v>
      </c>
      <c r="AF50" s="48">
        <v>17.367165445260472</v>
      </c>
      <c r="AG50" s="48">
        <v>4.67112437000597E-4</v>
      </c>
      <c r="AH50" s="48">
        <v>0.19114007618059906</v>
      </c>
      <c r="AI50" s="48">
        <v>3.2863551474048153E-2</v>
      </c>
      <c r="AJ50" s="48"/>
      <c r="AK50" s="49">
        <f t="shared" si="20"/>
        <v>-0.10335885643611006</v>
      </c>
      <c r="AL50" s="49">
        <f t="shared" si="16"/>
        <v>1102.5876918721046</v>
      </c>
      <c r="AM50" s="49">
        <f t="shared" si="16"/>
        <v>779.58651875612929</v>
      </c>
      <c r="AN50" s="49">
        <f t="shared" si="16"/>
        <v>5574.5121629577734</v>
      </c>
      <c r="AO50" s="49">
        <f t="shared" si="16"/>
        <v>2329.3885532175927</v>
      </c>
      <c r="AP50" s="49">
        <f t="shared" si="16"/>
        <v>3207.9716688245921</v>
      </c>
      <c r="AQ50" s="49">
        <f t="shared" si="16"/>
        <v>27.787282532882244</v>
      </c>
      <c r="AR50" s="49">
        <f t="shared" si="16"/>
        <v>3.8929025971593777E-2</v>
      </c>
      <c r="AS50" s="49">
        <f t="shared" si="18"/>
        <v>1.2764240937501448E-3</v>
      </c>
      <c r="AT50" s="49">
        <f t="shared" si="18"/>
        <v>7.7545080018861217E-3</v>
      </c>
      <c r="AU50" s="49">
        <f t="shared" si="18"/>
        <v>3.0643799391161974</v>
      </c>
      <c r="AV50" s="49">
        <f t="shared" si="18"/>
        <v>5.9996824025672281E-4</v>
      </c>
      <c r="AW50" s="49">
        <f t="shared" si="18"/>
        <v>0.24785682023195743</v>
      </c>
      <c r="AX50" s="49">
        <f t="shared" si="18"/>
        <v>3.3132009779351455</v>
      </c>
      <c r="AY50" s="49">
        <f t="shared" si="21"/>
        <v>720.39672404768282</v>
      </c>
      <c r="AZ50" s="49">
        <f t="shared" si="19"/>
        <v>0.2056915987411472</v>
      </c>
      <c r="BA50" s="49">
        <f t="shared" si="19"/>
        <v>31.62249686108639</v>
      </c>
      <c r="BB50" s="49">
        <f t="shared" si="19"/>
        <v>2.3256584747976752</v>
      </c>
      <c r="BC50" s="49">
        <f t="shared" si="19"/>
        <v>12.15309197763469</v>
      </c>
      <c r="BD50" s="49">
        <f t="shared" si="19"/>
        <v>-5.451549149256236E-4</v>
      </c>
      <c r="BE50" s="49">
        <f t="shared" si="19"/>
        <v>1.2416786393773509E-3</v>
      </c>
      <c r="BF50" s="49">
        <f t="shared" si="19"/>
        <v>1.5923130898418486E-2</v>
      </c>
      <c r="BG50" s="49">
        <f t="shared" si="19"/>
        <v>0.10380152345880549</v>
      </c>
      <c r="BH50" s="49">
        <f t="shared" si="17"/>
        <v>1.8950052492513383</v>
      </c>
      <c r="BI50" s="49">
        <f t="shared" si="17"/>
        <v>1.4646244894508051E-3</v>
      </c>
      <c r="BJ50" s="49">
        <f t="shared" si="17"/>
        <v>1.6872778823232542E-3</v>
      </c>
      <c r="BK50" s="49">
        <f t="shared" si="17"/>
        <v>2.3540939380758525E-5</v>
      </c>
      <c r="BL50" s="49">
        <f t="shared" si="17"/>
        <v>3.5428173539347099</v>
      </c>
      <c r="BM50" s="49">
        <f t="shared" si="17"/>
        <v>7.4138711673260092E-5</v>
      </c>
      <c r="BN50" s="49">
        <f t="shared" si="17"/>
        <v>1.9629986691946544E-2</v>
      </c>
      <c r="BO50" s="49">
        <f t="shared" si="17"/>
        <v>6.8721486892605859E-3</v>
      </c>
      <c r="BP50" s="45">
        <f t="shared" si="15"/>
        <v>13800.69617542684</v>
      </c>
    </row>
    <row r="51" spans="1:68" x14ac:dyDescent="0.25">
      <c r="A51" s="3" t="s">
        <v>317</v>
      </c>
      <c r="B51" s="3" t="s">
        <v>318</v>
      </c>
      <c r="C51" s="3">
        <v>5.5E-2</v>
      </c>
      <c r="D51" s="4">
        <v>10</v>
      </c>
      <c r="E51" s="1">
        <v>1.446144943619695E-2</v>
      </c>
      <c r="F51" s="1">
        <v>7.1151379837444253</v>
      </c>
      <c r="G51" s="1">
        <v>8.1283764124557383</v>
      </c>
      <c r="H51" s="1">
        <v>41.464014264219102</v>
      </c>
      <c r="I51" s="1">
        <v>12.98517189519729</v>
      </c>
      <c r="J51" s="1">
        <v>18.640346046055459</v>
      </c>
      <c r="K51" s="1">
        <v>0.41261612356202737</v>
      </c>
      <c r="L51" s="1">
        <v>3.2438356129318606E-4</v>
      </c>
      <c r="M51" s="1">
        <v>-2.3577771266784196E-2</v>
      </c>
      <c r="N51" s="1">
        <v>-8.0239334294071943E-3</v>
      </c>
      <c r="O51" s="1">
        <v>37.093135483220557</v>
      </c>
      <c r="P51" s="1">
        <v>9.3019791088904003E-3</v>
      </c>
      <c r="Q51" s="1">
        <v>1.7007638310691224</v>
      </c>
      <c r="R51" s="1">
        <v>77.065404076790188</v>
      </c>
      <c r="S51" s="1">
        <v>10030.543519082821</v>
      </c>
      <c r="T51" s="1">
        <v>2.3009983428734913</v>
      </c>
      <c r="U51" s="1">
        <v>335.0027568647393</v>
      </c>
      <c r="V51" s="1">
        <v>17.976713761054519</v>
      </c>
      <c r="W51" s="1">
        <v>122.22544340446818</v>
      </c>
      <c r="X51" s="1">
        <v>2.7060414286488549E-3</v>
      </c>
      <c r="Y51" s="1">
        <v>0.11014720266548469</v>
      </c>
      <c r="Z51" s="1">
        <v>0.33884636029221155</v>
      </c>
      <c r="AA51" s="1">
        <v>0.45555079416320332</v>
      </c>
      <c r="AB51" s="1">
        <v>9.7399602818642439</v>
      </c>
      <c r="AC51" s="1">
        <v>1.8879058739689196E-2</v>
      </c>
      <c r="AD51" s="1">
        <v>1.9379718998417624E-2</v>
      </c>
      <c r="AE51" s="1">
        <v>3.6706791072437452E-3</v>
      </c>
      <c r="AF51" s="1">
        <v>4.4323875313369969</v>
      </c>
      <c r="AG51" s="1">
        <v>7.8623520024826484E-4</v>
      </c>
      <c r="AH51" s="1">
        <v>0.37709669576798599</v>
      </c>
      <c r="AI51" s="1">
        <v>5.133564991385159E-3</v>
      </c>
      <c r="AJ51" s="1"/>
      <c r="AK51">
        <f t="shared" si="20"/>
        <v>-0.53414143723428942</v>
      </c>
      <c r="AL51">
        <f t="shared" si="16"/>
        <v>1289.1318606383986</v>
      </c>
      <c r="AM51">
        <f t="shared" si="16"/>
        <v>1476.9346268715872</v>
      </c>
      <c r="AN51">
        <f t="shared" si="16"/>
        <v>7536.5785398700918</v>
      </c>
      <c r="AO51">
        <f t="shared" si="16"/>
        <v>2180.5799915585326</v>
      </c>
      <c r="AP51">
        <f t="shared" si="16"/>
        <v>3381.3381637307989</v>
      </c>
      <c r="AQ51">
        <f t="shared" si="16"/>
        <v>68.653024170779446</v>
      </c>
      <c r="AR51">
        <f t="shared" si="16"/>
        <v>5.2889279815398829E-2</v>
      </c>
      <c r="AS51">
        <f t="shared" si="18"/>
        <v>-1.4320905841325626E-3</v>
      </c>
      <c r="AT51">
        <f t="shared" si="18"/>
        <v>3.6963486581172785E-3</v>
      </c>
      <c r="AU51">
        <f t="shared" si="18"/>
        <v>5.7190046954564178</v>
      </c>
      <c r="AV51">
        <f t="shared" si="18"/>
        <v>1.5426639215377807E-3</v>
      </c>
      <c r="AW51">
        <f t="shared" si="18"/>
        <v>0.29124239640871591</v>
      </c>
      <c r="AX51">
        <f t="shared" si="18"/>
        <v>14.003110522279904</v>
      </c>
      <c r="AY51">
        <f t="shared" si="21"/>
        <v>1823.4292268270433</v>
      </c>
      <c r="AZ51">
        <f t="shared" si="19"/>
        <v>0.41783460252861232</v>
      </c>
      <c r="BA51">
        <f t="shared" si="19"/>
        <v>60.893727000362219</v>
      </c>
      <c r="BB51">
        <f t="shared" si="19"/>
        <v>3.2481929309977979</v>
      </c>
      <c r="BC51">
        <f t="shared" si="19"/>
        <v>22.161870984569216</v>
      </c>
      <c r="BD51">
        <f t="shared" si="19"/>
        <v>-5.1717594680608994E-4</v>
      </c>
      <c r="BE51">
        <f t="shared" si="19"/>
        <v>2.0104362371080126E-2</v>
      </c>
      <c r="BF51">
        <f t="shared" si="19"/>
        <v>6.0834873913103396E-2</v>
      </c>
      <c r="BG51">
        <f t="shared" si="19"/>
        <v>7.7892216043021947E-2</v>
      </c>
      <c r="BH51">
        <f t="shared" si="17"/>
        <v>1.7601685473261739</v>
      </c>
      <c r="BI51">
        <f t="shared" si="17"/>
        <v>2.6786872779146374E-3</v>
      </c>
      <c r="BJ51">
        <f t="shared" si="17"/>
        <v>2.5380918672839071E-3</v>
      </c>
      <c r="BK51">
        <f t="shared" si="17"/>
        <v>4.8370392515177397E-4</v>
      </c>
      <c r="BL51">
        <f t="shared" si="17"/>
        <v>0.79166741332325685</v>
      </c>
      <c r="BM51">
        <f t="shared" si="17"/>
        <v>1.2380357749330491E-4</v>
      </c>
      <c r="BN51">
        <f t="shared" si="17"/>
        <v>5.1227446298924749E-2</v>
      </c>
      <c r="BO51">
        <f t="shared" si="17"/>
        <v>1.0556543856233933E-3</v>
      </c>
      <c r="BP51" s="45">
        <f t="shared" si="15"/>
        <v>17865.671229188771</v>
      </c>
    </row>
    <row r="52" spans="1:68" x14ac:dyDescent="0.25">
      <c r="A52" s="3" t="s">
        <v>319</v>
      </c>
      <c r="B52" s="3" t="s">
        <v>320</v>
      </c>
      <c r="C52" s="3">
        <v>5.8999999999999997E-2</v>
      </c>
      <c r="D52" s="4">
        <v>10</v>
      </c>
      <c r="E52" s="1">
        <v>2.4360180196408465E-2</v>
      </c>
      <c r="F52" s="1">
        <v>7.0400016228987328</v>
      </c>
      <c r="G52" s="1">
        <v>6.5608735843269201</v>
      </c>
      <c r="H52" s="1">
        <v>43.38752563387586</v>
      </c>
      <c r="I52" s="1">
        <v>34.345224290699065</v>
      </c>
      <c r="J52" s="1">
        <v>15.986879580690887</v>
      </c>
      <c r="K52" s="1">
        <v>0.30547002250148397</v>
      </c>
      <c r="L52" s="1">
        <v>5.7621770022499546E-4</v>
      </c>
      <c r="M52" s="1">
        <v>2.6631361432299973E-3</v>
      </c>
      <c r="N52" s="1">
        <v>-8.1724412602619586E-3</v>
      </c>
      <c r="O52" s="1">
        <v>101.77196681090784</v>
      </c>
      <c r="P52" s="1">
        <v>7.2879088560853147E-3</v>
      </c>
      <c r="Q52" s="1">
        <v>2.734039254813291</v>
      </c>
      <c r="R52" s="1">
        <v>23.030990515231284</v>
      </c>
      <c r="S52" s="1">
        <v>3008.4835041196957</v>
      </c>
      <c r="T52" s="1">
        <v>1.3939009702944454</v>
      </c>
      <c r="U52" s="1">
        <v>210.02041131028506</v>
      </c>
      <c r="V52" s="1">
        <v>19.717453070345961</v>
      </c>
      <c r="W52" s="1">
        <v>109.64610491283942</v>
      </c>
      <c r="X52" s="1">
        <v>5.8635005040616698E-3</v>
      </c>
      <c r="Y52" s="1">
        <v>0.42717310232819988</v>
      </c>
      <c r="Z52" s="1">
        <v>0.15994184867428213</v>
      </c>
      <c r="AA52" s="1">
        <v>0.48982713969625508</v>
      </c>
      <c r="AB52" s="1">
        <v>10.534256255822617</v>
      </c>
      <c r="AC52" s="1">
        <v>1.5546904521505032E-2</v>
      </c>
      <c r="AD52" s="1">
        <v>3.9929063966803041E-2</v>
      </c>
      <c r="AE52" s="1">
        <v>3.6226703677454692E-3</v>
      </c>
      <c r="AF52" s="1">
        <v>15.383210466816886</v>
      </c>
      <c r="AG52" s="1">
        <v>7.8090862756563073E-4</v>
      </c>
      <c r="AH52" s="1">
        <v>0.46709923840122242</v>
      </c>
      <c r="AI52" s="1">
        <v>1.429091536027177E-2</v>
      </c>
      <c r="AJ52" s="1"/>
      <c r="AK52">
        <f t="shared" si="20"/>
        <v>1.179822517868292</v>
      </c>
      <c r="AL52">
        <f t="shared" si="16"/>
        <v>1188.9981140111017</v>
      </c>
      <c r="AM52">
        <f t="shared" si="16"/>
        <v>1111.1250202821882</v>
      </c>
      <c r="AN52">
        <f t="shared" si="16"/>
        <v>7351.642938803775</v>
      </c>
      <c r="AO52">
        <f t="shared" si="16"/>
        <v>5653.0919235718138</v>
      </c>
      <c r="AP52">
        <f t="shared" si="16"/>
        <v>2702.3548195177668</v>
      </c>
      <c r="AQ52">
        <f t="shared" si="16"/>
        <v>45.838225742159935</v>
      </c>
      <c r="AR52">
        <f t="shared" si="16"/>
        <v>9.1987318290932693E-2</v>
      </c>
      <c r="AS52">
        <f t="shared" si="18"/>
        <v>3.112611728353407E-3</v>
      </c>
      <c r="AT52">
        <f t="shared" si="18"/>
        <v>3.4205779303034351E-3</v>
      </c>
      <c r="AU52">
        <f t="shared" si="18"/>
        <v>16.293789347914842</v>
      </c>
      <c r="AV52">
        <f t="shared" si="18"/>
        <v>1.0967086975682554E-3</v>
      </c>
      <c r="AW52">
        <f t="shared" si="18"/>
        <v>0.44662857694781471</v>
      </c>
      <c r="AX52">
        <f t="shared" si="18"/>
        <v>3.8953719171153502</v>
      </c>
      <c r="AY52">
        <f t="shared" si="21"/>
        <v>509.62724281112082</v>
      </c>
      <c r="AZ52">
        <f t="shared" si="19"/>
        <v>0.23576151547937652</v>
      </c>
      <c r="BA52">
        <f t="shared" si="19"/>
        <v>35.581890330091184</v>
      </c>
      <c r="BB52">
        <f t="shared" si="19"/>
        <v>3.3230170219964963</v>
      </c>
      <c r="BC52">
        <f t="shared" si="19"/>
        <v>18.527279987034223</v>
      </c>
      <c r="BD52">
        <f t="shared" si="19"/>
        <v>5.3049384403274592E-5</v>
      </c>
      <c r="BE52">
        <f t="shared" si="19"/>
        <v>7.2474558085365418E-2</v>
      </c>
      <c r="BF52">
        <f t="shared" si="19"/>
        <v>2.6387677102396482E-2</v>
      </c>
      <c r="BG52">
        <f t="shared" si="19"/>
        <v>7.8420937927063158E-2</v>
      </c>
      <c r="BH52">
        <f t="shared" si="17"/>
        <v>1.7754615227546322</v>
      </c>
      <c r="BI52">
        <f t="shared" si="17"/>
        <v>1.932309459380736E-3</v>
      </c>
      <c r="BJ52">
        <f t="shared" si="17"/>
        <v>5.848957667533375E-3</v>
      </c>
      <c r="BK52">
        <f t="shared" si="17"/>
        <v>4.4277336420957302E-4</v>
      </c>
      <c r="BL52">
        <f t="shared" si="17"/>
        <v>2.5940667302979321</v>
      </c>
      <c r="BM52">
        <f t="shared" si="17"/>
        <v>1.1450730568314287E-4</v>
      </c>
      <c r="BN52">
        <f t="shared" si="17"/>
        <v>6.3009067335139404E-2</v>
      </c>
      <c r="BO52">
        <f t="shared" si="17"/>
        <v>2.5361778796297078E-3</v>
      </c>
      <c r="BP52" s="45">
        <f t="shared" si="15"/>
        <v>18646.882211439584</v>
      </c>
    </row>
    <row r="53" spans="1:68" s="45" customFormat="1" x14ac:dyDescent="0.25">
      <c r="A53" s="42" t="s">
        <v>321</v>
      </c>
      <c r="B53" s="42" t="s">
        <v>322</v>
      </c>
      <c r="C53" s="42">
        <v>5.3400000000000003E-2</v>
      </c>
      <c r="D53" s="43">
        <v>10</v>
      </c>
      <c r="E53" s="44">
        <v>1.5684395205868562E-2</v>
      </c>
      <c r="F53" s="44">
        <v>4.7422496323081811</v>
      </c>
      <c r="G53" s="44">
        <v>6.3292662559570365</v>
      </c>
      <c r="H53" s="44">
        <v>41.450532795694762</v>
      </c>
      <c r="I53" s="44">
        <v>21.349794663244648</v>
      </c>
      <c r="J53" s="44">
        <v>21.600235994106267</v>
      </c>
      <c r="K53" s="44">
        <v>0.25409951187211832</v>
      </c>
      <c r="L53" s="44">
        <v>3.0094898381095858E-4</v>
      </c>
      <c r="M53" s="44">
        <v>-3.4983894895096325E-2</v>
      </c>
      <c r="N53" s="44">
        <v>-8.5977828191908176E-3</v>
      </c>
      <c r="O53" s="44">
        <v>16.168000113795529</v>
      </c>
      <c r="P53" s="44">
        <v>7.9478671405409616E-3</v>
      </c>
      <c r="Q53" s="44">
        <v>2.0685790640691786</v>
      </c>
      <c r="R53" s="44">
        <v>13.357221910343831</v>
      </c>
      <c r="S53" s="44">
        <v>2004.3633421500097</v>
      </c>
      <c r="T53" s="44">
        <v>1.2446832181927483</v>
      </c>
      <c r="U53" s="44">
        <v>165.38689499184881</v>
      </c>
      <c r="V53" s="44">
        <v>12.866567034056073</v>
      </c>
      <c r="W53" s="44">
        <v>106.19825686404423</v>
      </c>
      <c r="X53" s="44">
        <v>1.0038501499384761E-2</v>
      </c>
      <c r="Y53" s="44">
        <v>6.2939939492714864E-3</v>
      </c>
      <c r="Z53" s="44">
        <v>0.33899489233725971</v>
      </c>
      <c r="AA53" s="44">
        <v>0.1041847005802661</v>
      </c>
      <c r="AB53" s="44">
        <v>10.28970407912192</v>
      </c>
      <c r="AC53" s="44">
        <v>1.2476977520516295E-2</v>
      </c>
      <c r="AD53" s="44">
        <v>1.5770587627418012E-2</v>
      </c>
      <c r="AE53" s="44">
        <v>1.2376985800549472E-3</v>
      </c>
      <c r="AF53" s="44">
        <v>2.5196685926105569</v>
      </c>
      <c r="AG53" s="44">
        <v>4.0518718661352617E-4</v>
      </c>
      <c r="AH53" s="44">
        <v>0.27391534083737268</v>
      </c>
      <c r="AI53" s="44">
        <v>4.0389003283464895E-3</v>
      </c>
      <c r="AJ53" s="44"/>
      <c r="AK53" s="45">
        <f t="shared" si="20"/>
        <v>-0.32112961331778644</v>
      </c>
      <c r="AL53" s="45">
        <f t="shared" si="16"/>
        <v>883.39641986422259</v>
      </c>
      <c r="AM53" s="45">
        <f t="shared" si="16"/>
        <v>1184.2753354485069</v>
      </c>
      <c r="AN53" s="45">
        <f t="shared" si="16"/>
        <v>7759.8690076331768</v>
      </c>
      <c r="AO53" s="45">
        <f t="shared" si="16"/>
        <v>3812.3244797039856</v>
      </c>
      <c r="AP53" s="45">
        <f t="shared" si="16"/>
        <v>4036.9381738895504</v>
      </c>
      <c r="AQ53" s="45">
        <f t="shared" si="16"/>
        <v>41.025284878160662</v>
      </c>
      <c r="AR53" s="45">
        <f t="shared" si="16"/>
        <v>5.0085479682109753E-2</v>
      </c>
      <c r="AS53" s="45">
        <f t="shared" si="18"/>
        <v>-3.6109778728541614E-3</v>
      </c>
      <c r="AT53" s="45">
        <f t="shared" si="18"/>
        <v>3.6996382452923987E-3</v>
      </c>
      <c r="AU53" s="45">
        <f t="shared" si="18"/>
        <v>1.9717959654654051</v>
      </c>
      <c r="AV53" s="45">
        <f t="shared" si="18"/>
        <v>1.3353070412187929E-3</v>
      </c>
      <c r="AW53" s="45">
        <f t="shared" si="18"/>
        <v>0.36884801746217111</v>
      </c>
      <c r="AX53" s="45">
        <f t="shared" si="18"/>
        <v>2.4923081846616304</v>
      </c>
      <c r="AY53" s="45">
        <f t="shared" si="21"/>
        <v>375.03381472208355</v>
      </c>
      <c r="AZ53" s="45">
        <f t="shared" si="19"/>
        <v>0.23254217026715809</v>
      </c>
      <c r="BA53" s="45">
        <f t="shared" si="19"/>
        <v>30.954988132790582</v>
      </c>
      <c r="BB53" s="45">
        <f t="shared" si="19"/>
        <v>2.3885607478444646</v>
      </c>
      <c r="BC53" s="45">
        <f t="shared" si="19"/>
        <v>19.824551287398261</v>
      </c>
      <c r="BD53" s="45">
        <f t="shared" si="19"/>
        <v>8.4044800810906576E-4</v>
      </c>
      <c r="BE53" s="45">
        <f t="shared" si="19"/>
        <v>1.2585738435819259E-3</v>
      </c>
      <c r="BF53" s="45">
        <f t="shared" si="19"/>
        <v>6.2685456660508759E-2</v>
      </c>
      <c r="BG53" s="45">
        <f t="shared" si="19"/>
        <v>1.4427171283461345E-2</v>
      </c>
      <c r="BH53" s="45">
        <f t="shared" si="17"/>
        <v>1.915855956470343</v>
      </c>
      <c r="BI53" s="45">
        <f t="shared" si="17"/>
        <v>1.5600559568085402E-3</v>
      </c>
      <c r="BJ53" s="45">
        <f t="shared" si="17"/>
        <v>1.938272265741925E-3</v>
      </c>
      <c r="BK53" s="45">
        <f t="shared" si="17"/>
        <v>4.2582595720216985E-5</v>
      </c>
      <c r="BL53" s="45">
        <f t="shared" si="17"/>
        <v>0.45720071808080004</v>
      </c>
      <c r="BM53" s="45">
        <f t="shared" si="17"/>
        <v>5.6155742055887332E-5</v>
      </c>
      <c r="BN53" s="45">
        <f t="shared" si="17"/>
        <v>3.343999994634321E-2</v>
      </c>
      <c r="BO53" s="45">
        <f t="shared" si="17"/>
        <v>8.8229109698314482E-4</v>
      </c>
      <c r="BP53" s="45">
        <f t="shared" si="15"/>
        <v>18153.3166781613</v>
      </c>
    </row>
    <row r="54" spans="1:68" s="49" customFormat="1" x14ac:dyDescent="0.25">
      <c r="A54" s="46" t="s">
        <v>323</v>
      </c>
      <c r="B54" s="46" t="s">
        <v>324</v>
      </c>
      <c r="C54" s="46">
        <v>5.3150000000000003E-2</v>
      </c>
      <c r="D54" s="47">
        <v>10</v>
      </c>
      <c r="E54" s="48">
        <v>2.585437068581202E-2</v>
      </c>
      <c r="F54" s="48">
        <v>11.168202864015699</v>
      </c>
      <c r="G54" s="48">
        <v>6.8334425796034566</v>
      </c>
      <c r="H54" s="48">
        <v>48.93205456562788</v>
      </c>
      <c r="I54" s="48">
        <v>28.068454794048957</v>
      </c>
      <c r="J54" s="48">
        <v>15.542983021287332</v>
      </c>
      <c r="K54" s="48">
        <v>0.31231377157265333</v>
      </c>
      <c r="L54" s="48">
        <v>8.5232340217859836E-4</v>
      </c>
      <c r="M54" s="48">
        <v>-1.1816993504998806E-2</v>
      </c>
      <c r="N54" s="48">
        <v>-7.617376830961033E-3</v>
      </c>
      <c r="O54" s="48">
        <v>150.69262444942564</v>
      </c>
      <c r="P54" s="48">
        <v>2.2326500061909192E-2</v>
      </c>
      <c r="Q54" s="48">
        <v>4.9740869522025646</v>
      </c>
      <c r="R54" s="48">
        <v>27.209226593363269</v>
      </c>
      <c r="S54" s="48">
        <v>5509.3041994721652</v>
      </c>
      <c r="T54" s="48">
        <v>1.8988093092496972</v>
      </c>
      <c r="U54" s="48">
        <v>234.6396637004747</v>
      </c>
      <c r="V54" s="48">
        <v>11.195829521723958</v>
      </c>
      <c r="W54" s="48">
        <v>81.581031017694499</v>
      </c>
      <c r="X54" s="48">
        <v>4.2362064043793453E-3</v>
      </c>
      <c r="Y54" s="48">
        <v>9.0204693184230515E-3</v>
      </c>
      <c r="Z54" s="48">
        <v>0.32301737622529997</v>
      </c>
      <c r="AA54" s="48">
        <v>0.34707444303560486</v>
      </c>
      <c r="AB54" s="48">
        <v>19.936100452170226</v>
      </c>
      <c r="AC54" s="48">
        <v>1.3073360138074544E-2</v>
      </c>
      <c r="AD54" s="48">
        <v>1.1823269412719628E-2</v>
      </c>
      <c r="AE54" s="48">
        <v>5.0344034926258696E-3</v>
      </c>
      <c r="AF54" s="48">
        <v>6.1686787249448098</v>
      </c>
      <c r="AG54" s="48">
        <v>5.8387119090849411E-4</v>
      </c>
      <c r="AH54" s="48">
        <v>0.28188507574711924</v>
      </c>
      <c r="AI54" s="48">
        <v>6.773845673437238E-3</v>
      </c>
      <c r="AJ54" s="48"/>
      <c r="AK54" s="49">
        <f t="shared" si="20"/>
        <v>1.5908077788949158</v>
      </c>
      <c r="AL54" s="49">
        <f t="shared" si="16"/>
        <v>2096.5738690089306</v>
      </c>
      <c r="AM54" s="49">
        <f t="shared" si="16"/>
        <v>1284.7049134414765</v>
      </c>
      <c r="AN54" s="49">
        <f t="shared" si="16"/>
        <v>9203.9929013535802</v>
      </c>
      <c r="AO54" s="49">
        <f t="shared" si="16"/>
        <v>5094.3504896375534</v>
      </c>
      <c r="AP54" s="49">
        <f t="shared" si="16"/>
        <v>2916.2741064442648</v>
      </c>
      <c r="AQ54" s="49">
        <f t="shared" si="16"/>
        <v>52.171078259626142</v>
      </c>
      <c r="AR54" s="49">
        <f t="shared" si="16"/>
        <v>0.15406037250613466</v>
      </c>
      <c r="AS54" s="49">
        <f t="shared" si="18"/>
        <v>7.3081459060325422E-4</v>
      </c>
      <c r="AT54" s="49">
        <f t="shared" si="18"/>
        <v>3.9015003232532818E-3</v>
      </c>
      <c r="AU54" s="49">
        <f t="shared" si="18"/>
        <v>27.29144210559085</v>
      </c>
      <c r="AV54" s="49">
        <f t="shared" si="18"/>
        <v>4.0468810012185483E-3</v>
      </c>
      <c r="AW54" s="49">
        <f t="shared" si="18"/>
        <v>0.91724483563149195</v>
      </c>
      <c r="AX54" s="49">
        <f t="shared" si="18"/>
        <v>5.1102409010559819</v>
      </c>
      <c r="AY54" s="49">
        <f t="shared" si="21"/>
        <v>1036.2410965076351</v>
      </c>
      <c r="AZ54" s="49">
        <f t="shared" si="19"/>
        <v>0.35670767267800052</v>
      </c>
      <c r="BA54" s="49">
        <f t="shared" si="19"/>
        <v>44.130273817070105</v>
      </c>
      <c r="BB54" s="49">
        <f t="shared" si="19"/>
        <v>2.0854519061443697</v>
      </c>
      <c r="BC54" s="49">
        <f t="shared" si="19"/>
        <v>15.286148264977793</v>
      </c>
      <c r="BD54" s="49">
        <f t="shared" si="19"/>
        <v>-2.4728179335898481E-4</v>
      </c>
      <c r="BE54" s="49">
        <f t="shared" si="19"/>
        <v>1.7774712500242802E-3</v>
      </c>
      <c r="BF54" s="49">
        <f t="shared" si="19"/>
        <v>5.9974190490151853E-2</v>
      </c>
      <c r="BG54" s="49">
        <f t="shared" si="19"/>
        <v>6.0193948656448226E-2</v>
      </c>
      <c r="BH54" s="49">
        <f t="shared" si="17"/>
        <v>3.7398056783819267</v>
      </c>
      <c r="BI54" s="49">
        <f t="shared" si="17"/>
        <v>1.6796013973501135E-3</v>
      </c>
      <c r="BJ54" s="49">
        <f t="shared" si="17"/>
        <v>1.2047141456939785E-3</v>
      </c>
      <c r="BK54" s="49">
        <f t="shared" si="17"/>
        <v>7.5712059712453093E-4</v>
      </c>
      <c r="BL54" s="49">
        <f t="shared" si="17"/>
        <v>1.1459006522832975</v>
      </c>
      <c r="BM54" s="49">
        <f t="shared" si="17"/>
        <v>9.0038695554733067E-5</v>
      </c>
      <c r="BN54" s="49">
        <f t="shared" si="17"/>
        <v>3.5096770390069483E-2</v>
      </c>
      <c r="BO54" s="49">
        <f t="shared" si="17"/>
        <v>1.4010121924705064E-3</v>
      </c>
      <c r="BP54" s="45">
        <f t="shared" si="15"/>
        <v>21786.287145420218</v>
      </c>
    </row>
    <row r="55" spans="1:68" x14ac:dyDescent="0.25">
      <c r="A55" s="3" t="s">
        <v>325</v>
      </c>
      <c r="B55" s="3" t="s">
        <v>326</v>
      </c>
      <c r="C55" s="3">
        <v>5.79E-2</v>
      </c>
      <c r="D55" s="4">
        <v>10</v>
      </c>
      <c r="E55" s="1">
        <v>2.3339753431467616E-2</v>
      </c>
      <c r="F55" s="1">
        <v>7.2142200613780405</v>
      </c>
      <c r="G55" s="1">
        <v>6.8333335640986137</v>
      </c>
      <c r="H55" s="1">
        <v>34.610031600481172</v>
      </c>
      <c r="I55" s="1">
        <v>11.391257454106679</v>
      </c>
      <c r="J55" s="1">
        <v>17.842818008202283</v>
      </c>
      <c r="K55" s="1">
        <v>0.41868752107130419</v>
      </c>
      <c r="L55" s="1">
        <v>7.2167287199799391E-4</v>
      </c>
      <c r="M55" s="1">
        <v>-2.3336144832411369E-2</v>
      </c>
      <c r="N55" s="1">
        <v>-3.3365191855696225E-2</v>
      </c>
      <c r="O55" s="1">
        <v>115.0514659774385</v>
      </c>
      <c r="P55" s="1">
        <v>9.4263341156455391E-2</v>
      </c>
      <c r="Q55" s="1">
        <v>26.50726722832038</v>
      </c>
      <c r="R55" s="1">
        <v>57.916270876458363</v>
      </c>
      <c r="S55" s="1">
        <v>6079.1963938665058</v>
      </c>
      <c r="T55" s="1">
        <v>2.2687727993483953</v>
      </c>
      <c r="U55" s="1">
        <v>361.13300822078486</v>
      </c>
      <c r="V55" s="1">
        <v>48.654012247372386</v>
      </c>
      <c r="W55" s="1">
        <v>101.8985062568054</v>
      </c>
      <c r="X55" s="1">
        <v>1.2606361431843481E-2</v>
      </c>
      <c r="Y55" s="1">
        <v>3.46503037065981E-2</v>
      </c>
      <c r="Z55" s="1">
        <v>0.50259573402509827</v>
      </c>
      <c r="AA55" s="1">
        <v>1.0428978247642824</v>
      </c>
      <c r="AB55" s="1">
        <v>11.326126797680116</v>
      </c>
      <c r="AC55" s="1">
        <v>1.1979448761910596E-2</v>
      </c>
      <c r="AD55" s="1">
        <v>2.4908468810595844E-2</v>
      </c>
      <c r="AE55" s="1">
        <v>4.4088912385942232E-3</v>
      </c>
      <c r="AF55" s="1">
        <v>3.5553409275441079</v>
      </c>
      <c r="AG55" s="1">
        <v>5.1502566853501826E-4</v>
      </c>
      <c r="AH55" s="1">
        <v>0.3085067597254057</v>
      </c>
      <c r="AI55" s="1">
        <v>1.7979334773740847E-3</v>
      </c>
      <c r="AJ55" s="1"/>
      <c r="AK55">
        <f t="shared" si="20"/>
        <v>1.025997597665298</v>
      </c>
      <c r="AL55">
        <f t="shared" si="16"/>
        <v>1241.6765649645608</v>
      </c>
      <c r="AM55">
        <f t="shared" si="16"/>
        <v>1179.2914679510543</v>
      </c>
      <c r="AN55">
        <f t="shared" si="16"/>
        <v>5975.336667624797</v>
      </c>
      <c r="AO55">
        <f t="shared" si="16"/>
        <v>1796.0752180451325</v>
      </c>
      <c r="AP55">
        <f t="shared" si="16"/>
        <v>3074.2369365572054</v>
      </c>
      <c r="AQ55">
        <f t="shared" si="16"/>
        <v>66.263044982480793</v>
      </c>
      <c r="AR55">
        <f t="shared" si="16"/>
        <v>0.11885670979093288</v>
      </c>
      <c r="AS55">
        <f t="shared" si="18"/>
        <v>-1.3186307043793208E-3</v>
      </c>
      <c r="AT55">
        <f t="shared" si="18"/>
        <v>-8.6551654691606179E-4</v>
      </c>
      <c r="AU55">
        <f t="shared" si="18"/>
        <v>18.896866376377929</v>
      </c>
      <c r="AV55">
        <f t="shared" si="18"/>
        <v>1.6139207878414989E-2</v>
      </c>
      <c r="AW55">
        <f t="shared" si="18"/>
        <v>4.5610253156302578</v>
      </c>
      <c r="AX55">
        <f t="shared" si="18"/>
        <v>9.9944688553035661</v>
      </c>
      <c r="AY55">
        <f t="shared" si="21"/>
        <v>1049.656929591092</v>
      </c>
      <c r="AZ55">
        <f t="shared" si="19"/>
        <v>0.39134106569641997</v>
      </c>
      <c r="BA55">
        <f t="shared" si="19"/>
        <v>62.356778904669738</v>
      </c>
      <c r="BB55">
        <f t="shared" si="19"/>
        <v>8.3838272205191284</v>
      </c>
      <c r="BC55">
        <f t="shared" si="19"/>
        <v>17.541166367438326</v>
      </c>
      <c r="BD55">
        <f t="shared" si="19"/>
        <v>1.2186273395096944E-3</v>
      </c>
      <c r="BE55">
        <f t="shared" si="19"/>
        <v>6.0582200487140064E-3</v>
      </c>
      <c r="BF55">
        <f t="shared" si="19"/>
        <v>8.6069288472358452E-2</v>
      </c>
      <c r="BG55">
        <f t="shared" si="19"/>
        <v>0.17543250757127801</v>
      </c>
      <c r="BH55">
        <f t="shared" si="17"/>
        <v>1.9459574311070518</v>
      </c>
      <c r="BI55">
        <f t="shared" si="17"/>
        <v>1.3528791106652686E-3</v>
      </c>
      <c r="BJ55">
        <f t="shared" si="17"/>
        <v>3.365847164462817E-3</v>
      </c>
      <c r="BK55">
        <f t="shared" si="17"/>
        <v>5.8697473569693163E-4</v>
      </c>
      <c r="BL55">
        <f t="shared" si="17"/>
        <v>0.60053958022193843</v>
      </c>
      <c r="BM55">
        <f t="shared" si="17"/>
        <v>7.076168298789818E-5</v>
      </c>
      <c r="BN55">
        <f t="shared" si="17"/>
        <v>3.68153745425744E-2</v>
      </c>
      <c r="BO55">
        <f t="shared" si="17"/>
        <v>4.2667834316365959E-4</v>
      </c>
      <c r="BP55" s="45">
        <f t="shared" si="15"/>
        <v>14508.679007360386</v>
      </c>
    </row>
    <row r="56" spans="1:68" x14ac:dyDescent="0.25">
      <c r="A56" s="3" t="s">
        <v>327</v>
      </c>
      <c r="B56" s="3" t="s">
        <v>328</v>
      </c>
      <c r="C56" s="3">
        <v>5.9900000000000002E-2</v>
      </c>
      <c r="D56" s="4">
        <v>10</v>
      </c>
      <c r="E56" s="1">
        <v>1.8188430954011313E-2</v>
      </c>
      <c r="F56" s="1">
        <v>8.5137317696562302</v>
      </c>
      <c r="G56" s="1">
        <v>8.1347912572889118</v>
      </c>
      <c r="H56" s="1">
        <v>42.407711632032324</v>
      </c>
      <c r="I56" s="1">
        <v>26.267758920037071</v>
      </c>
      <c r="J56" s="1">
        <v>14.697276517827262</v>
      </c>
      <c r="K56" s="1">
        <v>0.37515415987869688</v>
      </c>
      <c r="L56" s="1">
        <v>3.1437856853905365E-4</v>
      </c>
      <c r="M56" s="1">
        <v>-2.3200339166199783E-2</v>
      </c>
      <c r="N56" s="1">
        <v>-3.3365191855696225E-2</v>
      </c>
      <c r="O56" s="1">
        <v>35.63704989707297</v>
      </c>
      <c r="P56" s="1">
        <v>8.8919447384727193E-3</v>
      </c>
      <c r="Q56" s="1">
        <v>2.363117110673957</v>
      </c>
      <c r="R56" s="1">
        <v>51.928087562147674</v>
      </c>
      <c r="S56" s="1">
        <v>5501.4827190257092</v>
      </c>
      <c r="T56" s="1">
        <v>2.4868309483151765</v>
      </c>
      <c r="U56" s="1">
        <v>216.2472421555955</v>
      </c>
      <c r="V56" s="1">
        <v>17.677186201705833</v>
      </c>
      <c r="W56" s="1">
        <v>110.75545284852188</v>
      </c>
      <c r="X56" s="1">
        <v>1.9516626294706519E-3</v>
      </c>
      <c r="Y56" s="1">
        <v>7.1362271544284355E-3</v>
      </c>
      <c r="Z56" s="1">
        <v>0.27487364778469758</v>
      </c>
      <c r="AA56" s="1">
        <v>0.47644145841323665</v>
      </c>
      <c r="AB56" s="1">
        <v>8.1164888598322378</v>
      </c>
      <c r="AC56" s="1">
        <v>1.2437265063659279E-2</v>
      </c>
      <c r="AD56" s="1">
        <v>1.3418799414281429E-2</v>
      </c>
      <c r="AE56" s="1">
        <v>1.3891033173987451E-3</v>
      </c>
      <c r="AF56" s="1">
        <v>6.9572079109648417</v>
      </c>
      <c r="AG56" s="1">
        <v>5.7704662364008597E-4</v>
      </c>
      <c r="AH56" s="1">
        <v>0.1483670077215431</v>
      </c>
      <c r="AI56" s="1">
        <v>4.6725763798710684E-2</v>
      </c>
      <c r="AJ56" s="1"/>
      <c r="AK56">
        <f t="shared" si="20"/>
        <v>0.1317535247121488</v>
      </c>
      <c r="AL56">
        <f t="shared" si="16"/>
        <v>1417.1651117567608</v>
      </c>
      <c r="AM56">
        <f t="shared" si="16"/>
        <v>1357.1878618742742</v>
      </c>
      <c r="AN56">
        <f t="shared" si="16"/>
        <v>7077.609238246866</v>
      </c>
      <c r="AO56">
        <f t="shared" si="16"/>
        <v>4219.6622668466962</v>
      </c>
      <c r="AP56">
        <f t="shared" si="16"/>
        <v>2446.4591606496156</v>
      </c>
      <c r="AQ56">
        <f t="shared" si="16"/>
        <v>56.782916403331633</v>
      </c>
      <c r="AR56">
        <f t="shared" si="16"/>
        <v>4.6892495197088671E-2</v>
      </c>
      <c r="AS56">
        <f t="shared" si="18"/>
        <v>-1.2519309035299968E-3</v>
      </c>
      <c r="AT56">
        <f t="shared" si="18"/>
        <v>-8.366178308253753E-4</v>
      </c>
      <c r="AU56">
        <f t="shared" si="18"/>
        <v>5.0080868512291659</v>
      </c>
      <c r="AV56">
        <f t="shared" si="18"/>
        <v>1.3480162267178819E-3</v>
      </c>
      <c r="AW56">
        <f t="shared" si="18"/>
        <v>0.37799440064320072</v>
      </c>
      <c r="AX56">
        <f t="shared" si="18"/>
        <v>8.6610670046572515</v>
      </c>
      <c r="AY56">
        <f t="shared" si="21"/>
        <v>918.16359724401093</v>
      </c>
      <c r="AZ56">
        <f t="shared" si="19"/>
        <v>0.41467828369767157</v>
      </c>
      <c r="BA56">
        <f t="shared" si="19"/>
        <v>36.086808646552321</v>
      </c>
      <c r="BB56">
        <f t="shared" si="19"/>
        <v>2.9324763875023709</v>
      </c>
      <c r="BC56">
        <f t="shared" si="19"/>
        <v>18.434106821232781</v>
      </c>
      <c r="BD56">
        <f t="shared" si="19"/>
        <v>-6.0080909960128523E-4</v>
      </c>
      <c r="BE56">
        <f t="shared" si="19"/>
        <v>1.2626072670925599E-3</v>
      </c>
      <c r="BF56">
        <f t="shared" si="19"/>
        <v>4.5178479802095946E-2</v>
      </c>
      <c r="BG56">
        <f t="shared" si="19"/>
        <v>7.5007988728990671E-2</v>
      </c>
      <c r="BH56">
        <f t="shared" si="17"/>
        <v>1.3451511833492404</v>
      </c>
      <c r="BI56">
        <f t="shared" si="17"/>
        <v>1.3841379553423351E-3</v>
      </c>
      <c r="BJ56">
        <f t="shared" si="17"/>
        <v>1.3353231529090646E-3</v>
      </c>
      <c r="BK56">
        <f t="shared" si="17"/>
        <v>6.3238029797956034E-5</v>
      </c>
      <c r="BL56">
        <f t="shared" si="17"/>
        <v>1.1484125463949513</v>
      </c>
      <c r="BM56">
        <f t="shared" si="17"/>
        <v>7.8753105109348616E-5</v>
      </c>
      <c r="BN56">
        <f t="shared" si="17"/>
        <v>8.8516304837467745E-3</v>
      </c>
      <c r="BO56">
        <f t="shared" si="17"/>
        <v>7.9129044955349222E-3</v>
      </c>
      <c r="BP56" s="45">
        <f t="shared" si="15"/>
        <v>17567.757314888138</v>
      </c>
    </row>
    <row r="57" spans="1:68" s="59" customFormat="1" x14ac:dyDescent="0.25">
      <c r="A57" s="56" t="s">
        <v>329</v>
      </c>
      <c r="B57" s="56" t="s">
        <v>330</v>
      </c>
      <c r="C57" s="56">
        <v>4.8500000000000001E-2</v>
      </c>
      <c r="D57" s="57">
        <v>10</v>
      </c>
      <c r="E57" s="58">
        <v>2.8728487076301299E-2</v>
      </c>
      <c r="F57" s="58">
        <v>5.824538252190739</v>
      </c>
      <c r="G57" s="58">
        <v>7.0685689740789721</v>
      </c>
      <c r="H57" s="58">
        <v>49.161080690612096</v>
      </c>
      <c r="I57" s="58">
        <v>20.785096086393679</v>
      </c>
      <c r="J57" s="58">
        <v>19.683871416618242</v>
      </c>
      <c r="K57" s="58">
        <v>0.29431710419086426</v>
      </c>
      <c r="L57" s="58">
        <v>6.2989883308669581E-4</v>
      </c>
      <c r="M57" s="58">
        <v>-3.4983894895096325E-2</v>
      </c>
      <c r="N57" s="58">
        <v>-3.3365191855696225E-2</v>
      </c>
      <c r="O57" s="58">
        <v>123.42104535243388</v>
      </c>
      <c r="P57" s="58">
        <v>1.0009727436531501E-2</v>
      </c>
      <c r="Q57" s="58">
        <v>2.4934142810086963</v>
      </c>
      <c r="R57" s="58">
        <v>23.798009385238394</v>
      </c>
      <c r="S57" s="58">
        <v>6259.0755664274329</v>
      </c>
      <c r="T57" s="58">
        <v>0.88831611888419415</v>
      </c>
      <c r="U57" s="58">
        <v>114.95229463956731</v>
      </c>
      <c r="V57" s="58">
        <v>45.481468791053267</v>
      </c>
      <c r="W57" s="58">
        <v>105.13711444388412</v>
      </c>
      <c r="X57" s="58">
        <v>2.9052914331367087E-3</v>
      </c>
      <c r="Y57" s="58">
        <v>5.798726177712963E-4</v>
      </c>
      <c r="Z57" s="58">
        <v>0.35911633310206925</v>
      </c>
      <c r="AA57" s="58">
        <v>0.59515671759579269</v>
      </c>
      <c r="AB57" s="58">
        <v>7.1480977735930091</v>
      </c>
      <c r="AC57" s="58">
        <v>6.5031127399184678E-3</v>
      </c>
      <c r="AD57" s="58">
        <v>2.480581511350765E-2</v>
      </c>
      <c r="AE57" s="58">
        <v>1.8153379696461776E-3</v>
      </c>
      <c r="AF57" s="58">
        <v>15.278188700225371</v>
      </c>
      <c r="AG57" s="58">
        <v>6.4734049615331986E-4</v>
      </c>
      <c r="AH57" s="58">
        <v>0.84239611509281231</v>
      </c>
      <c r="AI57" s="58">
        <v>6.218466750741467E-3</v>
      </c>
      <c r="AJ57" s="58"/>
      <c r="AK57" s="59">
        <f t="shared" si="20"/>
        <v>2.335929842333146</v>
      </c>
      <c r="AL57" s="59">
        <f t="shared" si="16"/>
        <v>1195.7990725685581</v>
      </c>
      <c r="AM57" s="59">
        <f t="shared" si="16"/>
        <v>1456.3573215292706</v>
      </c>
      <c r="AN57" s="59">
        <f t="shared" si="16"/>
        <v>10133.659463026495</v>
      </c>
      <c r="AO57" s="59">
        <f t="shared" si="16"/>
        <v>4081.0544628388279</v>
      </c>
      <c r="AP57" s="59">
        <f t="shared" si="16"/>
        <v>4049.6670662025103</v>
      </c>
      <c r="AQ57" s="59">
        <f t="shared" si="16"/>
        <v>53.462394550128636</v>
      </c>
      <c r="AR57" s="59">
        <f t="shared" si="16"/>
        <v>0.12297037335633057</v>
      </c>
      <c r="AS57" s="59">
        <f t="shared" si="18"/>
        <v>-3.9757983177404581E-3</v>
      </c>
      <c r="AT57" s="59">
        <f t="shared" si="18"/>
        <v>-1.0332661456997933E-3</v>
      </c>
      <c r="AU57" s="59">
        <f t="shared" si="18"/>
        <v>24.285038287468787</v>
      </c>
      <c r="AV57" s="59">
        <f t="shared" si="18"/>
        <v>1.8953401847626589E-3</v>
      </c>
      <c r="AW57" s="59">
        <f t="shared" si="18"/>
        <v>0.49370796498711583</v>
      </c>
      <c r="AX57" s="59">
        <f t="shared" si="18"/>
        <v>4.896848078554159</v>
      </c>
      <c r="AY57" s="59">
        <f t="shared" si="21"/>
        <v>1290.1840814213092</v>
      </c>
      <c r="AZ57" s="59">
        <f t="shared" si="19"/>
        <v>0.18255836905527217</v>
      </c>
      <c r="BA57" s="59">
        <f t="shared" si="19"/>
        <v>23.683512634395925</v>
      </c>
      <c r="BB57" s="59">
        <f t="shared" si="19"/>
        <v>9.3546012681415736</v>
      </c>
      <c r="BC57" s="59">
        <f t="shared" si="19"/>
        <v>21.608651846298269</v>
      </c>
      <c r="BD57" s="59">
        <f t="shared" si="19"/>
        <v>-5.4540571194755484E-4</v>
      </c>
      <c r="BE57" s="59">
        <f t="shared" si="19"/>
        <v>2.0755938004686476E-4</v>
      </c>
      <c r="BF57" s="59">
        <f t="shared" si="19"/>
        <v>7.3167377181840493E-2</v>
      </c>
      <c r="BG57" s="59">
        <f t="shared" si="19"/>
        <v>0.11711610549880624</v>
      </c>
      <c r="BH57" s="59">
        <f t="shared" si="17"/>
        <v>1.4616627839222107</v>
      </c>
      <c r="BI57" s="59">
        <f t="shared" si="17"/>
        <v>4.8594516056902617E-4</v>
      </c>
      <c r="BJ57" s="59">
        <f t="shared" si="17"/>
        <v>3.997031213433303E-3</v>
      </c>
      <c r="BK57" s="59">
        <f t="shared" si="17"/>
        <v>1.6598565994581217E-4</v>
      </c>
      <c r="BL57" s="59">
        <f t="shared" si="17"/>
        <v>3.134014833436348</v>
      </c>
      <c r="BM57" s="59">
        <f t="shared" si="17"/>
        <v>1.1175772620994475E-4</v>
      </c>
      <c r="BN57" s="59">
        <f t="shared" si="17"/>
        <v>0.1540310049420438</v>
      </c>
      <c r="BO57" s="59">
        <f t="shared" si="17"/>
        <v>1.4208249237700971E-3</v>
      </c>
      <c r="BP57" s="45">
        <f t="shared" si="15"/>
        <v>22352.090402880742</v>
      </c>
    </row>
    <row r="58" spans="1:68" s="63" customFormat="1" x14ac:dyDescent="0.25">
      <c r="A58" s="60" t="s">
        <v>331</v>
      </c>
      <c r="B58" s="60" t="s">
        <v>332</v>
      </c>
      <c r="C58" s="60">
        <v>5.4699999999999999E-2</v>
      </c>
      <c r="D58" s="61">
        <v>10</v>
      </c>
      <c r="E58" s="62">
        <v>1.7273098152274721E-2</v>
      </c>
      <c r="F58" s="62">
        <v>6.7724299020216998</v>
      </c>
      <c r="G58" s="62">
        <v>4.0002249756178605</v>
      </c>
      <c r="H58" s="62">
        <v>22.059898517101342</v>
      </c>
      <c r="I58" s="62">
        <v>10.671810998899259</v>
      </c>
      <c r="J58" s="62">
        <v>14.686154267343236</v>
      </c>
      <c r="K58" s="62">
        <v>0.2122671539706974</v>
      </c>
      <c r="L58" s="62">
        <v>1.168428472853391E-3</v>
      </c>
      <c r="M58" s="62">
        <v>-3.4983894895096325E-2</v>
      </c>
      <c r="N58" s="62">
        <v>-1.4003266607727691E-2</v>
      </c>
      <c r="O58" s="62">
        <v>41.66186304906882</v>
      </c>
      <c r="P58" s="62">
        <v>0.23095463882497533</v>
      </c>
      <c r="Q58" s="62">
        <v>62.39636668092502</v>
      </c>
      <c r="R58" s="62">
        <v>19.931819908559337</v>
      </c>
      <c r="S58" s="62">
        <v>2905.5056848057106</v>
      </c>
      <c r="T58" s="62">
        <v>1.2496225137902512</v>
      </c>
      <c r="U58" s="62">
        <v>94.787412141705957</v>
      </c>
      <c r="V58" s="62">
        <v>20.490599706780991</v>
      </c>
      <c r="W58" s="62">
        <v>52.355260244979938</v>
      </c>
      <c r="X58" s="62">
        <v>1.5144798219322258E-2</v>
      </c>
      <c r="Y58" s="62">
        <v>1.7834912799848959E-2</v>
      </c>
      <c r="Z58" s="62">
        <v>0.22987916029420311</v>
      </c>
      <c r="AA58" s="62">
        <v>0.34882763725090382</v>
      </c>
      <c r="AB58" s="62">
        <v>9.2111268998054427</v>
      </c>
      <c r="AC58" s="62">
        <v>6.2793446610369908E-3</v>
      </c>
      <c r="AD58" s="62">
        <v>6.6591086749568984E-2</v>
      </c>
      <c r="AE58" s="62">
        <v>1.2661003831142719E-3</v>
      </c>
      <c r="AF58" s="62">
        <v>3.0015018794182065</v>
      </c>
      <c r="AG58" s="62">
        <v>3.1485679752194456E-4</v>
      </c>
      <c r="AH58" s="62">
        <v>0.33302673462200288</v>
      </c>
      <c r="AI58" s="62">
        <v>1.6261610522547449E-2</v>
      </c>
      <c r="AJ58" s="62"/>
      <c r="AK58" s="63">
        <f t="shared" si="20"/>
        <v>-2.3058352597956199E-2</v>
      </c>
      <c r="AL58" s="63">
        <f t="shared" si="16"/>
        <v>1233.5497535262282</v>
      </c>
      <c r="AM58" s="63">
        <f t="shared" si="16"/>
        <v>730.3453402113073</v>
      </c>
      <c r="AN58" s="63">
        <f t="shared" si="16"/>
        <v>4030.5422709630243</v>
      </c>
      <c r="AO58" s="63">
        <f t="shared" si="16"/>
        <v>1769.6213998672577</v>
      </c>
      <c r="AP58" s="63">
        <f t="shared" si="16"/>
        <v>2676.9960003303786</v>
      </c>
      <c r="AQ58" s="63">
        <f t="shared" si="16"/>
        <v>32.402680685184102</v>
      </c>
      <c r="AR58" s="63">
        <f t="shared" si="16"/>
        <v>0.20748372039212037</v>
      </c>
      <c r="AS58" s="63">
        <f t="shared" si="18"/>
        <v>-3.5251593859307539E-3</v>
      </c>
      <c r="AT58" s="63">
        <f t="shared" si="18"/>
        <v>2.6235072104798052E-3</v>
      </c>
      <c r="AU58" s="63">
        <f t="shared" si="18"/>
        <v>6.5856039105774329</v>
      </c>
      <c r="AV58" s="63">
        <f t="shared" si="18"/>
        <v>4.207263460412116E-2</v>
      </c>
      <c r="AW58" s="63">
        <f t="shared" si="18"/>
        <v>11.388927976252987</v>
      </c>
      <c r="AX58" s="63">
        <f t="shared" si="18"/>
        <v>3.6350134742794542</v>
      </c>
      <c r="AY58" s="63">
        <f t="shared" si="21"/>
        <v>530.86342107342364</v>
      </c>
      <c r="AZ58" s="63">
        <f t="shared" si="19"/>
        <v>0.22791855298430114</v>
      </c>
      <c r="BA58" s="63">
        <f t="shared" si="19"/>
        <v>17.312642372752993</v>
      </c>
      <c r="BB58" s="63">
        <f t="shared" si="19"/>
        <v>3.7255844727996994</v>
      </c>
      <c r="BC58" s="63">
        <f t="shared" si="19"/>
        <v>9.510074452585453</v>
      </c>
      <c r="BD58" s="63">
        <f t="shared" si="19"/>
        <v>1.7539833790200926E-3</v>
      </c>
      <c r="BE58" s="63">
        <f t="shared" si="19"/>
        <v>3.3385197761069394E-3</v>
      </c>
      <c r="BF58" s="63">
        <f t="shared" si="19"/>
        <v>4.1247642874599671E-2</v>
      </c>
      <c r="BG58" s="63">
        <f t="shared" si="19"/>
        <v>5.8808780863678474E-2</v>
      </c>
      <c r="BH58" s="63">
        <f t="shared" si="17"/>
        <v>1.6731432592751656</v>
      </c>
      <c r="BI58" s="63">
        <f t="shared" si="17"/>
        <v>3.8995721204356502E-4</v>
      </c>
      <c r="BJ58" s="63">
        <f t="shared" si="17"/>
        <v>1.1182974958174196E-2</v>
      </c>
      <c r="BK58" s="63">
        <f t="shared" si="17"/>
        <v>4.6762863657273021E-5</v>
      </c>
      <c r="BL58" s="63">
        <f t="shared" si="17"/>
        <v>0.53442141158302048</v>
      </c>
      <c r="BM58" s="63">
        <f t="shared" si="17"/>
        <v>3.8307362611856812E-5</v>
      </c>
      <c r="BN58" s="63">
        <f t="shared" si="17"/>
        <v>4.3451735557240037E-2</v>
      </c>
      <c r="BO58" s="63">
        <f t="shared" si="17"/>
        <v>3.0958216914243057E-3</v>
      </c>
      <c r="BP58" s="45">
        <f t="shared" si="15"/>
        <v>11059.303147376653</v>
      </c>
    </row>
    <row r="59" spans="1:68" s="71" customFormat="1" x14ac:dyDescent="0.25">
      <c r="A59" s="68" t="s">
        <v>333</v>
      </c>
      <c r="B59" s="68" t="s">
        <v>334</v>
      </c>
      <c r="C59" s="68">
        <v>5.7700000000000001E-2</v>
      </c>
      <c r="D59" s="69">
        <v>10</v>
      </c>
      <c r="E59" s="70">
        <v>2.1356039868210431E-2</v>
      </c>
      <c r="F59" s="70">
        <v>10.75732533501507</v>
      </c>
      <c r="G59" s="70">
        <v>10.18746329914511</v>
      </c>
      <c r="H59" s="70">
        <v>55.668228938730188</v>
      </c>
      <c r="I59" s="70">
        <v>17.672853307708884</v>
      </c>
      <c r="J59" s="70">
        <v>22.36410840062365</v>
      </c>
      <c r="K59" s="70">
        <v>0.43496009354939202</v>
      </c>
      <c r="L59" s="70">
        <v>5.1394630503633391E-4</v>
      </c>
      <c r="M59" s="70">
        <v>-2.3503707117481031E-2</v>
      </c>
      <c r="N59" s="70">
        <v>-3.3365191855696225E-2</v>
      </c>
      <c r="O59" s="70">
        <v>50.953799167716085</v>
      </c>
      <c r="P59" s="70">
        <v>7.9179249452936626E-3</v>
      </c>
      <c r="Q59" s="70">
        <v>1.3363469232594305</v>
      </c>
      <c r="R59" s="70">
        <v>76.284600205614552</v>
      </c>
      <c r="S59" s="70">
        <v>8268.6524656964593</v>
      </c>
      <c r="T59" s="70">
        <v>2.2210618928029398</v>
      </c>
      <c r="U59" s="70">
        <v>292.87408572662372</v>
      </c>
      <c r="V59" s="70">
        <v>47.973458384176652</v>
      </c>
      <c r="W59" s="70">
        <v>106.72519757833128</v>
      </c>
      <c r="X59" s="70">
        <v>7.6900567637024075E-3</v>
      </c>
      <c r="Y59" s="70">
        <v>5.9363852648574274E-3</v>
      </c>
      <c r="Z59" s="70">
        <v>0.42301578989914335</v>
      </c>
      <c r="AA59" s="70">
        <v>0.41767817480831143</v>
      </c>
      <c r="AB59" s="70">
        <v>11.941982392666375</v>
      </c>
      <c r="AC59" s="70">
        <v>1.4937986402317182E-2</v>
      </c>
      <c r="AD59" s="70">
        <v>1.8854954515280718E-2</v>
      </c>
      <c r="AE59" s="70">
        <v>2.7727034942505494E-3</v>
      </c>
      <c r="AF59" s="70">
        <v>4.4205150122126344</v>
      </c>
      <c r="AG59" s="70">
        <v>6.1650617011229009E-4</v>
      </c>
      <c r="AH59" s="70">
        <v>0.25473783570193698</v>
      </c>
      <c r="AI59" s="70">
        <v>5.0587833092459785E-3</v>
      </c>
      <c r="AJ59" s="70"/>
      <c r="AK59" s="71">
        <f t="shared" si="20"/>
        <v>0.68575607057623733</v>
      </c>
      <c r="AL59" s="71">
        <f t="shared" si="16"/>
        <v>1860.0368431164363</v>
      </c>
      <c r="AM59" s="71">
        <f t="shared" si="16"/>
        <v>1764.6841134286135</v>
      </c>
      <c r="AN59" s="71">
        <f t="shared" si="16"/>
        <v>9645.649331680519</v>
      </c>
      <c r="AO59" s="71">
        <f t="shared" si="16"/>
        <v>2890.9655747111824</v>
      </c>
      <c r="AP59" s="71">
        <f t="shared" si="16"/>
        <v>3868.4787270515744</v>
      </c>
      <c r="AQ59" s="71">
        <f t="shared" si="16"/>
        <v>69.312929450026274</v>
      </c>
      <c r="AR59" s="71">
        <f t="shared" si="16"/>
        <v>8.3267553332381533E-2</v>
      </c>
      <c r="AS59" s="71">
        <f t="shared" si="18"/>
        <v>-1.3522416054464346E-3</v>
      </c>
      <c r="AT59" s="71">
        <f t="shared" si="18"/>
        <v>-8.6851660427105686E-4</v>
      </c>
      <c r="AU59" s="71">
        <f t="shared" si="18"/>
        <v>7.8535857035538683</v>
      </c>
      <c r="AV59" s="71">
        <f t="shared" si="18"/>
        <v>1.2306061360244465E-3</v>
      </c>
      <c r="AW59" s="71">
        <f t="shared" si="18"/>
        <v>0.21445689297023321</v>
      </c>
      <c r="AX59" s="71">
        <f t="shared" si="18"/>
        <v>13.212531022766695</v>
      </c>
      <c r="AY59" s="71">
        <f t="shared" si="21"/>
        <v>1432.7503802707758</v>
      </c>
      <c r="AZ59" s="71">
        <f t="shared" si="19"/>
        <v>0.38442874589892828</v>
      </c>
      <c r="BA59" s="71">
        <f t="shared" si="19"/>
        <v>50.742951016269778</v>
      </c>
      <c r="BB59" s="71">
        <f t="shared" si="19"/>
        <v>8.2949403368474908</v>
      </c>
      <c r="BC59" s="71">
        <f t="shared" si="19"/>
        <v>18.438482597745889</v>
      </c>
      <c r="BD59" s="71">
        <f t="shared" si="19"/>
        <v>3.7080548138995805E-4</v>
      </c>
      <c r="BE59" s="71">
        <f t="shared" si="19"/>
        <v>1.1028034038671447E-3</v>
      </c>
      <c r="BF59" s="71">
        <f t="shared" si="19"/>
        <v>7.2575604181802519E-2</v>
      </c>
      <c r="BG59" s="71">
        <f t="shared" si="19"/>
        <v>6.7683634121616792E-2</v>
      </c>
      <c r="BH59" s="71">
        <f t="shared" si="17"/>
        <v>2.0594365894447293</v>
      </c>
      <c r="BI59" s="71">
        <f t="shared" si="17"/>
        <v>1.8703132913619567E-3</v>
      </c>
      <c r="BJ59" s="71">
        <f t="shared" si="17"/>
        <v>2.3283779526732384E-3</v>
      </c>
      <c r="BK59" s="71">
        <f t="shared" si="17"/>
        <v>3.0544124356006257E-4</v>
      </c>
      <c r="BL59" s="71">
        <f t="shared" si="17"/>
        <v>0.75256468876144722</v>
      </c>
      <c r="BM59" s="71">
        <f t="shared" si="17"/>
        <v>8.859456604457578E-5</v>
      </c>
      <c r="BN59" s="71">
        <f t="shared" si="17"/>
        <v>2.7624279822883371E-2</v>
      </c>
      <c r="BO59" s="71">
        <f t="shared" si="17"/>
        <v>9.9329591660129676E-4</v>
      </c>
      <c r="BP59" s="45">
        <f t="shared" si="15"/>
        <v>21634.77425392521</v>
      </c>
    </row>
    <row r="60" spans="1:68" s="67" customFormat="1" x14ac:dyDescent="0.25">
      <c r="A60" s="64" t="s">
        <v>335</v>
      </c>
      <c r="B60" s="64" t="s">
        <v>336</v>
      </c>
      <c r="C60" s="64">
        <v>5.4399999999999997E-2</v>
      </c>
      <c r="D60" s="65">
        <v>10</v>
      </c>
      <c r="E60" s="66">
        <v>2.0116328075116891E-2</v>
      </c>
      <c r="F60" s="66">
        <v>4.9754142642753267</v>
      </c>
      <c r="G60" s="66">
        <v>5.6376148715541783</v>
      </c>
      <c r="H60" s="66">
        <v>31.49560154454112</v>
      </c>
      <c r="I60" s="66">
        <v>14.979197124480015</v>
      </c>
      <c r="J60" s="66">
        <v>10.530610854982902</v>
      </c>
      <c r="K60" s="66">
        <v>0.2633521719858139</v>
      </c>
      <c r="L60" s="66">
        <v>7.4455016186124551E-4</v>
      </c>
      <c r="M60" s="66">
        <v>-3.4983894895096325E-2</v>
      </c>
      <c r="N60" s="66">
        <v>-7.9477000484111764E-3</v>
      </c>
      <c r="O60" s="66">
        <v>101.12606990240684</v>
      </c>
      <c r="P60" s="66">
        <v>5.4952929049130829E-2</v>
      </c>
      <c r="Q60" s="66">
        <v>5.4075698517777608</v>
      </c>
      <c r="R60" s="66">
        <v>56.044002397675101</v>
      </c>
      <c r="S60" s="66">
        <v>11040.343845137902</v>
      </c>
      <c r="T60" s="66">
        <v>1.4847959739521923</v>
      </c>
      <c r="U60" s="66">
        <v>142.29810942834976</v>
      </c>
      <c r="V60" s="66">
        <v>51.911181819492519</v>
      </c>
      <c r="W60" s="66">
        <v>110.22255435189034</v>
      </c>
      <c r="X60" s="66">
        <v>4.687687124786565E-3</v>
      </c>
      <c r="Y60" s="66">
        <v>1.4025760933989674E-3</v>
      </c>
      <c r="Z60" s="66">
        <v>0.19083649163108868</v>
      </c>
      <c r="AA60" s="66">
        <v>0.94311763911770485</v>
      </c>
      <c r="AB60" s="66">
        <v>5.6828640070842571</v>
      </c>
      <c r="AC60" s="66">
        <v>1.1745532356313398E-2</v>
      </c>
      <c r="AD60" s="66">
        <v>1.9999549168672526E-2</v>
      </c>
      <c r="AE60" s="66">
        <v>8.5494539082129814E-4</v>
      </c>
      <c r="AF60" s="66">
        <v>8.6377899037446753</v>
      </c>
      <c r="AG60" s="66">
        <v>2.9223690434685193E-4</v>
      </c>
      <c r="AH60" s="66">
        <v>0.40394582009135854</v>
      </c>
      <c r="AI60" s="66">
        <v>1.6280397126344652E-2</v>
      </c>
      <c r="AJ60" s="66"/>
      <c r="AK60" s="67">
        <f t="shared" si="20"/>
        <v>0.49946704671532161</v>
      </c>
      <c r="AL60" s="67">
        <f t="shared" si="16"/>
        <v>910.01866066950265</v>
      </c>
      <c r="AM60" s="67">
        <f t="shared" si="16"/>
        <v>1035.3637696492958</v>
      </c>
      <c r="AN60" s="67">
        <f t="shared" si="16"/>
        <v>5787.2737591190298</v>
      </c>
      <c r="AO60" s="67">
        <f t="shared" si="16"/>
        <v>2571.1792615541644</v>
      </c>
      <c r="AP60" s="67">
        <f t="shared" si="16"/>
        <v>1927.8721892365506</v>
      </c>
      <c r="AQ60" s="67">
        <f t="shared" si="16"/>
        <v>41.972000250564989</v>
      </c>
      <c r="AR60" s="67">
        <f t="shared" si="16"/>
        <v>0.13070912491778547</v>
      </c>
      <c r="AS60" s="67">
        <f t="shared" si="18"/>
        <v>-3.544599603132578E-3</v>
      </c>
      <c r="AT60" s="67">
        <f t="shared" si="18"/>
        <v>3.7511306986472521E-3</v>
      </c>
      <c r="AU60" s="67">
        <f t="shared" si="18"/>
        <v>17.552841956653783</v>
      </c>
      <c r="AV60" s="67">
        <f t="shared" si="18"/>
        <v>9.9513973361577621E-3</v>
      </c>
      <c r="AW60" s="67">
        <f t="shared" si="18"/>
        <v>0.97585279429348826</v>
      </c>
      <c r="AX60" s="67">
        <f t="shared" si="18"/>
        <v>10.293328344379482</v>
      </c>
      <c r="AY60" s="67">
        <f t="shared" si="21"/>
        <v>2029.1656385301142</v>
      </c>
      <c r="AZ60" s="67">
        <f t="shared" si="19"/>
        <v>0.27240587224008611</v>
      </c>
      <c r="BA60" s="67">
        <f t="shared" si="19"/>
        <v>26.141700563529906</v>
      </c>
      <c r="BB60" s="67">
        <f t="shared" si="19"/>
        <v>9.5219722755378466</v>
      </c>
      <c r="BC60" s="67">
        <f t="shared" si="19"/>
        <v>20.199889956351626</v>
      </c>
      <c r="BD60" s="67">
        <f t="shared" si="19"/>
        <v>-1.5860698737054868E-4</v>
      </c>
      <c r="BE60" s="67">
        <f t="shared" si="19"/>
        <v>3.3628060089245689E-4</v>
      </c>
      <c r="BF60" s="67">
        <f t="shared" si="19"/>
        <v>3.4298150342085623E-2</v>
      </c>
      <c r="BG60" s="67">
        <f t="shared" si="19"/>
        <v>0.16837757963072103</v>
      </c>
      <c r="BH60" s="67">
        <f t="shared" si="17"/>
        <v>1.0337924146165387</v>
      </c>
      <c r="BI60" s="67">
        <f t="shared" si="17"/>
        <v>1.3969216259475568E-3</v>
      </c>
      <c r="BJ60" s="67">
        <f t="shared" si="17"/>
        <v>2.680024897116984E-3</v>
      </c>
      <c r="BK60" s="67">
        <f t="shared" si="17"/>
        <v>-2.8559214722001903E-5</v>
      </c>
      <c r="BL60" s="67">
        <f t="shared" si="17"/>
        <v>1.5734509458980865</v>
      </c>
      <c r="BM60" s="67">
        <f t="shared" si="17"/>
        <v>3.4360547851427232E-5</v>
      </c>
      <c r="BN60" s="67">
        <f t="shared" si="17"/>
        <v>5.6727955692547537E-2</v>
      </c>
      <c r="BO60" s="67">
        <f t="shared" si="17"/>
        <v>3.1163476573323814E-3</v>
      </c>
      <c r="BP60" s="45">
        <f t="shared" si="15"/>
        <v>14391.317628687582</v>
      </c>
    </row>
    <row r="61" spans="1:68" s="59" customFormat="1" x14ac:dyDescent="0.25">
      <c r="A61" s="56" t="s">
        <v>337</v>
      </c>
      <c r="B61" s="56" t="s">
        <v>338</v>
      </c>
      <c r="C61" s="56">
        <v>5.9299999999999999E-2</v>
      </c>
      <c r="D61" s="57">
        <v>10</v>
      </c>
      <c r="E61" s="58">
        <v>2.3081378786217421E-2</v>
      </c>
      <c r="F61" s="58">
        <v>21.217700024300203</v>
      </c>
      <c r="G61" s="58">
        <v>12.74087415395025</v>
      </c>
      <c r="H61" s="58">
        <v>87.053516265340178</v>
      </c>
      <c r="I61" s="58">
        <v>51.692753695493813</v>
      </c>
      <c r="J61" s="58">
        <v>19.653436127850284</v>
      </c>
      <c r="K61" s="58">
        <v>0.4838984908628845</v>
      </c>
      <c r="L61" s="58">
        <v>6.5420196202938322E-4</v>
      </c>
      <c r="M61" s="58">
        <v>-1.9061691422234031E-2</v>
      </c>
      <c r="N61" s="58">
        <v>-3.3365191855696225E-2</v>
      </c>
      <c r="O61" s="58">
        <v>78.190376299507463</v>
      </c>
      <c r="P61" s="58">
        <v>2.1357830442398147E-2</v>
      </c>
      <c r="Q61" s="58">
        <v>5.9880870714423677</v>
      </c>
      <c r="R61" s="58">
        <v>44.467954461645327</v>
      </c>
      <c r="S61" s="58">
        <v>6804.5839926361068</v>
      </c>
      <c r="T61" s="58">
        <v>2.3017075790144084</v>
      </c>
      <c r="U61" s="58">
        <v>206.49604161262349</v>
      </c>
      <c r="V61" s="58">
        <v>56.458316580912872</v>
      </c>
      <c r="W61" s="58">
        <v>129.34365476130725</v>
      </c>
      <c r="X61" s="58">
        <v>1.6388191182441475E-2</v>
      </c>
      <c r="Y61" s="58">
        <v>4.1691886132806624E-2</v>
      </c>
      <c r="Z61" s="58">
        <v>0.14481184739405242</v>
      </c>
      <c r="AA61" s="58">
        <v>0.57151065928056699</v>
      </c>
      <c r="AB61" s="58">
        <v>10.873519509057418</v>
      </c>
      <c r="AC61" s="58">
        <v>2.6564395437122509E-2</v>
      </c>
      <c r="AD61" s="58">
        <v>1.6309524201535228E-2</v>
      </c>
      <c r="AE61" s="58">
        <v>1.5750606363823924E-3</v>
      </c>
      <c r="AF61" s="58">
        <v>7.6864237888739488</v>
      </c>
      <c r="AG61" s="58">
        <v>6.0322805456552704E-4</v>
      </c>
      <c r="AH61" s="58">
        <v>0.35007947033845621</v>
      </c>
      <c r="AI61" s="58">
        <v>6.623401216452704E-3</v>
      </c>
      <c r="AJ61" s="58"/>
      <c r="AK61" s="59">
        <f t="shared" si="20"/>
        <v>0.9582042909328633</v>
      </c>
      <c r="AL61" s="59">
        <f t="shared" si="16"/>
        <v>3573.8258472288321</v>
      </c>
      <c r="AM61" s="59">
        <f t="shared" si="16"/>
        <v>2147.6624265241553</v>
      </c>
      <c r="AN61" s="59">
        <f t="shared" si="16"/>
        <v>14678.024278314768</v>
      </c>
      <c r="AO61" s="59">
        <f t="shared" si="16"/>
        <v>8549.8771928951865</v>
      </c>
      <c r="AP61" s="59">
        <f t="shared" si="16"/>
        <v>3306.9898789737299</v>
      </c>
      <c r="AQ61" s="59">
        <f t="shared" si="16"/>
        <v>75.695446920766287</v>
      </c>
      <c r="AR61" s="59">
        <f t="shared" si="16"/>
        <v>0.10467275543353974</v>
      </c>
      <c r="AS61" s="59">
        <f t="shared" si="18"/>
        <v>-5.6668100643826797E-4</v>
      </c>
      <c r="AT61" s="59">
        <f t="shared" si="18"/>
        <v>-8.4508276671905536E-4</v>
      </c>
      <c r="AU61" s="59">
        <f t="shared" si="18"/>
        <v>12.234699264974234</v>
      </c>
      <c r="AV61" s="59">
        <f t="shared" si="18"/>
        <v>3.4638284826248806E-3</v>
      </c>
      <c r="AW61" s="59">
        <f t="shared" si="18"/>
        <v>0.99311238121773748</v>
      </c>
      <c r="AX61" s="59">
        <f t="shared" si="18"/>
        <v>7.4906674970311302</v>
      </c>
      <c r="AY61" s="59">
        <f t="shared" si="21"/>
        <v>1147.2008804556531</v>
      </c>
      <c r="AZ61" s="59">
        <f t="shared" si="19"/>
        <v>0.38765591063208849</v>
      </c>
      <c r="BA61" s="59">
        <f t="shared" si="19"/>
        <v>34.807551981429413</v>
      </c>
      <c r="BB61" s="59">
        <f t="shared" si="19"/>
        <v>9.5019669376637843</v>
      </c>
      <c r="BC61" s="59">
        <f t="shared" si="19"/>
        <v>21.755227954800965</v>
      </c>
      <c r="BD61" s="59">
        <f t="shared" si="19"/>
        <v>1.8276023686946252E-3</v>
      </c>
      <c r="BE61" s="59">
        <f t="shared" si="19"/>
        <v>7.1026435932989244E-3</v>
      </c>
      <c r="BF61" s="59">
        <f t="shared" si="19"/>
        <v>2.3702747660018467E-2</v>
      </c>
      <c r="BG61" s="59">
        <f t="shared" si="19"/>
        <v>9.1798828558850687E-2</v>
      </c>
      <c r="BH61" s="59">
        <f t="shared" si="17"/>
        <v>1.8236907651748957</v>
      </c>
      <c r="BI61" s="59">
        <f t="shared" si="17"/>
        <v>3.780458132540273E-3</v>
      </c>
      <c r="BJ61" s="59">
        <f t="shared" si="17"/>
        <v>1.836308680131382E-3</v>
      </c>
      <c r="BK61" s="59">
        <f t="shared" si="17"/>
        <v>9.5236613401923094E-5</v>
      </c>
      <c r="BL61" s="59">
        <f t="shared" si="17"/>
        <v>1.2830028719755253</v>
      </c>
      <c r="BM61" s="59">
        <f t="shared" si="17"/>
        <v>8.396501358017526E-5</v>
      </c>
      <c r="BN61" s="59">
        <f t="shared" si="17"/>
        <v>4.295678401594541E-2</v>
      </c>
      <c r="BO61" s="59">
        <f t="shared" si="17"/>
        <v>1.2303432286671515E-3</v>
      </c>
      <c r="BP61" s="45">
        <f t="shared" si="15"/>
        <v>33570.792870906931</v>
      </c>
    </row>
    <row r="62" spans="1:68" s="63" customFormat="1" x14ac:dyDescent="0.25">
      <c r="A62" s="60" t="s">
        <v>339</v>
      </c>
      <c r="B62" s="60" t="s">
        <v>340</v>
      </c>
      <c r="C62" s="60">
        <v>5.3310000000000003E-2</v>
      </c>
      <c r="D62" s="61">
        <v>10</v>
      </c>
      <c r="E62" s="62">
        <v>2.3307641258045991E-2</v>
      </c>
      <c r="F62" s="62">
        <v>4.4930780613979762</v>
      </c>
      <c r="G62" s="62">
        <v>6.1981256848486241</v>
      </c>
      <c r="H62" s="62">
        <v>32.953253220696936</v>
      </c>
      <c r="I62" s="62">
        <v>11.632955453647533</v>
      </c>
      <c r="J62" s="62">
        <v>15.449678829638501</v>
      </c>
      <c r="K62" s="62">
        <v>0.24603863221654423</v>
      </c>
      <c r="L62" s="62">
        <v>3.2454834368991244E-4</v>
      </c>
      <c r="M62" s="62">
        <v>-3.4983894895096325E-2</v>
      </c>
      <c r="N62" s="62">
        <v>-7.8750173280958489E-3</v>
      </c>
      <c r="O62" s="62">
        <v>96.988428435246732</v>
      </c>
      <c r="P62" s="62">
        <v>1.7147630711711718E-2</v>
      </c>
      <c r="Q62" s="62">
        <v>3.1852973659225827</v>
      </c>
      <c r="R62" s="62">
        <v>24.043180305313975</v>
      </c>
      <c r="S62" s="62">
        <v>5103.0137593571444</v>
      </c>
      <c r="T62" s="62">
        <v>0.7035572022350981</v>
      </c>
      <c r="U62" s="62">
        <v>90.532730939372755</v>
      </c>
      <c r="V62" s="62">
        <v>34.887712291168981</v>
      </c>
      <c r="W62" s="62">
        <v>71.995434923008361</v>
      </c>
      <c r="X62" s="62">
        <v>6.2336791816702125E-3</v>
      </c>
      <c r="Y62" s="62">
        <v>2.0729983208584272E-2</v>
      </c>
      <c r="Z62" s="62">
        <v>0.29647555119276076</v>
      </c>
      <c r="AA62" s="62">
        <v>0.31289198222971865</v>
      </c>
      <c r="AB62" s="62">
        <v>4.7026432097189232</v>
      </c>
      <c r="AC62" s="62">
        <v>7.0830024354931959E-3</v>
      </c>
      <c r="AD62" s="62">
        <v>1.3192345205073626E-2</v>
      </c>
      <c r="AE62" s="62">
        <v>1.7385090169845206E-3</v>
      </c>
      <c r="AF62" s="62">
        <v>1.5213915170483769</v>
      </c>
      <c r="AG62" s="62">
        <v>5.0429366396537634E-4</v>
      </c>
      <c r="AH62" s="62">
        <v>0.17634774450666402</v>
      </c>
      <c r="AI62" s="62">
        <v>1.1363659258808188E-2</v>
      </c>
      <c r="AJ62" s="62"/>
      <c r="AK62" s="63">
        <f t="shared" si="20"/>
        <v>1.1083124961659068</v>
      </c>
      <c r="AL62" s="63">
        <f t="shared" ref="AL62:AR80" si="22">(F62-AVERAGE(F$4:F$7))*$D62/$C62</f>
        <v>838.14768545577624</v>
      </c>
      <c r="AM62" s="63">
        <f t="shared" si="22"/>
        <v>1161.6750553717152</v>
      </c>
      <c r="AN62" s="63">
        <f t="shared" si="22"/>
        <v>6179.0322501900837</v>
      </c>
      <c r="AO62" s="63">
        <f t="shared" si="22"/>
        <v>1996.0558079201221</v>
      </c>
      <c r="AP62" s="63">
        <f t="shared" si="22"/>
        <v>2890.0192616961986</v>
      </c>
      <c r="AQ62" s="63">
        <f t="shared" si="22"/>
        <v>39.582468878972776</v>
      </c>
      <c r="AR62" s="63">
        <f t="shared" si="22"/>
        <v>5.459685263204276E-2</v>
      </c>
      <c r="AS62" s="63">
        <f t="shared" si="18"/>
        <v>-3.6170740650987099E-3</v>
      </c>
      <c r="AT62" s="63">
        <f t="shared" si="18"/>
        <v>3.8414619622878224E-3</v>
      </c>
      <c r="AU62" s="63">
        <f t="shared" si="18"/>
        <v>17.135587840374502</v>
      </c>
      <c r="AV62" s="63">
        <f t="shared" si="18"/>
        <v>3.0632720261262632E-3</v>
      </c>
      <c r="AW62" s="63">
        <f t="shared" si="18"/>
        <v>0.57894704841519384</v>
      </c>
      <c r="AX62" s="63">
        <f t="shared" si="18"/>
        <v>4.5010099608072123</v>
      </c>
      <c r="AY62" s="63">
        <f t="shared" si="21"/>
        <v>956.9182119345453</v>
      </c>
      <c r="AZ62" s="63">
        <f t="shared" si="19"/>
        <v>0.13142922027180154</v>
      </c>
      <c r="BA62" s="63">
        <f t="shared" si="19"/>
        <v>16.965948710678234</v>
      </c>
      <c r="BB62" s="63">
        <f t="shared" si="19"/>
        <v>6.5233651567440152</v>
      </c>
      <c r="BC62" s="63">
        <f t="shared" si="19"/>
        <v>13.442183817983651</v>
      </c>
      <c r="BD62" s="63">
        <f t="shared" si="19"/>
        <v>1.2815044936932335E-4</v>
      </c>
      <c r="BE62" s="63">
        <f t="shared" si="19"/>
        <v>3.9686313232114561E-3</v>
      </c>
      <c r="BF62" s="63">
        <f t="shared" si="19"/>
        <v>5.4815418762449421E-2</v>
      </c>
      <c r="BG62" s="63">
        <f t="shared" si="19"/>
        <v>5.3601271112949926E-2</v>
      </c>
      <c r="BH62" s="63">
        <f t="shared" si="17"/>
        <v>0.87105795125654406</v>
      </c>
      <c r="BI62" s="63">
        <f t="shared" si="17"/>
        <v>5.5087670687197616E-4</v>
      </c>
      <c r="BJ62" s="63">
        <f t="shared" si="17"/>
        <v>1.4579124885982918E-3</v>
      </c>
      <c r="BK62" s="63">
        <f t="shared" si="17"/>
        <v>1.3659754231392461E-4</v>
      </c>
      <c r="BL62" s="63">
        <f t="shared" si="17"/>
        <v>0.27071370455623561</v>
      </c>
      <c r="BM62" s="63">
        <f t="shared" si="17"/>
        <v>7.484114423753302E-5</v>
      </c>
      <c r="BN62" s="63">
        <f t="shared" si="17"/>
        <v>1.5194523238184975E-2</v>
      </c>
      <c r="BO62" s="63">
        <f t="shared" si="17"/>
        <v>2.2577740364568923E-3</v>
      </c>
      <c r="BP62" s="45">
        <f t="shared" si="15"/>
        <v>14123.149367864025</v>
      </c>
    </row>
    <row r="63" spans="1:68" s="71" customFormat="1" x14ac:dyDescent="0.25">
      <c r="A63" s="68" t="s">
        <v>341</v>
      </c>
      <c r="B63" s="68" t="s">
        <v>342</v>
      </c>
      <c r="C63" s="68">
        <v>5.3499999999999999E-2</v>
      </c>
      <c r="D63" s="69">
        <v>10</v>
      </c>
      <c r="E63" s="70">
        <v>1.8687692003824589E-2</v>
      </c>
      <c r="F63" s="70">
        <v>8.8826167038378561</v>
      </c>
      <c r="G63" s="70">
        <v>11.177558814252814</v>
      </c>
      <c r="H63" s="70">
        <v>62.685716171415606</v>
      </c>
      <c r="I63" s="70">
        <v>19.024591453859788</v>
      </c>
      <c r="J63" s="70">
        <v>24.642401912609888</v>
      </c>
      <c r="K63" s="70">
        <v>0.47472497966992605</v>
      </c>
      <c r="L63" s="70">
        <v>9.8508827240165078E-4</v>
      </c>
      <c r="M63" s="70">
        <v>-2.3288513780242236E-2</v>
      </c>
      <c r="N63" s="70">
        <v>-1.377793978046048E-2</v>
      </c>
      <c r="O63" s="70">
        <v>147.03658166194654</v>
      </c>
      <c r="P63" s="70">
        <v>1.8712609788345557E-2</v>
      </c>
      <c r="Q63" s="70">
        <v>2.4169685266224117</v>
      </c>
      <c r="R63" s="70">
        <v>84.285918657725176</v>
      </c>
      <c r="S63" s="70">
        <v>12771.296671414782</v>
      </c>
      <c r="T63" s="70">
        <v>2.339506919244136</v>
      </c>
      <c r="U63" s="70">
        <v>235.70941435308455</v>
      </c>
      <c r="V63" s="70">
        <v>41.533682640830001</v>
      </c>
      <c r="W63" s="70">
        <v>114.95860811251971</v>
      </c>
      <c r="X63" s="70">
        <v>1.3597630510900096E-2</v>
      </c>
      <c r="Y63" s="70">
        <v>4.1507708094563618E-2</v>
      </c>
      <c r="Z63" s="70">
        <v>0.59134276276723841</v>
      </c>
      <c r="AA63" s="70">
        <v>1.2523430756602756</v>
      </c>
      <c r="AB63" s="70">
        <v>13.022628494868862</v>
      </c>
      <c r="AC63" s="70">
        <v>1.337537388421677E-2</v>
      </c>
      <c r="AD63" s="70">
        <v>1.4278629111638916E-2</v>
      </c>
      <c r="AE63" s="70">
        <v>4.4788887882845222E-3</v>
      </c>
      <c r="AF63" s="70">
        <v>7.6093335250215155</v>
      </c>
      <c r="AG63" s="70">
        <v>4.5774610542730201E-4</v>
      </c>
      <c r="AH63" s="70">
        <v>0.31276886041885893</v>
      </c>
      <c r="AI63" s="70">
        <v>1.4375670202999681E-2</v>
      </c>
      <c r="AJ63" s="70"/>
      <c r="AK63" s="71">
        <f t="shared" si="20"/>
        <v>0.24083451641851347</v>
      </c>
      <c r="AL63" s="71">
        <f t="shared" si="22"/>
        <v>1655.6455988046027</v>
      </c>
      <c r="AM63" s="71">
        <f t="shared" si="22"/>
        <v>2088.2846447833281</v>
      </c>
      <c r="AN63" s="71">
        <f t="shared" si="22"/>
        <v>11714.557733921873</v>
      </c>
      <c r="AO63" s="71">
        <f t="shared" si="22"/>
        <v>3370.5812172400797</v>
      </c>
      <c r="AP63" s="71">
        <f t="shared" si="22"/>
        <v>4598.021638705387</v>
      </c>
      <c r="AQ63" s="71">
        <f t="shared" si="22"/>
        <v>82.187007298539385</v>
      </c>
      <c r="AR63" s="71">
        <f t="shared" si="22"/>
        <v>0.17786836450339408</v>
      </c>
      <c r="AS63" s="71">
        <f t="shared" si="18"/>
        <v>-1.4181758366704923E-3</v>
      </c>
      <c r="AT63" s="71">
        <f t="shared" si="18"/>
        <v>2.7244693959984573E-3</v>
      </c>
      <c r="AU63" s="71">
        <f t="shared" si="18"/>
        <v>26.429527477333885</v>
      </c>
      <c r="AV63" s="71">
        <f t="shared" si="18"/>
        <v>3.344912569703355E-3</v>
      </c>
      <c r="AW63" s="71">
        <f t="shared" si="18"/>
        <v>0.43327810762639762</v>
      </c>
      <c r="AX63" s="71">
        <f t="shared" si="18"/>
        <v>15.745349991303637</v>
      </c>
      <c r="AY63" s="71">
        <f t="shared" si="21"/>
        <v>2386.8437196038694</v>
      </c>
      <c r="AZ63" s="71">
        <f t="shared" si="19"/>
        <v>0.43674745612673127</v>
      </c>
      <c r="BA63" s="71">
        <f t="shared" si="19"/>
        <v>44.041524484175234</v>
      </c>
      <c r="BB63" s="71">
        <f t="shared" si="19"/>
        <v>7.7424355140679202</v>
      </c>
      <c r="BC63" s="71">
        <f t="shared" si="19"/>
        <v>21.424944882837792</v>
      </c>
      <c r="BD63" s="71">
        <f t="shared" si="19"/>
        <v>1.5041348364145323E-3</v>
      </c>
      <c r="BE63" s="71">
        <f t="shared" si="19"/>
        <v>7.8382240130877787E-3</v>
      </c>
      <c r="BF63" s="71">
        <f t="shared" si="19"/>
        <v>0.10973611383123281</v>
      </c>
      <c r="BG63" s="71">
        <f t="shared" si="19"/>
        <v>0.22900924667919495</v>
      </c>
      <c r="BH63" s="71">
        <f t="shared" si="17"/>
        <v>2.4231019108969298</v>
      </c>
      <c r="BI63" s="71">
        <f t="shared" si="17"/>
        <v>1.7250645183286132E-3</v>
      </c>
      <c r="BJ63" s="71">
        <f t="shared" si="17"/>
        <v>1.6557785763145392E-3</v>
      </c>
      <c r="BK63" s="71">
        <f t="shared" si="17"/>
        <v>6.4833294754682871E-4</v>
      </c>
      <c r="BL63" s="71">
        <f t="shared" si="17"/>
        <v>1.4076853770023237</v>
      </c>
      <c r="BM63" s="71">
        <f t="shared" si="17"/>
        <v>6.5874875026582103E-5</v>
      </c>
      <c r="BN63" s="71">
        <f t="shared" si="17"/>
        <v>4.0639835382235326E-2</v>
      </c>
      <c r="BO63" s="71">
        <f t="shared" si="17"/>
        <v>2.8127484733725581E-3</v>
      </c>
      <c r="BP63" s="45">
        <f t="shared" si="15"/>
        <v>26017.025145000225</v>
      </c>
    </row>
    <row r="64" spans="1:68" s="67" customFormat="1" x14ac:dyDescent="0.25">
      <c r="A64" s="64" t="s">
        <v>343</v>
      </c>
      <c r="B64" s="64" t="s">
        <v>344</v>
      </c>
      <c r="C64" s="64">
        <v>5.1200000000000002E-2</v>
      </c>
      <c r="D64" s="65">
        <v>10</v>
      </c>
      <c r="E64" s="66">
        <v>1.6341184726609892E-2</v>
      </c>
      <c r="F64" s="66">
        <v>3.3287885440371654</v>
      </c>
      <c r="G64" s="66">
        <v>3.7149461794965295</v>
      </c>
      <c r="H64" s="66">
        <v>17.849762618998131</v>
      </c>
      <c r="I64" s="66">
        <v>6.9562815540628078</v>
      </c>
      <c r="J64" s="66">
        <v>3.4686575239008852</v>
      </c>
      <c r="K64" s="66">
        <v>0.17186581223162714</v>
      </c>
      <c r="L64" s="66">
        <v>3.9898653495360235E-4</v>
      </c>
      <c r="M64" s="66">
        <v>-1.1759446571795357E-2</v>
      </c>
      <c r="N64" s="66">
        <v>-3.3365191855696225E-2</v>
      </c>
      <c r="O64" s="66">
        <v>67.84429797021464</v>
      </c>
      <c r="P64" s="66">
        <v>1.6960246139706609E-2</v>
      </c>
      <c r="Q64" s="66">
        <v>3.1075315893994819</v>
      </c>
      <c r="R64" s="66">
        <v>45.707797880268473</v>
      </c>
      <c r="S64" s="66">
        <v>7190.1309931772557</v>
      </c>
      <c r="T64" s="66">
        <v>0.95933084532440294</v>
      </c>
      <c r="U64" s="66">
        <v>84.145033611793636</v>
      </c>
      <c r="V64" s="66">
        <v>26.965383717472545</v>
      </c>
      <c r="W64" s="66">
        <v>64.671256458035614</v>
      </c>
      <c r="X64" s="66">
        <v>4.789694243950586E-3</v>
      </c>
      <c r="Y64" s="66">
        <v>3.8097717930333204E-3</v>
      </c>
      <c r="Z64" s="66">
        <v>8.0083454090936979E-2</v>
      </c>
      <c r="AA64" s="66">
        <v>0.36482391096363637</v>
      </c>
      <c r="AB64" s="66">
        <v>2.8724988437022207</v>
      </c>
      <c r="AC64" s="66">
        <v>8.4754010814484613E-3</v>
      </c>
      <c r="AD64" s="66">
        <v>7.5616774169124041E-3</v>
      </c>
      <c r="AE64" s="66">
        <v>7.296439809091899E-4</v>
      </c>
      <c r="AF64" s="66">
        <v>4.2928231398030858</v>
      </c>
      <c r="AG64" s="66">
        <v>5.7829493608007243E-4</v>
      </c>
      <c r="AH64" s="66">
        <v>0.23286068885409733</v>
      </c>
      <c r="AI64" s="66">
        <v>3.0762822255587683E-3</v>
      </c>
      <c r="AJ64" s="66"/>
      <c r="AK64" s="67">
        <f t="shared" si="20"/>
        <v>-0.20664894812024406</v>
      </c>
      <c r="AL64" s="67">
        <f t="shared" si="22"/>
        <v>645.2882409773307</v>
      </c>
      <c r="AM64" s="67">
        <f t="shared" si="22"/>
        <v>724.55277633486719</v>
      </c>
      <c r="AN64" s="67">
        <f t="shared" si="22"/>
        <v>3483.7754539188536</v>
      </c>
      <c r="AO64" s="67">
        <f t="shared" si="22"/>
        <v>1164.9022680541889</v>
      </c>
      <c r="AP64" s="67">
        <f t="shared" si="22"/>
        <v>669.07644108687862</v>
      </c>
      <c r="AQ64" s="67">
        <f t="shared" si="22"/>
        <v>26.726820626735694</v>
      </c>
      <c r="AR64" s="67">
        <f t="shared" si="22"/>
        <v>7.1385549344748014E-2</v>
      </c>
      <c r="AS64" s="67">
        <f t="shared" si="18"/>
        <v>7.6988798481635642E-4</v>
      </c>
      <c r="AT64" s="67">
        <f t="shared" si="18"/>
        <v>-9.7877750129765585E-4</v>
      </c>
      <c r="AU64" s="67">
        <f t="shared" si="18"/>
        <v>12.149548498438353</v>
      </c>
      <c r="AV64" s="67">
        <f t="shared" si="18"/>
        <v>3.1529137889207029E-3</v>
      </c>
      <c r="AW64" s="67">
        <f t="shared" si="18"/>
        <v>0.58761737081607368</v>
      </c>
      <c r="AX64" s="67">
        <f t="shared" si="18"/>
        <v>8.9178714210972156</v>
      </c>
      <c r="AY64" s="67">
        <f t="shared" si="21"/>
        <v>1403.9937932896823</v>
      </c>
      <c r="AZ64" s="67">
        <f t="shared" si="19"/>
        <v>0.18680133131997634</v>
      </c>
      <c r="BA64" s="67">
        <f t="shared" si="19"/>
        <v>16.417534228329401</v>
      </c>
      <c r="BB64" s="67">
        <f t="shared" si="19"/>
        <v>5.2448693509581856</v>
      </c>
      <c r="BC64" s="67">
        <f t="shared" si="19"/>
        <v>12.565645208730096</v>
      </c>
      <c r="BD64" s="67">
        <f t="shared" si="19"/>
        <v>-1.4859665861948509E-4</v>
      </c>
      <c r="BE64" s="67">
        <f t="shared" si="19"/>
        <v>8.2745354853307001E-4</v>
      </c>
      <c r="BF64" s="67">
        <f t="shared" si="19"/>
        <v>1.4810332093905089E-2</v>
      </c>
      <c r="BG64" s="67">
        <f t="shared" si="19"/>
        <v>6.5953184577549576E-2</v>
      </c>
      <c r="BH64" s="67">
        <f t="shared" si="17"/>
        <v>0.5495049945570184</v>
      </c>
      <c r="BI64" s="67">
        <f t="shared" si="17"/>
        <v>8.4553171294722063E-4</v>
      </c>
      <c r="BJ64" s="67">
        <f t="shared" si="17"/>
        <v>4.1825462667114679E-4</v>
      </c>
      <c r="BK64" s="67">
        <f t="shared" si="17"/>
        <v>-5.4817097265585655E-5</v>
      </c>
      <c r="BL64" s="67">
        <f t="shared" si="17"/>
        <v>0.82316530893437523</v>
      </c>
      <c r="BM64" s="67">
        <f t="shared" si="17"/>
        <v>9.237879141503606E-5</v>
      </c>
      <c r="BN64" s="67">
        <f t="shared" si="17"/>
        <v>2.6858388228554179E-2</v>
      </c>
      <c r="BO64" s="67">
        <f t="shared" si="17"/>
        <v>7.3219069435591269E-4</v>
      </c>
      <c r="BP64" s="45">
        <f t="shared" si="15"/>
        <v>8175.7363669277293</v>
      </c>
    </row>
    <row r="65" spans="1:68" s="45" customFormat="1" x14ac:dyDescent="0.25">
      <c r="A65" s="42" t="s">
        <v>345</v>
      </c>
      <c r="B65" s="42" t="s">
        <v>346</v>
      </c>
      <c r="C65" s="42">
        <v>5.3600000000000002E-2</v>
      </c>
      <c r="D65" s="43">
        <v>10</v>
      </c>
      <c r="E65" s="44">
        <v>1.6378730884814532E-2</v>
      </c>
      <c r="F65" s="44">
        <v>12.410903251923076</v>
      </c>
      <c r="G65" s="44">
        <v>7.3737323933246266</v>
      </c>
      <c r="H65" s="44">
        <v>47.245544907313693</v>
      </c>
      <c r="I65" s="44">
        <v>31.36326028700616</v>
      </c>
      <c r="J65" s="44">
        <v>9.8190098927739164</v>
      </c>
      <c r="K65" s="44">
        <v>0.39612652018447592</v>
      </c>
      <c r="L65" s="44">
        <v>3.4607124635914694E-4</v>
      </c>
      <c r="M65" s="44">
        <v>-7.2848567838597342E-3</v>
      </c>
      <c r="N65" s="44">
        <v>-6.9316733331743919E-3</v>
      </c>
      <c r="O65" s="44">
        <v>61.895555666519442</v>
      </c>
      <c r="P65" s="44">
        <v>2.8795894997431078E-2</v>
      </c>
      <c r="Q65" s="44">
        <v>5.8961406740390379</v>
      </c>
      <c r="R65" s="44">
        <v>39.234483606936848</v>
      </c>
      <c r="S65" s="44">
        <v>6426.6900108121235</v>
      </c>
      <c r="T65" s="44">
        <v>1.6700239101267567</v>
      </c>
      <c r="U65" s="44">
        <v>208.54413126883861</v>
      </c>
      <c r="V65" s="44">
        <v>21.858725392158568</v>
      </c>
      <c r="W65" s="44">
        <v>129.35791879228444</v>
      </c>
      <c r="X65" s="44">
        <v>1.6832077452528387E-2</v>
      </c>
      <c r="Y65" s="44">
        <v>1.2052447181255912E-2</v>
      </c>
      <c r="Z65" s="44">
        <v>6.7256816292752222E-2</v>
      </c>
      <c r="AA65" s="44">
        <v>0.86583445590511032</v>
      </c>
      <c r="AB65" s="44">
        <v>16.198075104557535</v>
      </c>
      <c r="AC65" s="44">
        <v>2.1697180045905276E-2</v>
      </c>
      <c r="AD65" s="44">
        <v>1.1791474056874696E-2</v>
      </c>
      <c r="AE65" s="44">
        <v>3.8702585266704244E-3</v>
      </c>
      <c r="AF65" s="44">
        <v>8.8380978768247278</v>
      </c>
      <c r="AG65" s="44">
        <v>4.9767133008055738E-4</v>
      </c>
      <c r="AH65" s="44">
        <v>0.2355100415220244</v>
      </c>
      <c r="AI65" s="44">
        <v>3.7198456177213762E-2</v>
      </c>
      <c r="AJ65" s="44"/>
      <c r="AK65" s="45">
        <f t="shared" si="20"/>
        <v>-0.19039112988265108</v>
      </c>
      <c r="AL65" s="55">
        <f t="shared" si="22"/>
        <v>2310.8191234495976</v>
      </c>
      <c r="AM65" s="45">
        <f t="shared" si="22"/>
        <v>1374.7194829594434</v>
      </c>
      <c r="AN65" s="45">
        <f t="shared" si="22"/>
        <v>8812.0732485783774</v>
      </c>
      <c r="AO65" s="45">
        <f t="shared" si="22"/>
        <v>5666.2832733919395</v>
      </c>
      <c r="AP65" s="45">
        <f t="shared" si="22"/>
        <v>1823.8850274697481</v>
      </c>
      <c r="AQ65" s="45">
        <f t="shared" si="22"/>
        <v>67.369781634652156</v>
      </c>
      <c r="AR65" s="45">
        <f t="shared" si="22"/>
        <v>5.831692612885344E-2</v>
      </c>
      <c r="AS65" s="45">
        <f t="shared" si="18"/>
        <v>1.5702269160812255E-3</v>
      </c>
      <c r="AT65" s="45">
        <f t="shared" si="18"/>
        <v>3.9966749469921344E-3</v>
      </c>
      <c r="AU65" s="45">
        <f t="shared" si="18"/>
        <v>10.495698882147236</v>
      </c>
      <c r="AV65" s="45">
        <f t="shared" si="18"/>
        <v>5.2198819882459833E-3</v>
      </c>
      <c r="AW65" s="45">
        <f t="shared" si="18"/>
        <v>1.0815690341824353</v>
      </c>
      <c r="AX65" s="45">
        <f t="shared" si="18"/>
        <v>7.3108558587100978</v>
      </c>
      <c r="AY65" s="45">
        <f t="shared" si="21"/>
        <v>1198.6953804623211</v>
      </c>
      <c r="AZ65" s="45">
        <f t="shared" si="19"/>
        <v>0.31102908230608817</v>
      </c>
      <c r="BA65" s="45">
        <f t="shared" si="19"/>
        <v>38.891207631733494</v>
      </c>
      <c r="BB65" s="45">
        <f t="shared" si="19"/>
        <v>4.0572896924611817</v>
      </c>
      <c r="BC65" s="45">
        <f t="shared" si="19"/>
        <v>24.071411530400542</v>
      </c>
      <c r="BD65" s="45">
        <f t="shared" si="19"/>
        <v>2.1047702082921714E-3</v>
      </c>
      <c r="BE65" s="45">
        <f t="shared" si="19"/>
        <v>2.3282159620731176E-3</v>
      </c>
      <c r="BF65" s="45">
        <f t="shared" si="19"/>
        <v>1.1754153455710691E-2</v>
      </c>
      <c r="BG65" s="45">
        <f t="shared" si="19"/>
        <v>0.15647217350345666</v>
      </c>
      <c r="BH65" s="45">
        <f t="shared" si="17"/>
        <v>3.0110152673483674</v>
      </c>
      <c r="BI65" s="45">
        <f t="shared" si="17"/>
        <v>3.2744218908109302E-3</v>
      </c>
      <c r="BJ65" s="45">
        <f t="shared" si="17"/>
        <v>1.1886679717385377E-3</v>
      </c>
      <c r="BK65" s="45">
        <f t="shared" si="17"/>
        <v>5.3357294920922311E-4</v>
      </c>
      <c r="BL65" s="45">
        <f t="shared" si="17"/>
        <v>1.6343061788741871</v>
      </c>
      <c r="BM65" s="45">
        <f t="shared" si="17"/>
        <v>7.3200710083109991E-5</v>
      </c>
      <c r="BN65" s="45">
        <f t="shared" si="17"/>
        <v>2.6150056044426214E-2</v>
      </c>
      <c r="BO65" s="45">
        <f t="shared" si="17"/>
        <v>7.0654832661860576E-3</v>
      </c>
      <c r="BP65" s="45">
        <f t="shared" si="15"/>
        <v>21344.799358400305</v>
      </c>
    </row>
    <row r="66" spans="1:68" s="49" customFormat="1" x14ac:dyDescent="0.25">
      <c r="A66" s="46" t="s">
        <v>347</v>
      </c>
      <c r="B66" s="46" t="s">
        <v>348</v>
      </c>
      <c r="C66" s="46">
        <v>5.3400000000000003E-2</v>
      </c>
      <c r="D66" s="47">
        <v>10</v>
      </c>
      <c r="E66" s="48">
        <v>1.8170608723859248E-2</v>
      </c>
      <c r="F66" s="48">
        <v>5.8391214930473572</v>
      </c>
      <c r="G66" s="48">
        <v>3.8653932934830899</v>
      </c>
      <c r="H66" s="48">
        <v>27.559327798527359</v>
      </c>
      <c r="I66" s="48">
        <v>15.047953322043218</v>
      </c>
      <c r="J66" s="48">
        <v>15.432282598056767</v>
      </c>
      <c r="K66" s="48">
        <v>0.18916624278517599</v>
      </c>
      <c r="L66" s="48">
        <v>1.5355022783939909E-4</v>
      </c>
      <c r="M66" s="48">
        <v>-3.4593303081600687E-3</v>
      </c>
      <c r="N66" s="48">
        <v>-1.3677744894286116E-2</v>
      </c>
      <c r="O66" s="48">
        <v>12.712333554999207</v>
      </c>
      <c r="P66" s="48">
        <v>8.0472140680880946E-3</v>
      </c>
      <c r="Q66" s="48">
        <v>0.73280092326746082</v>
      </c>
      <c r="R66" s="48">
        <v>10.377238139803755</v>
      </c>
      <c r="S66" s="48">
        <v>2039.9495046220422</v>
      </c>
      <c r="T66" s="48">
        <v>0.9764145828363</v>
      </c>
      <c r="U66" s="48">
        <v>160.78216448451184</v>
      </c>
      <c r="V66" s="48">
        <v>11.667470938774317</v>
      </c>
      <c r="W66" s="48">
        <v>58.881780999611877</v>
      </c>
      <c r="X66" s="48">
        <v>1.0870832086413961E-2</v>
      </c>
      <c r="Y66" s="48">
        <v>5.5420276746504567E-3</v>
      </c>
      <c r="Z66" s="48">
        <v>8.8010032376077407E-2</v>
      </c>
      <c r="AA66" s="48">
        <v>0.24163195730702475</v>
      </c>
      <c r="AB66" s="48">
        <v>9.3524687198548353</v>
      </c>
      <c r="AC66" s="48">
        <v>7.5234518776117823E-3</v>
      </c>
      <c r="AD66" s="48">
        <v>1.0093468673772272E-2</v>
      </c>
      <c r="AE66" s="48">
        <v>1.7142409048381405E-3</v>
      </c>
      <c r="AF66" s="48">
        <v>6.3208691934521486</v>
      </c>
      <c r="AG66" s="48">
        <v>1.9973661962747281E-4</v>
      </c>
      <c r="AH66" s="48">
        <v>8.1984841093402566E-2</v>
      </c>
      <c r="AI66" s="48">
        <v>1.3407157057387702E-2</v>
      </c>
      <c r="AJ66" s="48"/>
      <c r="AK66" s="49">
        <f t="shared" si="20"/>
        <v>0.14445344248571282</v>
      </c>
      <c r="AL66" s="49">
        <f t="shared" si="22"/>
        <v>1088.8031353584502</v>
      </c>
      <c r="AM66" s="49">
        <f t="shared" si="22"/>
        <v>722.87590427361056</v>
      </c>
      <c r="AN66" s="49">
        <f t="shared" si="22"/>
        <v>5158.5197572272955</v>
      </c>
      <c r="AO66" s="49">
        <f t="shared" si="22"/>
        <v>2632.2043783554041</v>
      </c>
      <c r="AP66" s="49">
        <f t="shared" si="22"/>
        <v>2881.8907214458241</v>
      </c>
      <c r="AQ66" s="49">
        <f t="shared" si="22"/>
        <v>28.865496659632136</v>
      </c>
      <c r="AR66" s="49">
        <f t="shared" si="22"/>
        <v>2.2482716391555531E-2</v>
      </c>
      <c r="AS66" s="49">
        <f t="shared" si="18"/>
        <v>2.2924986415533768E-3</v>
      </c>
      <c r="AT66" s="49">
        <f t="shared" si="18"/>
        <v>2.7483344859112568E-3</v>
      </c>
      <c r="AU66" s="49">
        <f t="shared" si="18"/>
        <v>1.3246673964024234</v>
      </c>
      <c r="AV66" s="49">
        <f t="shared" si="18"/>
        <v>1.3539113347669452E-3</v>
      </c>
      <c r="AW66" s="49">
        <f t="shared" si="18"/>
        <v>0.11870229821091312</v>
      </c>
      <c r="AX66" s="49">
        <f t="shared" si="18"/>
        <v>1.9342587894294065</v>
      </c>
      <c r="AY66" s="49">
        <f t="shared" si="21"/>
        <v>381.6978900913781</v>
      </c>
      <c r="AZ66" s="49">
        <f t="shared" si="19"/>
        <v>0.18230459810302921</v>
      </c>
      <c r="BA66" s="49">
        <f t="shared" si="19"/>
        <v>30.092679049019612</v>
      </c>
      <c r="BB66" s="49">
        <f t="shared" si="19"/>
        <v>2.1640109172673565</v>
      </c>
      <c r="BC66" s="49">
        <f t="shared" si="19"/>
        <v>10.963788016905312</v>
      </c>
      <c r="BD66" s="49">
        <f t="shared" si="19"/>
        <v>9.9631515923812941E-4</v>
      </c>
      <c r="BE66" s="49">
        <f t="shared" si="19"/>
        <v>1.1177561891585119E-3</v>
      </c>
      <c r="BF66" s="49">
        <f t="shared" si="19"/>
        <v>1.5684546555418444E-2</v>
      </c>
      <c r="BG66" s="49">
        <f t="shared" ref="BG66:BL80" si="23">(AA66-AVERAGE(AA$4:AA$7))*$D66*0.001/$C66</f>
        <v>4.0166357936412399E-2</v>
      </c>
      <c r="BH66" s="49">
        <f t="shared" si="17"/>
        <v>1.7403437169072187</v>
      </c>
      <c r="BI66" s="49">
        <f t="shared" si="17"/>
        <v>6.3242943192005452E-4</v>
      </c>
      <c r="BJ66" s="49">
        <f t="shared" si="17"/>
        <v>8.7514137554609353E-4</v>
      </c>
      <c r="BK66" s="49">
        <f t="shared" si="17"/>
        <v>1.3182273144740674E-4</v>
      </c>
      <c r="BL66" s="49">
        <f t="shared" si="17"/>
        <v>1.1690360365904615</v>
      </c>
      <c r="BM66" s="49">
        <f t="shared" si="17"/>
        <v>1.7681853107188207E-5</v>
      </c>
      <c r="BN66" s="49">
        <f t="shared" si="17"/>
        <v>-2.5020412042129868E-3</v>
      </c>
      <c r="BO66" s="49">
        <f t="shared" si="17"/>
        <v>2.6366462896874917E-3</v>
      </c>
      <c r="BP66" s="45">
        <f t="shared" si="15"/>
        <v>12944.780161790086</v>
      </c>
    </row>
    <row r="67" spans="1:68" x14ac:dyDescent="0.25">
      <c r="A67" s="3" t="s">
        <v>349</v>
      </c>
      <c r="B67" s="3" t="s">
        <v>350</v>
      </c>
      <c r="C67" s="3">
        <v>6.0600000000000001E-2</v>
      </c>
      <c r="D67" s="4">
        <v>10</v>
      </c>
      <c r="E67" s="1">
        <v>2.1574270191607542E-2</v>
      </c>
      <c r="F67" s="1">
        <v>8.8973262405144862</v>
      </c>
      <c r="G67" s="1">
        <v>6.985857896369839</v>
      </c>
      <c r="H67" s="1">
        <v>39.442413430146445</v>
      </c>
      <c r="I67" s="1">
        <v>14.996291164296458</v>
      </c>
      <c r="J67" s="1">
        <v>19.080718868793031</v>
      </c>
      <c r="K67" s="1">
        <v>0.32520496039177504</v>
      </c>
      <c r="L67" s="1">
        <v>1.9413402749069366E-4</v>
      </c>
      <c r="M67" s="1">
        <v>-2.3301774382936711E-2</v>
      </c>
      <c r="N67" s="1">
        <v>-1.3800148442589193E-2</v>
      </c>
      <c r="O67" s="1">
        <v>15.692935856507928</v>
      </c>
      <c r="P67" s="1">
        <v>6.6104413703587548E-3</v>
      </c>
      <c r="Q67" s="1">
        <v>0.55029769574520748</v>
      </c>
      <c r="R67" s="1">
        <v>30.559908412479881</v>
      </c>
      <c r="S67" s="1">
        <v>2549.95130017256</v>
      </c>
      <c r="T67" s="1">
        <v>1.5488022060721092</v>
      </c>
      <c r="U67" s="1">
        <v>314.15406964607291</v>
      </c>
      <c r="V67" s="1">
        <v>18.738333781264455</v>
      </c>
      <c r="W67" s="1">
        <v>83.840462104401269</v>
      </c>
      <c r="X67" s="1">
        <v>7.8316004025551795E-3</v>
      </c>
      <c r="Y67" s="1">
        <v>0.10951217693174599</v>
      </c>
      <c r="Z67" s="1">
        <v>0.34655218430967638</v>
      </c>
      <c r="AA67" s="1">
        <v>0.15954010637887589</v>
      </c>
      <c r="AB67" s="1">
        <v>9.5340751902378713</v>
      </c>
      <c r="AC67" s="1">
        <v>1.3400211503487303E-2</v>
      </c>
      <c r="AD67" s="1">
        <v>1.3436308925948555E-2</v>
      </c>
      <c r="AE67" s="1">
        <v>3.8188481939290964E-3</v>
      </c>
      <c r="AF67" s="1">
        <v>0.87813811663507191</v>
      </c>
      <c r="AG67" s="1">
        <v>8.7159953394062926E-4</v>
      </c>
      <c r="AH67" s="1">
        <v>3.7206589906497084E-2</v>
      </c>
      <c r="AI67" s="1">
        <v>2.0630178713503958E-3</v>
      </c>
      <c r="AJ67" s="1"/>
      <c r="AK67">
        <f t="shared" si="20"/>
        <v>0.688950965449175</v>
      </c>
      <c r="AL67">
        <f t="shared" si="22"/>
        <v>1464.0946353599429</v>
      </c>
      <c r="AM67">
        <f t="shared" si="22"/>
        <v>1151.9178105128431</v>
      </c>
      <c r="AN67">
        <f t="shared" si="22"/>
        <v>6506.5315404641669</v>
      </c>
      <c r="AO67">
        <f t="shared" si="22"/>
        <v>2310.9421159523263</v>
      </c>
      <c r="AP67">
        <f t="shared" si="22"/>
        <v>3141.5400533427337</v>
      </c>
      <c r="AQ67">
        <f t="shared" si="22"/>
        <v>47.884565968487564</v>
      </c>
      <c r="AR67">
        <f t="shared" si="22"/>
        <v>2.6508499204983688E-2</v>
      </c>
      <c r="AS67">
        <f t="shared" si="18"/>
        <v>-1.2542081400794736E-3</v>
      </c>
      <c r="AT67">
        <f t="shared" si="18"/>
        <v>2.4016010901754185E-3</v>
      </c>
      <c r="AU67">
        <f t="shared" si="18"/>
        <v>1.6591297356926835</v>
      </c>
      <c r="AV67">
        <f t="shared" si="18"/>
        <v>9.5595937787560194E-4</v>
      </c>
      <c r="AW67">
        <f t="shared" si="18"/>
        <v>7.4483010713535094E-2</v>
      </c>
      <c r="AX67">
        <f t="shared" si="18"/>
        <v>5.0349195063084426</v>
      </c>
      <c r="AY67">
        <f t="shared" si="21"/>
        <v>420.5063578611348</v>
      </c>
      <c r="AZ67">
        <f t="shared" ref="AZ67:BF80" si="24">(T67-AVERAGE(T$4:T$7))*$D67*0.001/$C67</f>
        <v>0.25509804902739031</v>
      </c>
      <c r="BA67">
        <f t="shared" si="24"/>
        <v>51.826206482397005</v>
      </c>
      <c r="BB67">
        <f t="shared" si="24"/>
        <v>3.0737097591910598</v>
      </c>
      <c r="BC67">
        <f t="shared" si="24"/>
        <v>13.779753979383457</v>
      </c>
      <c r="BD67">
        <f t="shared" si="24"/>
        <v>3.7641770073809069E-4</v>
      </c>
      <c r="BE67">
        <f t="shared" si="24"/>
        <v>1.8141743780066333E-2</v>
      </c>
      <c r="BF67">
        <f t="shared" si="24"/>
        <v>5.6484757514774504E-2</v>
      </c>
      <c r="BG67">
        <f t="shared" si="23"/>
        <v>2.1847607335361941E-2</v>
      </c>
      <c r="BH67">
        <f t="shared" si="17"/>
        <v>1.5635382704071921</v>
      </c>
      <c r="BI67">
        <f t="shared" si="17"/>
        <v>1.5270516158958105E-3</v>
      </c>
      <c r="BJ67">
        <f t="shared" si="17"/>
        <v>1.32278798640139E-3</v>
      </c>
      <c r="BK67">
        <f t="shared" si="17"/>
        <v>4.6345555693401121E-4</v>
      </c>
      <c r="BL67">
        <f t="shared" si="17"/>
        <v>0.13200022418745666</v>
      </c>
      <c r="BM67">
        <f t="shared" ref="BM67:BO80" si="25">(AG67-AVERAGE(AG$4:AG$7))*$D67*0.001/$C67</f>
        <v>1.2644950658507285E-4</v>
      </c>
      <c r="BN67">
        <f t="shared" si="25"/>
        <v>-9.5939193428057484E-3</v>
      </c>
      <c r="BO67">
        <f t="shared" si="25"/>
        <v>4.514112212696205E-4</v>
      </c>
      <c r="BP67" s="45">
        <f t="shared" si="15"/>
        <v>15121.624629058801</v>
      </c>
    </row>
    <row r="68" spans="1:68" x14ac:dyDescent="0.25">
      <c r="A68" s="3" t="s">
        <v>351</v>
      </c>
      <c r="B68" s="3" t="s">
        <v>352</v>
      </c>
      <c r="C68" s="3">
        <v>5.2400000000000002E-2</v>
      </c>
      <c r="D68" s="4">
        <v>10</v>
      </c>
      <c r="E68" s="1">
        <v>2.4399345541240094E-2</v>
      </c>
      <c r="F68" s="1">
        <v>4.0293910937544286</v>
      </c>
      <c r="G68" s="1">
        <v>4.4609829065624114</v>
      </c>
      <c r="H68" s="1">
        <v>25.2807940943684</v>
      </c>
      <c r="I68" s="1">
        <v>19.050200056176756</v>
      </c>
      <c r="J68" s="1">
        <v>11.697078293020487</v>
      </c>
      <c r="K68" s="1">
        <v>0.1955389669804776</v>
      </c>
      <c r="L68" s="1">
        <v>5.1757798352508534E-4</v>
      </c>
      <c r="M68" s="1">
        <v>-3.4983894895096325E-2</v>
      </c>
      <c r="N68" s="1">
        <v>-1.4091024575721459E-2</v>
      </c>
      <c r="O68" s="1">
        <v>108.78336086335899</v>
      </c>
      <c r="P68" s="1">
        <v>8.5225525737760606E-3</v>
      </c>
      <c r="Q68" s="1">
        <v>2.5160223977606155</v>
      </c>
      <c r="R68" s="1">
        <v>17.772473396136387</v>
      </c>
      <c r="S68" s="1">
        <v>2445.7115548385418</v>
      </c>
      <c r="T68" s="1">
        <v>0.97388376853074254</v>
      </c>
      <c r="U68" s="1">
        <v>143.14532007822442</v>
      </c>
      <c r="V68" s="1">
        <v>12.835042144421008</v>
      </c>
      <c r="W68" s="1">
        <v>75.96566429528383</v>
      </c>
      <c r="X68" s="1">
        <v>4.6688883689800361E-3</v>
      </c>
      <c r="Y68" s="1">
        <v>0.24987576692065572</v>
      </c>
      <c r="Z68" s="1">
        <v>0.12104871944034964</v>
      </c>
      <c r="AA68" s="1">
        <v>0.24450029028426182</v>
      </c>
      <c r="AB68" s="1">
        <v>6.1609612401350322</v>
      </c>
      <c r="AC68" s="1">
        <v>1.0173948042181778E-2</v>
      </c>
      <c r="AD68" s="1">
        <v>1.8632604130657215E-2</v>
      </c>
      <c r="AE68" s="1">
        <v>2.6081713963525734E-3</v>
      </c>
      <c r="AF68" s="1">
        <v>3.3115195867981737</v>
      </c>
      <c r="AG68" s="1">
        <v>4.3778470593912642E-4</v>
      </c>
      <c r="AH68" s="1">
        <v>0.135307923451638</v>
      </c>
      <c r="AI68" s="1">
        <v>1.1261628973715531E-2</v>
      </c>
      <c r="AJ68" s="1"/>
      <c r="AK68">
        <f t="shared" si="20"/>
        <v>1.3359004198959068</v>
      </c>
      <c r="AL68">
        <f t="shared" si="22"/>
        <v>764.21342433610607</v>
      </c>
      <c r="AM68">
        <f t="shared" si="22"/>
        <v>850.33338585885519</v>
      </c>
      <c r="AN68">
        <f t="shared" si="22"/>
        <v>4822.1301143959545</v>
      </c>
      <c r="AO68">
        <f t="shared" si="22"/>
        <v>3446.2248310212585</v>
      </c>
      <c r="AP68">
        <f t="shared" si="22"/>
        <v>2224.0633869245075</v>
      </c>
      <c r="AQ68">
        <f t="shared" si="22"/>
        <v>30.632533656056719</v>
      </c>
      <c r="AR68">
        <f t="shared" si="22"/>
        <v>9.2382721606220006E-2</v>
      </c>
      <c r="AS68">
        <f t="shared" si="18"/>
        <v>-3.679889664320844E-3</v>
      </c>
      <c r="AT68">
        <f t="shared" si="18"/>
        <v>2.7219134491089252E-3</v>
      </c>
      <c r="AU68">
        <f t="shared" si="18"/>
        <v>19.684112825410061</v>
      </c>
      <c r="AV68">
        <f t="shared" si="18"/>
        <v>1.4704627926227962E-3</v>
      </c>
      <c r="AW68">
        <f t="shared" si="18"/>
        <v>0.46127705094263943</v>
      </c>
      <c r="AX68">
        <f t="shared" si="18"/>
        <v>3.3824765633369593</v>
      </c>
      <c r="AY68">
        <f t="shared" si="21"/>
        <v>466.4177067374921</v>
      </c>
      <c r="AZ68">
        <f t="shared" si="24"/>
        <v>0.18530071365736991</v>
      </c>
      <c r="BA68">
        <f t="shared" si="24"/>
        <v>27.301156815930792</v>
      </c>
      <c r="BB68">
        <f t="shared" si="24"/>
        <v>2.4281277679111404</v>
      </c>
      <c r="BC68">
        <f t="shared" si="24"/>
        <v>14.433303684340899</v>
      </c>
      <c r="BD68">
        <f t="shared" si="24"/>
        <v>-1.6824823799662473E-4</v>
      </c>
      <c r="BE68">
        <f t="shared" si="24"/>
        <v>4.7767663606128191E-2</v>
      </c>
      <c r="BF68">
        <f t="shared" si="24"/>
        <v>2.2288962914161589E-2</v>
      </c>
      <c r="BG68">
        <f t="shared" si="23"/>
        <v>4.1480283274366279E-2</v>
      </c>
      <c r="BH68">
        <f t="shared" si="23"/>
        <v>1.1644900703367835</v>
      </c>
      <c r="BI68">
        <f t="shared" si="23"/>
        <v>1.1503185746227266E-3</v>
      </c>
      <c r="BJ68">
        <f t="shared" si="23"/>
        <v>2.5214485500574583E-3</v>
      </c>
      <c r="BK68">
        <f t="shared" si="23"/>
        <v>3.0493585447396657E-4</v>
      </c>
      <c r="BL68">
        <f t="shared" si="23"/>
        <v>0.61704252456852837</v>
      </c>
      <c r="BM68">
        <f t="shared" si="25"/>
        <v>6.3448317157259283E-5</v>
      </c>
      <c r="BN68">
        <f t="shared" si="25"/>
        <v>7.6263706732324589E-3</v>
      </c>
      <c r="BO68">
        <f t="shared" si="25"/>
        <v>2.2775120426066862E-3</v>
      </c>
      <c r="BP68" s="45">
        <f t="shared" si="15"/>
        <v>12675.226779270315</v>
      </c>
    </row>
    <row r="69" spans="1:68" s="45" customFormat="1" x14ac:dyDescent="0.25">
      <c r="A69" s="42" t="s">
        <v>353</v>
      </c>
      <c r="B69" s="42" t="s">
        <v>354</v>
      </c>
      <c r="C69" s="42">
        <v>5.9400000000000001E-2</v>
      </c>
      <c r="D69" s="43">
        <v>10</v>
      </c>
      <c r="E69" s="44">
        <v>2.0010240812787194E-2</v>
      </c>
      <c r="F69" s="44">
        <v>6.3100998707260132</v>
      </c>
      <c r="G69" s="44">
        <v>8.4087081211121468</v>
      </c>
      <c r="H69" s="44">
        <v>54.398910665256409</v>
      </c>
      <c r="I69" s="44">
        <v>30.521558634182274</v>
      </c>
      <c r="J69" s="44">
        <v>27.916676314210594</v>
      </c>
      <c r="K69" s="44">
        <v>0.33309345773490312</v>
      </c>
      <c r="L69" s="44">
        <v>2.605624243315046E-4</v>
      </c>
      <c r="M69" s="44">
        <v>-2.3494545449358143E-2</v>
      </c>
      <c r="N69" s="44">
        <v>-3.3365191855696225E-2</v>
      </c>
      <c r="O69" s="44">
        <v>13.404357416455335</v>
      </c>
      <c r="P69" s="44">
        <v>8.9157150013030022E-3</v>
      </c>
      <c r="Q69" s="44">
        <v>1.2478135038134719</v>
      </c>
      <c r="R69" s="44">
        <v>16.241886095620188</v>
      </c>
      <c r="S69" s="44">
        <v>2084.2658998252559</v>
      </c>
      <c r="T69" s="44">
        <v>1.570422298242621</v>
      </c>
      <c r="U69" s="44">
        <v>214.26621279867328</v>
      </c>
      <c r="V69" s="44">
        <v>17.929938557807223</v>
      </c>
      <c r="W69" s="44">
        <v>144.132712778919</v>
      </c>
      <c r="X69" s="44">
        <v>9.1373885005898194E-3</v>
      </c>
      <c r="Y69" s="44">
        <v>8.0118902082474824E-3</v>
      </c>
      <c r="Z69" s="44">
        <v>0.4034694885983961</v>
      </c>
      <c r="AA69" s="44">
        <v>0.15526696976191273</v>
      </c>
      <c r="AB69" s="44">
        <v>13.949801443645418</v>
      </c>
      <c r="AC69" s="44">
        <v>1.2519876599988123E-2</v>
      </c>
      <c r="AD69" s="44">
        <v>1.0926121223302917E-2</v>
      </c>
      <c r="AE69" s="44">
        <v>7.4739951278060665E-4</v>
      </c>
      <c r="AF69" s="44">
        <v>5.9784020473328159</v>
      </c>
      <c r="AG69" s="44">
        <v>2.8805033718124932E-4</v>
      </c>
      <c r="AH69" s="44">
        <v>5.5600324347200129E-2</v>
      </c>
      <c r="AI69" s="44">
        <v>4.2353289446171423E-3</v>
      </c>
      <c r="AJ69" s="44"/>
      <c r="AK69" s="45">
        <f t="shared" si="20"/>
        <v>0.43956455754236567</v>
      </c>
      <c r="AL69" s="45">
        <f t="shared" si="22"/>
        <v>1058.1123098472694</v>
      </c>
      <c r="AM69" s="45">
        <f t="shared" si="22"/>
        <v>1414.7259522643328</v>
      </c>
      <c r="AN69" s="45">
        <f t="shared" si="22"/>
        <v>9155.9054495492946</v>
      </c>
      <c r="AO69" s="45">
        <f t="shared" si="22"/>
        <v>4971.3092075011637</v>
      </c>
      <c r="AP69" s="45">
        <f t="shared" si="22"/>
        <v>4692.5404324367892</v>
      </c>
      <c r="AQ69" s="45">
        <f t="shared" si="22"/>
        <v>50.17996079329339</v>
      </c>
      <c r="AR69" s="45">
        <f t="shared" si="22"/>
        <v>3.8227256232830312E-2</v>
      </c>
      <c r="AS69" s="45">
        <f t="shared" si="18"/>
        <v>-1.3119987197479867E-3</v>
      </c>
      <c r="AT69" s="45">
        <f t="shared" si="18"/>
        <v>-8.4366006845858546E-4</v>
      </c>
      <c r="AU69" s="45">
        <f t="shared" si="18"/>
        <v>1.3073649424655001</v>
      </c>
      <c r="AV69" s="45">
        <f t="shared" si="18"/>
        <v>1.3633648924024236E-3</v>
      </c>
      <c r="AW69" s="45">
        <f t="shared" si="18"/>
        <v>0.19341462171587323</v>
      </c>
      <c r="AX69" s="45">
        <f t="shared" si="18"/>
        <v>2.726193584405634</v>
      </c>
      <c r="AY69" s="45">
        <f t="shared" si="21"/>
        <v>350.6032202510392</v>
      </c>
      <c r="AZ69" s="45">
        <f t="shared" si="24"/>
        <v>0.2638912911239894</v>
      </c>
      <c r="BA69" s="45">
        <f t="shared" si="24"/>
        <v>36.057063036351209</v>
      </c>
      <c r="BB69" s="45">
        <f t="shared" si="24"/>
        <v>2.9997114338788871</v>
      </c>
      <c r="BC69" s="45">
        <f t="shared" si="24"/>
        <v>24.208343398919439</v>
      </c>
      <c r="BD69" s="45">
        <f t="shared" si="24"/>
        <v>6.0385174486657736E-4</v>
      </c>
      <c r="BE69" s="45">
        <f t="shared" si="24"/>
        <v>1.4206532969197776E-3</v>
      </c>
      <c r="BF69" s="45">
        <f t="shared" si="24"/>
        <v>6.7207901486237925E-2</v>
      </c>
      <c r="BG69" s="45">
        <f t="shared" si="23"/>
        <v>2.1569589871267714E-2</v>
      </c>
      <c r="BH69" s="45">
        <f t="shared" si="23"/>
        <v>2.3385131602820084</v>
      </c>
      <c r="BI69" s="45">
        <f t="shared" si="23"/>
        <v>1.409696614281049E-3</v>
      </c>
      <c r="BJ69" s="45">
        <f t="shared" si="23"/>
        <v>9.2692045369474477E-4</v>
      </c>
      <c r="BK69" s="45">
        <f t="shared" si="23"/>
        <v>-4.4260607092320174E-5</v>
      </c>
      <c r="BL69" s="45">
        <f t="shared" si="23"/>
        <v>0.99329718674641954</v>
      </c>
      <c r="BM69" s="45">
        <f t="shared" si="25"/>
        <v>3.0763436556592854E-5</v>
      </c>
      <c r="BN69" s="45">
        <f t="shared" si="25"/>
        <v>-6.6911476055050148E-3</v>
      </c>
      <c r="BO69" s="45">
        <f t="shared" si="25"/>
        <v>8.2623957477451974E-4</v>
      </c>
      <c r="BP69" s="45">
        <f t="shared" si="15"/>
        <v>21765.028585027216</v>
      </c>
    </row>
    <row r="70" spans="1:68" s="49" customFormat="1" x14ac:dyDescent="0.25">
      <c r="A70" s="46" t="s">
        <v>355</v>
      </c>
      <c r="B70" s="46" t="s">
        <v>356</v>
      </c>
      <c r="C70" s="46">
        <v>5.0599999999999999E-2</v>
      </c>
      <c r="D70" s="47">
        <v>10</v>
      </c>
      <c r="E70" s="48">
        <v>3.6755490020769367E-2</v>
      </c>
      <c r="F70" s="48">
        <v>17.440817744806889</v>
      </c>
      <c r="G70" s="48">
        <v>6.8802049832115912</v>
      </c>
      <c r="H70" s="48">
        <v>50.597745254662946</v>
      </c>
      <c r="I70" s="48">
        <v>31.654408940970296</v>
      </c>
      <c r="J70" s="48">
        <v>12.154565195607505</v>
      </c>
      <c r="K70" s="48">
        <v>0.34069419988792432</v>
      </c>
      <c r="L70" s="48">
        <v>6.0493410803453087E-4</v>
      </c>
      <c r="M70" s="48">
        <v>4.891962383718463E-2</v>
      </c>
      <c r="N70" s="48">
        <v>-3.3365191855696225E-2</v>
      </c>
      <c r="O70" s="48">
        <v>88.415279107945381</v>
      </c>
      <c r="P70" s="48">
        <v>2.5840386538882789E-2</v>
      </c>
      <c r="Q70" s="48">
        <v>5.7162980421893064</v>
      </c>
      <c r="R70" s="48">
        <v>23.751419314483176</v>
      </c>
      <c r="S70" s="48">
        <v>4434.897867581124</v>
      </c>
      <c r="T70" s="48">
        <v>1.9953108983086458</v>
      </c>
      <c r="U70" s="48">
        <v>248.45621392957975</v>
      </c>
      <c r="V70" s="48">
        <v>11.697378769596083</v>
      </c>
      <c r="W70" s="48">
        <v>84.847181469499318</v>
      </c>
      <c r="X70" s="48">
        <v>1.47291063066852E-2</v>
      </c>
      <c r="Y70" s="48">
        <v>9.1416684634880261E-3</v>
      </c>
      <c r="Z70" s="48">
        <v>0.31324988005550292</v>
      </c>
      <c r="AA70" s="48">
        <v>0.44798503447379923</v>
      </c>
      <c r="AB70" s="48">
        <v>21.481068583202628</v>
      </c>
      <c r="AC70" s="48">
        <v>1.3407362594762445E-2</v>
      </c>
      <c r="AD70" s="48">
        <v>1.1118753708824427E-2</v>
      </c>
      <c r="AE70" s="48">
        <v>5.083447183041101E-3</v>
      </c>
      <c r="AF70" s="48">
        <v>14.279974666890759</v>
      </c>
      <c r="AG70" s="48">
        <v>6.8240165600139721E-4</v>
      </c>
      <c r="AH70" s="48">
        <v>0.12710433201994184</v>
      </c>
      <c r="AI70" s="48">
        <v>4.5183520282625379E-3</v>
      </c>
      <c r="AJ70" s="48"/>
      <c r="AK70" s="49">
        <f t="shared" si="20"/>
        <v>3.8253483556885031</v>
      </c>
      <c r="AL70" s="49">
        <f t="shared" si="22"/>
        <v>3441.8784574256238</v>
      </c>
      <c r="AM70" s="49">
        <f t="shared" si="22"/>
        <v>1358.6895293576247</v>
      </c>
      <c r="AN70" s="49">
        <f t="shared" si="22"/>
        <v>9997.018371488015</v>
      </c>
      <c r="AO70" s="49">
        <f t="shared" si="22"/>
        <v>6059.7681816887225</v>
      </c>
      <c r="AP70" s="49">
        <f t="shared" si="22"/>
        <v>2393.5926976425771</v>
      </c>
      <c r="AQ70" s="49">
        <f t="shared" si="22"/>
        <v>60.409033451617375</v>
      </c>
      <c r="AR70" s="49">
        <f t="shared" si="22"/>
        <v>0.11293311970870322</v>
      </c>
      <c r="AS70" s="49">
        <f t="shared" si="18"/>
        <v>1.2770928239375442E-2</v>
      </c>
      <c r="AT70" s="49">
        <f t="shared" si="18"/>
        <v>-9.9038355862529604E-4</v>
      </c>
      <c r="AU70" s="49">
        <f t="shared" si="18"/>
        <v>16.359025582951602</v>
      </c>
      <c r="AV70" s="49">
        <f t="shared" si="18"/>
        <v>4.9452685767688107E-3</v>
      </c>
      <c r="AW70" s="49">
        <f t="shared" si="18"/>
        <v>1.1101516583731466</v>
      </c>
      <c r="AX70" s="49">
        <f t="shared" si="18"/>
        <v>4.6844116818641215</v>
      </c>
      <c r="AY70" s="49">
        <f t="shared" si="21"/>
        <v>876.12946562194486</v>
      </c>
      <c r="AZ70" s="49">
        <f t="shared" si="24"/>
        <v>0.39375550777520191</v>
      </c>
      <c r="BA70" s="49">
        <f t="shared" si="24"/>
        <v>49.084773827437282</v>
      </c>
      <c r="BB70" s="49">
        <f t="shared" si="24"/>
        <v>2.2896691954603661</v>
      </c>
      <c r="BC70" s="49">
        <f t="shared" si="24"/>
        <v>16.701981913075457</v>
      </c>
      <c r="BD70" s="49">
        <f t="shared" si="24"/>
        <v>1.8139520100005635E-3</v>
      </c>
      <c r="BE70" s="49">
        <f t="shared" si="24"/>
        <v>1.8909997705422975E-3</v>
      </c>
      <c r="BF70" s="49">
        <f t="shared" si="24"/>
        <v>6.1066270016869574E-2</v>
      </c>
      <c r="BG70" s="49">
        <f t="shared" si="23"/>
        <v>8.3170242795892635E-2</v>
      </c>
      <c r="BH70" s="49">
        <f t="shared" si="23"/>
        <v>4.2336038165281309</v>
      </c>
      <c r="BI70" s="49">
        <f t="shared" si="23"/>
        <v>1.8302537319375008E-3</v>
      </c>
      <c r="BJ70" s="49">
        <f t="shared" si="23"/>
        <v>1.1261936720293071E-3</v>
      </c>
      <c r="BK70" s="49">
        <f t="shared" si="23"/>
        <v>8.0496831306958749E-4</v>
      </c>
      <c r="BL70" s="49">
        <f t="shared" si="23"/>
        <v>2.8066715234845203</v>
      </c>
      <c r="BM70" s="49">
        <f t="shared" si="25"/>
        <v>1.1404864268108881E-4</v>
      </c>
      <c r="BN70" s="49">
        <f t="shared" si="25"/>
        <v>6.2764013628541365E-3</v>
      </c>
      <c r="BO70" s="49">
        <f t="shared" si="25"/>
        <v>1.0258668296059372E-3</v>
      </c>
      <c r="BP70" s="45">
        <f t="shared" si="15"/>
        <v>24289.263907868874</v>
      </c>
    </row>
    <row r="71" spans="1:68" x14ac:dyDescent="0.25">
      <c r="A71" s="3" t="s">
        <v>357</v>
      </c>
      <c r="B71" s="3" t="s">
        <v>358</v>
      </c>
      <c r="C71" s="3">
        <v>5.1900000000000002E-2</v>
      </c>
      <c r="D71" s="4">
        <v>10</v>
      </c>
      <c r="E71" s="1">
        <v>2.1458821930774207E-2</v>
      </c>
      <c r="F71" s="1">
        <v>6.5488476526412418</v>
      </c>
      <c r="G71" s="1">
        <v>5.2019396110375604</v>
      </c>
      <c r="H71" s="1">
        <v>25.032447815937047</v>
      </c>
      <c r="I71" s="1">
        <v>8.6993891420685454</v>
      </c>
      <c r="J71" s="1">
        <v>14.931377766475386</v>
      </c>
      <c r="K71" s="1">
        <v>0.25809384848206002</v>
      </c>
      <c r="L71" s="1">
        <v>4.3539830240350332E-4</v>
      </c>
      <c r="M71" s="1">
        <v>-2.3425379998250895E-2</v>
      </c>
      <c r="N71" s="1">
        <v>-6.8692434838803088E-3</v>
      </c>
      <c r="O71" s="1">
        <v>66.213939652372247</v>
      </c>
      <c r="P71" s="1">
        <v>6.9190125207919187E-2</v>
      </c>
      <c r="Q71" s="1">
        <v>15.763969946506538</v>
      </c>
      <c r="R71" s="1">
        <v>41.537291195896778</v>
      </c>
      <c r="S71" s="1">
        <v>3687.7174464834557</v>
      </c>
      <c r="T71" s="1">
        <v>1.7580998532925072</v>
      </c>
      <c r="U71" s="1">
        <v>303.09040041447207</v>
      </c>
      <c r="V71" s="1">
        <v>38.37301337440816</v>
      </c>
      <c r="W71" s="1">
        <v>76.061445586672377</v>
      </c>
      <c r="X71" s="1">
        <v>9.8449604807016779E-3</v>
      </c>
      <c r="Y71" s="1">
        <v>2.6861197067806951E-2</v>
      </c>
      <c r="Z71" s="1">
        <v>0.40167437778855403</v>
      </c>
      <c r="AA71" s="1">
        <v>0.7091033732425791</v>
      </c>
      <c r="AB71" s="1">
        <v>8.8093940044142887</v>
      </c>
      <c r="AC71" s="1">
        <v>1.1118438342856942E-2</v>
      </c>
      <c r="AD71" s="1">
        <v>1.5899596183004776E-2</v>
      </c>
      <c r="AE71" s="1">
        <v>2.9659922739725597E-3</v>
      </c>
      <c r="AF71" s="1">
        <v>2.1963762003266871</v>
      </c>
      <c r="AG71" s="1">
        <v>6.0113812470795856E-4</v>
      </c>
      <c r="AH71" s="1">
        <v>0.12064374801649491</v>
      </c>
      <c r="AI71" s="1">
        <v>9.0721117911804299E-4</v>
      </c>
      <c r="AJ71" s="1"/>
      <c r="AK71">
        <f t="shared" si="20"/>
        <v>0.78219548936197791</v>
      </c>
      <c r="AL71">
        <f t="shared" si="22"/>
        <v>1257.020212410021</v>
      </c>
      <c r="AM71">
        <f t="shared" si="22"/>
        <v>1001.2916467004914</v>
      </c>
      <c r="AN71">
        <f t="shared" si="22"/>
        <v>4820.7351678233999</v>
      </c>
      <c r="AO71">
        <f t="shared" si="22"/>
        <v>1485.049556925469</v>
      </c>
      <c r="AP71">
        <f t="shared" si="22"/>
        <v>2868.6689057686549</v>
      </c>
      <c r="AQ71">
        <f t="shared" si="22"/>
        <v>42.980608450735964</v>
      </c>
      <c r="AR71">
        <f t="shared" si="22"/>
        <v>7.7438493274568546E-2</v>
      </c>
      <c r="AS71">
        <f t="shared" si="18"/>
        <v>-1.4882672339490929E-3</v>
      </c>
      <c r="AT71">
        <f t="shared" si="18"/>
        <v>4.1396161011891947E-3</v>
      </c>
      <c r="AU71">
        <f t="shared" si="18"/>
        <v>11.671547205040845</v>
      </c>
      <c r="AV71">
        <f t="shared" si="18"/>
        <v>1.3173949454236335E-2</v>
      </c>
      <c r="AW71">
        <f t="shared" si="18"/>
        <v>3.0183120030222255</v>
      </c>
      <c r="AX71">
        <f t="shared" si="18"/>
        <v>7.99402600995107</v>
      </c>
      <c r="AY71">
        <f t="shared" si="21"/>
        <v>710.21862715787518</v>
      </c>
      <c r="AZ71">
        <f t="shared" si="24"/>
        <v>0.33818724938851313</v>
      </c>
      <c r="BA71">
        <f t="shared" si="24"/>
        <v>58.38210829513006</v>
      </c>
      <c r="BB71">
        <f t="shared" si="24"/>
        <v>7.3721311625898895</v>
      </c>
      <c r="BC71">
        <f t="shared" si="24"/>
        <v>14.590807822222517</v>
      </c>
      <c r="BD71">
        <f t="shared" si="24"/>
        <v>8.2744727256634453E-4</v>
      </c>
      <c r="BE71">
        <f t="shared" si="24"/>
        <v>5.2578010487982565E-3</v>
      </c>
      <c r="BF71">
        <f t="shared" si="24"/>
        <v>7.6574147209713131E-2</v>
      </c>
      <c r="BG71">
        <f t="shared" si="23"/>
        <v>0.13139879909749452</v>
      </c>
      <c r="BH71">
        <f t="shared" si="23"/>
        <v>1.6860039947676302</v>
      </c>
      <c r="BI71">
        <f t="shared" si="23"/>
        <v>1.3433833587087191E-3</v>
      </c>
      <c r="BJ71">
        <f t="shared" si="23"/>
        <v>2.0191488351924171E-3</v>
      </c>
      <c r="BK71">
        <f t="shared" si="23"/>
        <v>3.7681787188122758E-4</v>
      </c>
      <c r="BL71">
        <f t="shared" si="23"/>
        <v>0.40812320660262086</v>
      </c>
      <c r="BM71">
        <f t="shared" si="25"/>
        <v>9.5534219782826728E-5</v>
      </c>
      <c r="BN71">
        <f t="shared" si="25"/>
        <v>4.8743751238140643E-3</v>
      </c>
      <c r="BO71">
        <f t="shared" si="25"/>
        <v>3.0438252575367005E-4</v>
      </c>
      <c r="BP71" s="45">
        <f t="shared" si="15"/>
        <v>12292.524503302882</v>
      </c>
    </row>
    <row r="72" spans="1:68" x14ac:dyDescent="0.25">
      <c r="A72" s="3" t="s">
        <v>359</v>
      </c>
      <c r="B72" s="3" t="s">
        <v>360</v>
      </c>
      <c r="C72" s="3">
        <v>5.1999999999999998E-2</v>
      </c>
      <c r="D72" s="4">
        <v>10</v>
      </c>
      <c r="E72" s="1">
        <v>2.0537749332055464E-2</v>
      </c>
      <c r="F72" s="1">
        <v>6.7574308880355858</v>
      </c>
      <c r="G72" s="1">
        <v>6.1389342422408602</v>
      </c>
      <c r="H72" s="1">
        <v>33.014166063424227</v>
      </c>
      <c r="I72" s="1">
        <v>19.906799500771029</v>
      </c>
      <c r="J72" s="1">
        <v>13.627547000097893</v>
      </c>
      <c r="K72" s="1">
        <v>0.2734085192077183</v>
      </c>
      <c r="L72" s="1">
        <v>2.4678791184363911E-4</v>
      </c>
      <c r="M72" s="1">
        <v>-2.2929142669604455E-2</v>
      </c>
      <c r="N72" s="1">
        <v>-1.2972498180680095E-2</v>
      </c>
      <c r="O72" s="1">
        <v>30.522846942164918</v>
      </c>
      <c r="P72" s="1">
        <v>3.0293403879940221E-3</v>
      </c>
      <c r="Q72" s="1">
        <v>1.2619498067321246</v>
      </c>
      <c r="R72" s="1">
        <v>36.957911910307004</v>
      </c>
      <c r="S72" s="1">
        <v>3193.1038238352016</v>
      </c>
      <c r="T72" s="1">
        <v>1.8136055155628477</v>
      </c>
      <c r="U72" s="1">
        <v>157.80232594408071</v>
      </c>
      <c r="V72" s="1">
        <v>14.005438148272013</v>
      </c>
      <c r="W72" s="1">
        <v>83.447029631424428</v>
      </c>
      <c r="X72" s="1">
        <v>3.9120329970161018E-3</v>
      </c>
      <c r="Y72" s="1">
        <v>6.5870504478060237E-3</v>
      </c>
      <c r="Z72" s="1">
        <v>0.27278790665931929</v>
      </c>
      <c r="AA72" s="1">
        <v>0.32658471595579569</v>
      </c>
      <c r="AB72" s="1">
        <v>6.0000295243047814</v>
      </c>
      <c r="AC72" s="1">
        <v>1.1948650291724754E-2</v>
      </c>
      <c r="AD72" s="1">
        <v>1.5132021911664047E-2</v>
      </c>
      <c r="AE72" s="1">
        <v>1.9866749582074426E-3</v>
      </c>
      <c r="AF72" s="1">
        <v>6.5560458537224697</v>
      </c>
      <c r="AG72" s="1">
        <v>3.6025466472586665E-4</v>
      </c>
      <c r="AH72" s="1">
        <v>0.19274682008605792</v>
      </c>
      <c r="AI72" s="1">
        <v>2.8371016154523275E-2</v>
      </c>
      <c r="AJ72" s="1"/>
      <c r="AK72">
        <f t="shared" si="20"/>
        <v>0.60356192135960052</v>
      </c>
      <c r="AL72">
        <f t="shared" si="22"/>
        <v>1294.7150265004525</v>
      </c>
      <c r="AM72">
        <f t="shared" si="22"/>
        <v>1179.5573610728559</v>
      </c>
      <c r="AN72">
        <f t="shared" si="22"/>
        <v>6346.4103400943532</v>
      </c>
      <c r="AO72">
        <f t="shared" si="22"/>
        <v>3637.4649152203206</v>
      </c>
      <c r="AP72">
        <f t="shared" si="22"/>
        <v>2612.4155489541977</v>
      </c>
      <c r="AQ72">
        <f t="shared" si="22"/>
        <v>45.843082420188061</v>
      </c>
      <c r="AR72">
        <f t="shared" si="22"/>
        <v>4.1018344141374341E-2</v>
      </c>
      <c r="AS72">
        <f t="shared" si="18"/>
        <v>-1.3899749260671832E-3</v>
      </c>
      <c r="AT72">
        <f t="shared" si="18"/>
        <v>2.9579524746869488E-3</v>
      </c>
      <c r="AU72">
        <f t="shared" si="18"/>
        <v>4.7854302469143573</v>
      </c>
      <c r="AV72">
        <f t="shared" si="18"/>
        <v>4.2538708606950298E-4</v>
      </c>
      <c r="AW72">
        <f t="shared" si="18"/>
        <v>0.22365752998287303</v>
      </c>
      <c r="AX72">
        <f t="shared" si="18"/>
        <v>7.0980030203954394</v>
      </c>
      <c r="AY72">
        <f t="shared" si="21"/>
        <v>613.73481775021514</v>
      </c>
      <c r="AZ72">
        <f t="shared" si="24"/>
        <v>0.34821105511475459</v>
      </c>
      <c r="BA72">
        <f t="shared" si="24"/>
        <v>30.329820688718005</v>
      </c>
      <c r="BB72">
        <f t="shared" si="24"/>
        <v>2.6718818284048815</v>
      </c>
      <c r="BC72">
        <f t="shared" si="24"/>
        <v>15.983053200401333</v>
      </c>
      <c r="BD72">
        <f t="shared" si="24"/>
        <v>-3.1509156520504773E-4</v>
      </c>
      <c r="BE72">
        <f t="shared" si="24"/>
        <v>1.3488155429350042E-3</v>
      </c>
      <c r="BF72">
        <f t="shared" si="24"/>
        <v>5.1641029401764703E-2</v>
      </c>
      <c r="BG72">
        <f t="shared" si="23"/>
        <v>5.7584828851771762E-2</v>
      </c>
      <c r="BH72">
        <f t="shared" si="23"/>
        <v>1.1424992793720183</v>
      </c>
      <c r="BI72">
        <f t="shared" si="23"/>
        <v>1.5004560731857815E-3</v>
      </c>
      <c r="BJ72">
        <f t="shared" si="23"/>
        <v>1.8676554198669068E-3</v>
      </c>
      <c r="BK72">
        <f t="shared" si="23"/>
        <v>1.8776296909585655E-4</v>
      </c>
      <c r="BL72">
        <f t="shared" si="23"/>
        <v>1.2457363645506512</v>
      </c>
      <c r="BM72">
        <f t="shared" si="25"/>
        <v>4.9026757825149782E-5</v>
      </c>
      <c r="BN72">
        <f t="shared" si="25"/>
        <v>1.8730976723491926E-2</v>
      </c>
      <c r="BO72">
        <f t="shared" si="25"/>
        <v>5.5852981315513035E-3</v>
      </c>
      <c r="BP72" s="45">
        <f t="shared" si="15"/>
        <v>15794.754139614879</v>
      </c>
    </row>
    <row r="73" spans="1:68" s="59" customFormat="1" x14ac:dyDescent="0.25">
      <c r="A73" s="56" t="s">
        <v>361</v>
      </c>
      <c r="B73" s="56" t="s">
        <v>362</v>
      </c>
      <c r="C73" s="56">
        <v>4.9299999999999997E-2</v>
      </c>
      <c r="D73" s="57">
        <v>10</v>
      </c>
      <c r="E73" s="58">
        <v>2.6615997203743653E-2</v>
      </c>
      <c r="F73" s="58">
        <v>7.6663490237194525</v>
      </c>
      <c r="G73" s="58">
        <v>6.7373632603120823</v>
      </c>
      <c r="H73" s="58">
        <v>47.141053212346158</v>
      </c>
      <c r="I73" s="58">
        <v>27.727336051491459</v>
      </c>
      <c r="J73" s="58">
        <v>20.212170114485357</v>
      </c>
      <c r="K73" s="58">
        <v>0.277311452828297</v>
      </c>
      <c r="L73" s="58">
        <v>5.5262624330685141E-4</v>
      </c>
      <c r="M73" s="58">
        <v>-3.4983894895096325E-2</v>
      </c>
      <c r="N73" s="58">
        <v>3.4921017277007554E-2</v>
      </c>
      <c r="O73" s="58">
        <v>92.258298956288272</v>
      </c>
      <c r="P73" s="58">
        <v>9.2893594478439031E-3</v>
      </c>
      <c r="Q73" s="58">
        <v>1.7872889989524801</v>
      </c>
      <c r="R73" s="58">
        <v>20.137683338580391</v>
      </c>
      <c r="S73" s="58">
        <v>5198.9710200079226</v>
      </c>
      <c r="T73" s="58">
        <v>0.82820745900782977</v>
      </c>
      <c r="U73" s="58">
        <v>109.07955110078706</v>
      </c>
      <c r="V73" s="58">
        <v>43.216332079736702</v>
      </c>
      <c r="W73" s="58">
        <v>97.162422358744578</v>
      </c>
      <c r="X73" s="58">
        <v>8.0823065069842506E-3</v>
      </c>
      <c r="Y73" s="58">
        <v>2.3914456548401095E-3</v>
      </c>
      <c r="Z73" s="58">
        <v>0.33254294853295824</v>
      </c>
      <c r="AA73" s="58">
        <v>0.39684361230584553</v>
      </c>
      <c r="AB73" s="58">
        <v>7.0362708946004764</v>
      </c>
      <c r="AC73" s="58">
        <v>6.7565966233165218E-3</v>
      </c>
      <c r="AD73" s="58">
        <v>2.2145115140936981E-2</v>
      </c>
      <c r="AE73" s="58">
        <v>2.7281248723269634E-3</v>
      </c>
      <c r="AF73" s="58">
        <v>5.1208534698233494</v>
      </c>
      <c r="AG73" s="58">
        <v>3.826271030552718E-4</v>
      </c>
      <c r="AH73" s="58">
        <v>0.69286746798194865</v>
      </c>
      <c r="AI73" s="58">
        <v>5.1984245338776531E-3</v>
      </c>
      <c r="AJ73" s="58"/>
      <c r="AK73" s="59">
        <f t="shared" si="20"/>
        <v>1.8695273555290288</v>
      </c>
      <c r="AL73" s="59">
        <f t="shared" si="22"/>
        <v>1549.9870737294564</v>
      </c>
      <c r="AM73" s="59">
        <f t="shared" si="22"/>
        <v>1365.5430619979863</v>
      </c>
      <c r="AN73" s="59">
        <f t="shared" si="22"/>
        <v>9559.4768595157329</v>
      </c>
      <c r="AO73" s="59">
        <f t="shared" si="22"/>
        <v>5422.9927200539751</v>
      </c>
      <c r="AP73" s="59">
        <f t="shared" si="22"/>
        <v>4091.1123669268341</v>
      </c>
      <c r="AQ73" s="59">
        <f t="shared" si="22"/>
        <v>49.145428439260982</v>
      </c>
      <c r="AR73" s="59">
        <f t="shared" si="22"/>
        <v>0.10530095760615799</v>
      </c>
      <c r="AS73" s="59">
        <f t="shared" si="18"/>
        <v>-3.9112823206980171E-3</v>
      </c>
      <c r="AT73" s="59">
        <f t="shared" si="18"/>
        <v>1.2834658889667299E-2</v>
      </c>
      <c r="AU73" s="59">
        <f t="shared" si="18"/>
        <v>17.569916693322114</v>
      </c>
      <c r="AV73" s="59">
        <f t="shared" si="18"/>
        <v>1.7184648899414396E-3</v>
      </c>
      <c r="AW73" s="59">
        <f t="shared" si="18"/>
        <v>0.34246619637551629</v>
      </c>
      <c r="AX73" s="59">
        <f t="shared" si="18"/>
        <v>4.0749263964157549</v>
      </c>
      <c r="AY73" s="59">
        <f t="shared" si="21"/>
        <v>1054.2166832604139</v>
      </c>
      <c r="AZ73" s="59">
        <f t="shared" si="24"/>
        <v>0.16740353550541701</v>
      </c>
      <c r="BA73" s="59">
        <f t="shared" si="24"/>
        <v>22.107970129419872</v>
      </c>
      <c r="BB73" s="59">
        <f t="shared" si="24"/>
        <v>8.7433426854300347</v>
      </c>
      <c r="BC73" s="59">
        <f t="shared" si="24"/>
        <v>19.64041975038683</v>
      </c>
      <c r="BD73" s="59">
        <f t="shared" si="24"/>
        <v>5.1354916245474668E-4</v>
      </c>
      <c r="BE73" s="59">
        <f t="shared" si="24"/>
        <v>5.7165031040488999E-4</v>
      </c>
      <c r="BF73" s="59">
        <f t="shared" si="24"/>
        <v>6.6589938085763772E-2</v>
      </c>
      <c r="BG73" s="59">
        <f t="shared" si="23"/>
        <v>7.4989859306138537E-2</v>
      </c>
      <c r="BH73" s="59">
        <f t="shared" si="23"/>
        <v>1.4152611811420264</v>
      </c>
      <c r="BI73" s="59">
        <f t="shared" si="23"/>
        <v>5.2947624993059464E-4</v>
      </c>
      <c r="BJ73" s="59">
        <f t="shared" si="23"/>
        <v>3.3924749315579813E-3</v>
      </c>
      <c r="BK73" s="59">
        <f t="shared" si="23"/>
        <v>3.4844165383731747E-4</v>
      </c>
      <c r="BL73" s="59">
        <f t="shared" si="23"/>
        <v>1.0228472031976199</v>
      </c>
      <c r="BM73" s="59">
        <f t="shared" si="25"/>
        <v>5.624981318867831E-5</v>
      </c>
      <c r="BN73" s="59">
        <f t="shared" si="25"/>
        <v>0.12120116163449265</v>
      </c>
      <c r="BO73" s="59">
        <f t="shared" si="25"/>
        <v>1.1908638262517562E-3</v>
      </c>
      <c r="BP73" s="45">
        <f t="shared" si="15"/>
        <v>23169.813601514419</v>
      </c>
    </row>
    <row r="74" spans="1:68" s="63" customFormat="1" x14ac:dyDescent="0.25">
      <c r="A74" s="60" t="s">
        <v>363</v>
      </c>
      <c r="B74" s="60" t="s">
        <v>364</v>
      </c>
      <c r="C74" s="60">
        <v>4.8300000000000003E-2</v>
      </c>
      <c r="D74" s="61">
        <v>10</v>
      </c>
      <c r="E74" s="62">
        <v>2.1552049681392637E-2</v>
      </c>
      <c r="F74" s="62">
        <v>6.8971581193886697</v>
      </c>
      <c r="G74" s="62">
        <v>6.4798709793299585</v>
      </c>
      <c r="H74" s="62">
        <v>39.374829936645796</v>
      </c>
      <c r="I74" s="62">
        <v>16.368219490372425</v>
      </c>
      <c r="J74" s="62">
        <v>20.127330065629948</v>
      </c>
      <c r="K74" s="62">
        <v>0.38352081793340959</v>
      </c>
      <c r="L74" s="62">
        <v>8.1840327068147202E-4</v>
      </c>
      <c r="M74" s="62">
        <v>-3.4983894895096325E-2</v>
      </c>
      <c r="N74" s="62">
        <v>-3.3365191855696225E-2</v>
      </c>
      <c r="O74" s="62">
        <v>103.63361687693816</v>
      </c>
      <c r="P74" s="62">
        <v>3.9073992534680163E-2</v>
      </c>
      <c r="Q74" s="62">
        <v>11.029250174767899</v>
      </c>
      <c r="R74" s="62">
        <v>37.836758927218348</v>
      </c>
      <c r="S74" s="62">
        <v>6741.844090009813</v>
      </c>
      <c r="T74" s="62">
        <v>1.5651031906247546</v>
      </c>
      <c r="U74" s="62">
        <v>120.40828344593089</v>
      </c>
      <c r="V74" s="62">
        <v>29.983575551493406</v>
      </c>
      <c r="W74" s="62">
        <v>93.17093446181741</v>
      </c>
      <c r="X74" s="62">
        <v>4.0616601208802805E-3</v>
      </c>
      <c r="Y74" s="62">
        <v>2.6989863645061483E-2</v>
      </c>
      <c r="Z74" s="62">
        <v>0.33461904320643421</v>
      </c>
      <c r="AA74" s="62">
        <v>0.57718150647804167</v>
      </c>
      <c r="AB74" s="62">
        <v>7.110769059653375</v>
      </c>
      <c r="AC74" s="62">
        <v>6.3169959074343557E-3</v>
      </c>
      <c r="AD74" s="62">
        <v>9.8982885517704469E-2</v>
      </c>
      <c r="AE74" s="62">
        <v>1.0317513472902437E-3</v>
      </c>
      <c r="AF74" s="62">
        <v>6.3854999563014898</v>
      </c>
      <c r="AG74" s="62">
        <v>4.5540260583654791E-4</v>
      </c>
      <c r="AH74" s="62">
        <v>0.54319195068801873</v>
      </c>
      <c r="AI74" s="62">
        <v>4.0704661567922913E-2</v>
      </c>
      <c r="AJ74" s="62"/>
      <c r="AK74" s="63">
        <f t="shared" si="20"/>
        <v>0.85979758600560974</v>
      </c>
      <c r="AL74" s="63">
        <f t="shared" si="22"/>
        <v>1422.8251281895316</v>
      </c>
      <c r="AM74" s="63">
        <f t="shared" si="22"/>
        <v>1340.5041438235919</v>
      </c>
      <c r="AN74" s="63">
        <f t="shared" si="22"/>
        <v>8149.4819133979709</v>
      </c>
      <c r="AO74" s="63">
        <f t="shared" si="22"/>
        <v>3183.4860349372802</v>
      </c>
      <c r="AP74" s="63">
        <f t="shared" si="22"/>
        <v>4158.2492588186087</v>
      </c>
      <c r="AQ74" s="63">
        <f t="shared" si="22"/>
        <v>72.15244871856504</v>
      </c>
      <c r="AR74" s="63">
        <f t="shared" si="22"/>
        <v>0.16250740131945746</v>
      </c>
      <c r="AS74" s="63">
        <f t="shared" si="18"/>
        <v>-3.9922612507331725E-3</v>
      </c>
      <c r="AT74" s="63">
        <f t="shared" si="18"/>
        <v>-1.0375446804645957E-3</v>
      </c>
      <c r="AU74" s="63">
        <f t="shared" si="18"/>
        <v>20.288821370337036</v>
      </c>
      <c r="AV74" s="63">
        <f t="shared" si="18"/>
        <v>7.9206345743783758E-3</v>
      </c>
      <c r="AW74" s="63">
        <f t="shared" si="18"/>
        <v>2.2630061126183674</v>
      </c>
      <c r="AX74" s="63">
        <f t="shared" si="18"/>
        <v>7.8236982863286997</v>
      </c>
      <c r="AY74" s="63">
        <f t="shared" si="21"/>
        <v>1395.4785338459067</v>
      </c>
      <c r="AZ74" s="63">
        <f t="shared" si="24"/>
        <v>0.32343585127507873</v>
      </c>
      <c r="BA74" s="63">
        <f t="shared" si="24"/>
        <v>24.911185317429357</v>
      </c>
      <c r="BB74" s="63">
        <f t="shared" si="24"/>
        <v>6.1846631285562674</v>
      </c>
      <c r="BC74" s="63">
        <f t="shared" si="24"/>
        <v>19.22065868995443</v>
      </c>
      <c r="BD74" s="63">
        <f t="shared" si="24"/>
        <v>-3.0825031370643251E-4</v>
      </c>
      <c r="BE74" s="63">
        <f t="shared" si="24"/>
        <v>5.6763258841651112E-3</v>
      </c>
      <c r="BF74" s="63">
        <f t="shared" si="24"/>
        <v>6.8398445017865697E-2</v>
      </c>
      <c r="BG74" s="63">
        <f t="shared" si="23"/>
        <v>0.11387948251583005</v>
      </c>
      <c r="BH74" s="63">
        <f t="shared" si="23"/>
        <v>1.4599867056072646</v>
      </c>
      <c r="BI74" s="63">
        <f t="shared" si="23"/>
        <v>4.4942385016059314E-4</v>
      </c>
      <c r="BJ74" s="63">
        <f t="shared" si="23"/>
        <v>1.9371153579575227E-2</v>
      </c>
      <c r="BK74" s="63">
        <f t="shared" si="23"/>
        <v>4.4397160209638093E-6</v>
      </c>
      <c r="BL74" s="63">
        <f t="shared" si="23"/>
        <v>1.3058557346257567</v>
      </c>
      <c r="BM74" s="63">
        <f t="shared" si="25"/>
        <v>7.2481797474422394E-5</v>
      </c>
      <c r="BN74" s="63">
        <f t="shared" si="25"/>
        <v>9.272178251845109E-2</v>
      </c>
      <c r="BO74" s="63">
        <f t="shared" si="25"/>
        <v>8.5667071837404584E-3</v>
      </c>
      <c r="BP74" s="45">
        <f t="shared" si="15"/>
        <v>19807.292800735904</v>
      </c>
    </row>
    <row r="75" spans="1:68" s="71" customFormat="1" x14ac:dyDescent="0.25">
      <c r="A75" s="68" t="s">
        <v>365</v>
      </c>
      <c r="B75" s="68" t="s">
        <v>366</v>
      </c>
      <c r="C75" s="68">
        <v>5.1799999999999999E-2</v>
      </c>
      <c r="D75" s="69">
        <v>10</v>
      </c>
      <c r="E75" s="70">
        <v>1.4167327511632263E-2</v>
      </c>
      <c r="F75" s="70">
        <v>8.874450299273752</v>
      </c>
      <c r="G75" s="70">
        <v>5.5741504284314933</v>
      </c>
      <c r="H75" s="70">
        <v>26.278877846881802</v>
      </c>
      <c r="I75" s="70">
        <v>8.1526473879027126</v>
      </c>
      <c r="J75" s="70">
        <v>15.508097234727577</v>
      </c>
      <c r="K75" s="70">
        <v>0.20776076145460878</v>
      </c>
      <c r="L75" s="70">
        <v>2.7212370450019211E-4</v>
      </c>
      <c r="M75" s="70">
        <v>-3.4983894895096325E-2</v>
      </c>
      <c r="N75" s="70">
        <v>-3.3365191855696225E-2</v>
      </c>
      <c r="O75" s="70">
        <v>25.168278740955898</v>
      </c>
      <c r="P75" s="70">
        <v>4.4896809204979984E-3</v>
      </c>
      <c r="Q75" s="70">
        <v>1.0834010731002004</v>
      </c>
      <c r="R75" s="70">
        <v>37.561373966614326</v>
      </c>
      <c r="S75" s="70">
        <v>3790.8250294174218</v>
      </c>
      <c r="T75" s="70">
        <v>1.0713235091585223</v>
      </c>
      <c r="U75" s="70">
        <v>147.80747057592839</v>
      </c>
      <c r="V75" s="70">
        <v>26.996839757001482</v>
      </c>
      <c r="W75" s="70">
        <v>58.720792158638346</v>
      </c>
      <c r="X75" s="70">
        <v>2.3632555826216841E-2</v>
      </c>
      <c r="Y75" s="70">
        <v>2.358070968514551E-3</v>
      </c>
      <c r="Z75" s="70">
        <v>0.30206301491018556</v>
      </c>
      <c r="AA75" s="70">
        <v>0.24325324427768386</v>
      </c>
      <c r="AB75" s="70">
        <v>5.8793895890656698</v>
      </c>
      <c r="AC75" s="70">
        <v>5.4229035533476062E-3</v>
      </c>
      <c r="AD75" s="70">
        <v>1.6092838895616728E-2</v>
      </c>
      <c r="AE75" s="70">
        <v>2.0233129481004282E-3</v>
      </c>
      <c r="AF75" s="70">
        <v>3.5777574559684457</v>
      </c>
      <c r="AG75" s="70">
        <v>2.4020154762071489E-4</v>
      </c>
      <c r="AH75" s="70">
        <v>0.25742565990503524</v>
      </c>
      <c r="AI75" s="70">
        <v>2.1381879068970398E-3</v>
      </c>
      <c r="AJ75" s="70"/>
      <c r="AK75" s="71">
        <f t="shared" si="20"/>
        <v>-0.62391888597553635</v>
      </c>
      <c r="AL75" s="71">
        <f t="shared" si="22"/>
        <v>1708.4049322472047</v>
      </c>
      <c r="AM75" s="71">
        <f t="shared" si="22"/>
        <v>1075.0800123107113</v>
      </c>
      <c r="AN75" s="71">
        <f t="shared" si="22"/>
        <v>5070.6651644687645</v>
      </c>
      <c r="AO75" s="71">
        <f t="shared" si="22"/>
        <v>1382.3678467716895</v>
      </c>
      <c r="AP75" s="71">
        <f t="shared" si="22"/>
        <v>2985.542681311103</v>
      </c>
      <c r="AQ75" s="71">
        <f t="shared" si="22"/>
        <v>33.346770430862627</v>
      </c>
      <c r="AR75" s="71">
        <f t="shared" si="22"/>
        <v>4.6067795789903394E-2</v>
      </c>
      <c r="AS75" s="71">
        <f t="shared" si="18"/>
        <v>-3.7225138689268773E-3</v>
      </c>
      <c r="AT75" s="71">
        <f t="shared" si="18"/>
        <v>-9.6744031016293393E-4</v>
      </c>
      <c r="AU75" s="71">
        <f t="shared" si="18"/>
        <v>3.7702063866304321</v>
      </c>
      <c r="AV75" s="71">
        <f t="shared" si="18"/>
        <v>7.0894852897015277E-4</v>
      </c>
      <c r="AW75" s="71">
        <f t="shared" si="18"/>
        <v>0.19005220507316906</v>
      </c>
      <c r="AX75" s="71">
        <f t="shared" si="18"/>
        <v>7.2419069039311967</v>
      </c>
      <c r="AY75" s="71">
        <f t="shared" si="21"/>
        <v>731.49464437902293</v>
      </c>
      <c r="AZ75" s="71">
        <f t="shared" si="24"/>
        <v>0.20625781470895718</v>
      </c>
      <c r="BA75" s="71">
        <f t="shared" si="24"/>
        <v>28.517415485170137</v>
      </c>
      <c r="BB75" s="71">
        <f t="shared" si="24"/>
        <v>5.1901905630183105</v>
      </c>
      <c r="BC75" s="71">
        <f t="shared" si="24"/>
        <v>11.271358912992438</v>
      </c>
      <c r="BD75" s="71">
        <f t="shared" si="24"/>
        <v>3.4907426042730685E-3</v>
      </c>
      <c r="BE75" s="71">
        <f t="shared" si="24"/>
        <v>5.3761802007153451E-4</v>
      </c>
      <c r="BF75" s="71">
        <f t="shared" si="24"/>
        <v>5.7491980915066153E-2</v>
      </c>
      <c r="BG75" s="71">
        <f t="shared" si="23"/>
        <v>4.1720007403687517E-2</v>
      </c>
      <c r="BH75" s="71">
        <f t="shared" si="23"/>
        <v>1.1236209107133943</v>
      </c>
      <c r="BI75" s="71">
        <f t="shared" si="23"/>
        <v>2.4645267223724236E-4</v>
      </c>
      <c r="BJ75" s="71">
        <f t="shared" si="23"/>
        <v>2.060352348892007E-3</v>
      </c>
      <c r="BK75" s="71">
        <f t="shared" si="23"/>
        <v>1.9556089366630112E-4</v>
      </c>
      <c r="BL75" s="71">
        <f t="shared" si="23"/>
        <v>0.67558700731840948</v>
      </c>
      <c r="BM75" s="71">
        <f t="shared" si="25"/>
        <v>2.6039772892978207E-5</v>
      </c>
      <c r="BN75" s="71">
        <f t="shared" si="25"/>
        <v>3.1289559610257783E-2</v>
      </c>
      <c r="BO75" s="71">
        <f t="shared" si="25"/>
        <v>5.4261043174527886E-4</v>
      </c>
      <c r="BP75" s="45">
        <f t="shared" si="15"/>
        <v>13044.644416937752</v>
      </c>
    </row>
    <row r="76" spans="1:68" s="67" customFormat="1" x14ac:dyDescent="0.25">
      <c r="A76" s="64" t="s">
        <v>367</v>
      </c>
      <c r="B76" s="64" t="s">
        <v>368</v>
      </c>
      <c r="C76" s="64">
        <v>5.67E-2</v>
      </c>
      <c r="D76" s="65">
        <v>10</v>
      </c>
      <c r="E76" s="66">
        <v>1.5836697818197812E-2</v>
      </c>
      <c r="F76" s="66">
        <v>8.752399381205807</v>
      </c>
      <c r="G76" s="66">
        <v>9.0511315961999568</v>
      </c>
      <c r="H76" s="66">
        <v>58.817473956155631</v>
      </c>
      <c r="I76" s="66">
        <v>35.363322337450661</v>
      </c>
      <c r="J76" s="66">
        <v>16.944233541448117</v>
      </c>
      <c r="K76" s="66">
        <v>0.42907683709921535</v>
      </c>
      <c r="L76" s="66">
        <v>1.1021170379283607E-3</v>
      </c>
      <c r="M76" s="66">
        <v>2.0476160659423312E-4</v>
      </c>
      <c r="N76" s="66">
        <v>5.7617925603355722E-3</v>
      </c>
      <c r="O76" s="66">
        <v>131.91327105972269</v>
      </c>
      <c r="P76" s="66">
        <v>7.2646121196143124E-2</v>
      </c>
      <c r="Q76" s="66">
        <v>7.3014646014468845</v>
      </c>
      <c r="R76" s="66">
        <v>78.611388338010414</v>
      </c>
      <c r="S76" s="66">
        <v>18013.595389456706</v>
      </c>
      <c r="T76" s="66">
        <v>2.4829337916089385</v>
      </c>
      <c r="U76" s="66">
        <v>238.65450736768801</v>
      </c>
      <c r="V76" s="66">
        <v>90.899063572361385</v>
      </c>
      <c r="W76" s="66">
        <v>176.6796350435439</v>
      </c>
      <c r="X76" s="66">
        <v>2.1443238833799474E-2</v>
      </c>
      <c r="Y76" s="66">
        <v>8.6615525005222984E-3</v>
      </c>
      <c r="Z76" s="66">
        <v>0.30104989318926417</v>
      </c>
      <c r="AA76" s="66">
        <v>1.4273006970643771</v>
      </c>
      <c r="AB76" s="66">
        <v>11.6347237086711</v>
      </c>
      <c r="AC76" s="66">
        <v>1.0718752181892889E-2</v>
      </c>
      <c r="AD76" s="66">
        <v>3.4740039188204577E-2</v>
      </c>
      <c r="AE76" s="66">
        <v>1.5179864278040268E-3</v>
      </c>
      <c r="AF76" s="66">
        <v>13.836100951406934</v>
      </c>
      <c r="AG76" s="66">
        <v>2.4518549788205007E-4</v>
      </c>
      <c r="AH76" s="66">
        <v>0.41075332822174587</v>
      </c>
      <c r="AI76" s="66">
        <v>2.6597096588608142E-2</v>
      </c>
      <c r="AJ76" s="66"/>
      <c r="AK76" s="67">
        <f t="shared" si="20"/>
        <v>-0.27557839908072834</v>
      </c>
      <c r="AL76" s="67">
        <f t="shared" si="22"/>
        <v>1539.2392647217946</v>
      </c>
      <c r="AM76" s="67">
        <f t="shared" si="22"/>
        <v>1595.3960549449641</v>
      </c>
      <c r="AN76" s="67">
        <f t="shared" si="22"/>
        <v>10371.189005506532</v>
      </c>
      <c r="AO76" s="67">
        <f t="shared" si="22"/>
        <v>6061.9647964418518</v>
      </c>
      <c r="AP76" s="67">
        <f t="shared" si="22"/>
        <v>2980.8196465453352</v>
      </c>
      <c r="AQ76" s="67">
        <f t="shared" si="22"/>
        <v>69.497768338002643</v>
      </c>
      <c r="AR76" s="67">
        <f t="shared" si="22"/>
        <v>0.18846993220808964</v>
      </c>
      <c r="AS76" s="67">
        <f t="shared" si="18"/>
        <v>2.8052971182803066E-3</v>
      </c>
      <c r="AT76" s="67">
        <f t="shared" si="18"/>
        <v>6.016868361444056E-3</v>
      </c>
      <c r="AU76" s="67">
        <f t="shared" si="18"/>
        <v>22.270663386510126</v>
      </c>
      <c r="AV76" s="67">
        <f t="shared" si="18"/>
        <v>1.2668217575963054E-2</v>
      </c>
      <c r="AW76" s="67">
        <f t="shared" si="18"/>
        <v>1.2702881747135273</v>
      </c>
      <c r="AX76" s="67">
        <f t="shared" si="18"/>
        <v>13.855924538581958</v>
      </c>
      <c r="AY76" s="67">
        <f t="shared" si="21"/>
        <v>3176.7041654184518</v>
      </c>
      <c r="AZ76" s="67">
        <f t="shared" si="24"/>
        <v>0.43739431439908544</v>
      </c>
      <c r="BA76" s="67">
        <f t="shared" si="24"/>
        <v>42.075352558190637</v>
      </c>
      <c r="BB76" s="67">
        <f t="shared" si="24"/>
        <v>16.011889053226589</v>
      </c>
      <c r="BC76" s="67">
        <f t="shared" si="24"/>
        <v>31.101319586279782</v>
      </c>
      <c r="BD76" s="67">
        <f t="shared" si="24"/>
        <v>2.8029505639712744E-3</v>
      </c>
      <c r="BE76" s="67">
        <f t="shared" si="24"/>
        <v>1.6028823414423801E-3</v>
      </c>
      <c r="BF76" s="67">
        <f t="shared" si="24"/>
        <v>5.23448570404094E-2</v>
      </c>
      <c r="BG76" s="67">
        <f t="shared" si="23"/>
        <v>0.24694128591495493</v>
      </c>
      <c r="BH76" s="67">
        <f t="shared" si="23"/>
        <v>2.0415679783246583</v>
      </c>
      <c r="BI76" s="67">
        <f t="shared" si="23"/>
        <v>1.1591663969548851E-3</v>
      </c>
      <c r="BJ76" s="67">
        <f t="shared" si="23"/>
        <v>5.1710450546469926E-3</v>
      </c>
      <c r="BK76" s="67">
        <f t="shared" si="23"/>
        <v>8.9537726436514695E-5</v>
      </c>
      <c r="BL76" s="67">
        <f t="shared" si="23"/>
        <v>2.4264346020013843</v>
      </c>
      <c r="BM76" s="67">
        <f t="shared" si="25"/>
        <v>2.4668425722568307E-5</v>
      </c>
      <c r="BN76" s="67">
        <f t="shared" si="25"/>
        <v>5.562744040526383E-2</v>
      </c>
      <c r="BO76" s="67">
        <f t="shared" si="25"/>
        <v>4.8094586804500253E-3</v>
      </c>
      <c r="BP76" s="45">
        <f t="shared" si="15"/>
        <v>25926.606491317885</v>
      </c>
    </row>
    <row r="77" spans="1:68" s="59" customFormat="1" x14ac:dyDescent="0.25">
      <c r="A77" s="56" t="s">
        <v>369</v>
      </c>
      <c r="B77" s="56" t="s">
        <v>370</v>
      </c>
      <c r="C77" s="56">
        <v>5.6099999999999997E-2</v>
      </c>
      <c r="D77" s="57">
        <v>10</v>
      </c>
      <c r="E77" s="58">
        <v>2.5174602435084781E-2</v>
      </c>
      <c r="F77" s="58">
        <v>16.18009589212026</v>
      </c>
      <c r="G77" s="58">
        <v>8.010385035935343</v>
      </c>
      <c r="H77" s="58">
        <v>50.391514888030542</v>
      </c>
      <c r="I77" s="58">
        <v>31.801071379133997</v>
      </c>
      <c r="J77" s="58">
        <v>15.509238356315086</v>
      </c>
      <c r="K77" s="58">
        <v>0.28780546020503178</v>
      </c>
      <c r="L77" s="58">
        <v>3.9853399217792664E-4</v>
      </c>
      <c r="M77" s="58">
        <v>-1.8225749894705729E-2</v>
      </c>
      <c r="N77" s="58">
        <v>-5.2988973747833392E-3</v>
      </c>
      <c r="O77" s="58">
        <v>46.060291483176385</v>
      </c>
      <c r="P77" s="58">
        <v>1.1792130716954346E-2</v>
      </c>
      <c r="Q77" s="58">
        <v>2.2646697844216215</v>
      </c>
      <c r="R77" s="58">
        <v>28.766891622698918</v>
      </c>
      <c r="S77" s="58">
        <v>3990.8630345281431</v>
      </c>
      <c r="T77" s="58">
        <v>1.4110655157085448</v>
      </c>
      <c r="U77" s="58">
        <v>129.47845283849188</v>
      </c>
      <c r="V77" s="58">
        <v>36.838291065753154</v>
      </c>
      <c r="W77" s="58">
        <v>83.48271079783342</v>
      </c>
      <c r="X77" s="58">
        <v>7.9657494972109107E-3</v>
      </c>
      <c r="Y77" s="58">
        <v>2.5319552872772974E-2</v>
      </c>
      <c r="Z77" s="58">
        <v>0.1059757401169488</v>
      </c>
      <c r="AA77" s="58">
        <v>0.41065869503644065</v>
      </c>
      <c r="AB77" s="58">
        <v>6.3277589623237569</v>
      </c>
      <c r="AC77" s="58">
        <v>5.6499198727309654E-3</v>
      </c>
      <c r="AD77" s="58">
        <v>1.8332504600272147E-2</v>
      </c>
      <c r="AE77" s="58">
        <v>2.950180702464686E-3</v>
      </c>
      <c r="AF77" s="58">
        <v>6.1078828840644723</v>
      </c>
      <c r="AG77" s="58">
        <v>2.7730140437666332E-4</v>
      </c>
      <c r="AH77" s="58">
        <v>0.65198544653341639</v>
      </c>
      <c r="AI77" s="58">
        <v>3.6541414066390814E-3</v>
      </c>
      <c r="AJ77" s="58"/>
      <c r="AK77" s="59">
        <f t="shared" si="20"/>
        <v>1.3859848652583318</v>
      </c>
      <c r="AL77" s="59">
        <f t="shared" si="22"/>
        <v>2879.7117899976879</v>
      </c>
      <c r="AM77" s="59">
        <f t="shared" si="22"/>
        <v>1426.9427934533574</v>
      </c>
      <c r="AN77" s="59">
        <f t="shared" si="22"/>
        <v>8980.1573249727189</v>
      </c>
      <c r="AO77" s="59">
        <f t="shared" si="22"/>
        <v>5491.8162990211476</v>
      </c>
      <c r="AP77" s="59">
        <f t="shared" si="22"/>
        <v>2756.9077024561534</v>
      </c>
      <c r="AQ77" s="59">
        <f t="shared" si="22"/>
        <v>45.058996360479753</v>
      </c>
      <c r="AR77" s="59">
        <f t="shared" si="22"/>
        <v>6.5069780725389326E-2</v>
      </c>
      <c r="AS77" s="59">
        <f t="shared" si="18"/>
        <v>-4.4999587177373032E-4</v>
      </c>
      <c r="AT77" s="59">
        <f t="shared" si="18"/>
        <v>4.1096174107431169E-3</v>
      </c>
      <c r="AU77" s="59">
        <f t="shared" si="18"/>
        <v>7.2052908778905742</v>
      </c>
      <c r="AV77" s="59">
        <f t="shared" ref="AV77:AX80" si="26">(P77-AVERAGE(P$4:P$7))*$D77*0.001/$C77</f>
        <v>1.9562929013407738E-3</v>
      </c>
      <c r="AW77" s="59">
        <f t="shared" si="26"/>
        <v>0.38604975643501549</v>
      </c>
      <c r="AX77" s="59">
        <f t="shared" si="26"/>
        <v>5.1191792189747227</v>
      </c>
      <c r="AY77" s="59">
        <f t="shared" si="21"/>
        <v>711.08382584564356</v>
      </c>
      <c r="AZ77" s="59">
        <f t="shared" si="24"/>
        <v>0.25100846465996807</v>
      </c>
      <c r="BA77" s="59">
        <f t="shared" si="24"/>
        <v>23.064384042022244</v>
      </c>
      <c r="BB77" s="59">
        <f t="shared" si="24"/>
        <v>6.5466378654521442</v>
      </c>
      <c r="BC77" s="59">
        <f t="shared" si="24"/>
        <v>14.82131155231656</v>
      </c>
      <c r="BD77" s="59">
        <f t="shared" si="24"/>
        <v>4.3052412854341555E-4</v>
      </c>
      <c r="BE77" s="59">
        <f t="shared" si="24"/>
        <v>4.5893659979017783E-3</v>
      </c>
      <c r="BF77" s="59">
        <f t="shared" si="24"/>
        <v>1.8132118778396773E-2</v>
      </c>
      <c r="BG77" s="59">
        <f t="shared" si="23"/>
        <v>6.8362760982149412E-2</v>
      </c>
      <c r="BH77" s="59">
        <f t="shared" si="23"/>
        <v>1.1174199092252177</v>
      </c>
      <c r="BI77" s="59">
        <f t="shared" si="23"/>
        <v>2.6802872755299015E-4</v>
      </c>
      <c r="BJ77" s="59">
        <f t="shared" si="23"/>
        <v>2.3016561269012508E-3</v>
      </c>
      <c r="BK77" s="59">
        <f t="shared" si="23"/>
        <v>3.4578844626661278E-4</v>
      </c>
      <c r="BL77" s="59">
        <f t="shared" si="23"/>
        <v>1.0748067960793919</v>
      </c>
      <c r="BM77" s="59">
        <f t="shared" si="25"/>
        <v>3.0657019668730045E-5</v>
      </c>
      <c r="BN77" s="59">
        <f t="shared" si="25"/>
        <v>9.9222763887614335E-2</v>
      </c>
      <c r="BO77" s="59">
        <f t="shared" si="25"/>
        <v>7.7124341108423991E-4</v>
      </c>
      <c r="BP77" s="45">
        <f t="shared" si="15"/>
        <v>22352.915946058172</v>
      </c>
    </row>
    <row r="78" spans="1:68" s="63" customFormat="1" x14ac:dyDescent="0.25">
      <c r="A78" s="60" t="s">
        <v>371</v>
      </c>
      <c r="B78" s="60" t="s">
        <v>372</v>
      </c>
      <c r="C78" s="60">
        <v>5.3800000000000001E-2</v>
      </c>
      <c r="D78" s="61">
        <v>10</v>
      </c>
      <c r="E78" s="62">
        <v>2.0242857870076372E-2</v>
      </c>
      <c r="F78" s="62">
        <v>3.976949706489167</v>
      </c>
      <c r="G78" s="62">
        <v>5.7273974527520544</v>
      </c>
      <c r="H78" s="62">
        <v>33.590874658917024</v>
      </c>
      <c r="I78" s="62">
        <v>11.803098619933168</v>
      </c>
      <c r="J78" s="62">
        <v>13.752342914809175</v>
      </c>
      <c r="K78" s="62">
        <v>0.22308759172367157</v>
      </c>
      <c r="L78" s="62">
        <v>4.4570802430082124E-4</v>
      </c>
      <c r="M78" s="62">
        <v>-1.8680611141278908E-2</v>
      </c>
      <c r="N78" s="62">
        <v>-3.3365191855696225E-2</v>
      </c>
      <c r="O78" s="62">
        <v>162.48889077812942</v>
      </c>
      <c r="P78" s="62">
        <v>2.8025719030373882E-2</v>
      </c>
      <c r="Q78" s="62">
        <v>5.8222493583884756</v>
      </c>
      <c r="R78" s="62">
        <v>33.549613106310417</v>
      </c>
      <c r="S78" s="62">
        <v>8667.9329077417478</v>
      </c>
      <c r="T78" s="62">
        <v>0.75594080115846252</v>
      </c>
      <c r="U78" s="62">
        <v>82.555281227257069</v>
      </c>
      <c r="V78" s="62">
        <v>31.329626159984198</v>
      </c>
      <c r="W78" s="62">
        <v>71.353975500934681</v>
      </c>
      <c r="X78" s="62">
        <v>7.8901736213751669E-3</v>
      </c>
      <c r="Y78" s="62">
        <v>2.2941578305135008E-2</v>
      </c>
      <c r="Z78" s="62">
        <v>0.23628180740613616</v>
      </c>
      <c r="AA78" s="62">
        <v>0.47766220679345328</v>
      </c>
      <c r="AB78" s="62">
        <v>4.8220299059324727</v>
      </c>
      <c r="AC78" s="62">
        <v>4.4498524904205312E-3</v>
      </c>
      <c r="AD78" s="62">
        <v>1.8100191673970548E-2</v>
      </c>
      <c r="AE78" s="62">
        <v>1.8164745080253835E-3</v>
      </c>
      <c r="AF78" s="62">
        <v>7.2680979581777079</v>
      </c>
      <c r="AG78" s="62">
        <v>1.6516823780590836E-4</v>
      </c>
      <c r="AH78" s="62">
        <v>0.27580995195936686</v>
      </c>
      <c r="AI78" s="62">
        <v>1.880181144589509E-2</v>
      </c>
      <c r="AJ78" s="62"/>
      <c r="AK78" s="63">
        <f t="shared" si="20"/>
        <v>0.52855586042580482</v>
      </c>
      <c r="AL78" s="63">
        <f t="shared" si="22"/>
        <v>734.57935989887255</v>
      </c>
      <c r="AM78" s="63">
        <f t="shared" si="22"/>
        <v>1063.598789607815</v>
      </c>
      <c r="AN78" s="63">
        <f t="shared" si="22"/>
        <v>6241.2718148668082</v>
      </c>
      <c r="AO78" s="63">
        <f t="shared" si="22"/>
        <v>2009.5012413211541</v>
      </c>
      <c r="AP78" s="63">
        <f t="shared" si="22"/>
        <v>2548.2075779318047</v>
      </c>
      <c r="AQ78" s="63">
        <f t="shared" si="22"/>
        <v>34.955966747384977</v>
      </c>
      <c r="AR78" s="63">
        <f t="shared" si="22"/>
        <v>7.6619981782960742E-2</v>
      </c>
      <c r="AS78" s="63">
        <f t="shared" ref="AS78:AU80" si="27">(M78-AVERAGE(M$4:M$7))*$D78*0.001/$C78</f>
        <v>-5.5378031361037294E-4</v>
      </c>
      <c r="AT78" s="63">
        <f t="shared" si="27"/>
        <v>-9.3147598636505536E-4</v>
      </c>
      <c r="AU78" s="63">
        <f t="shared" si="27"/>
        <v>29.154327345709877</v>
      </c>
      <c r="AV78" s="63">
        <f t="shared" si="26"/>
        <v>5.0573218382790469E-3</v>
      </c>
      <c r="AW78" s="63">
        <f t="shared" si="26"/>
        <v>1.063813886164924</v>
      </c>
      <c r="AX78" s="63">
        <f t="shared" si="26"/>
        <v>6.227010576591022</v>
      </c>
      <c r="AY78" s="63">
        <f t="shared" si="21"/>
        <v>1610.8271628638784</v>
      </c>
      <c r="AZ78" s="63">
        <f t="shared" si="24"/>
        <v>0.13996891676437517</v>
      </c>
      <c r="BA78" s="63">
        <f t="shared" si="24"/>
        <v>15.328628785224904</v>
      </c>
      <c r="BB78" s="63">
        <f t="shared" si="24"/>
        <v>5.8025973084419258</v>
      </c>
      <c r="BC78" s="63">
        <f t="shared" si="24"/>
        <v>13.200524630408394</v>
      </c>
      <c r="BD78" s="63">
        <f t="shared" si="24"/>
        <v>4.3488187458974299E-4</v>
      </c>
      <c r="BE78" s="63">
        <f t="shared" si="24"/>
        <v>4.3435629517827147E-3</v>
      </c>
      <c r="BF78" s="63">
        <f t="shared" si="24"/>
        <v>4.3127742311522908E-2</v>
      </c>
      <c r="BG78" s="63">
        <f t="shared" si="23"/>
        <v>8.3739516889752924E-2</v>
      </c>
      <c r="BH78" s="63">
        <f t="shared" si="23"/>
        <v>0.88531535954687479</v>
      </c>
      <c r="BI78" s="63">
        <f t="shared" si="23"/>
        <v>5.6426353022646934E-5</v>
      </c>
      <c r="BJ78" s="63">
        <f t="shared" si="23"/>
        <v>2.3568732240918989E-3</v>
      </c>
      <c r="BK78" s="63">
        <f t="shared" si="23"/>
        <v>1.4984516526327048E-4</v>
      </c>
      <c r="BL78" s="63">
        <f t="shared" si="23"/>
        <v>1.3364091450034614</v>
      </c>
      <c r="BM78" s="63">
        <f t="shared" si="25"/>
        <v>1.1125039734353265E-5</v>
      </c>
      <c r="BN78" s="63">
        <f t="shared" si="25"/>
        <v>3.3543533612540324E-2</v>
      </c>
      <c r="BO78" s="63">
        <f t="shared" si="25"/>
        <v>3.6197668355833815E-3</v>
      </c>
      <c r="BP78" s="45">
        <f t="shared" si="15"/>
        <v>14316.860640373581</v>
      </c>
    </row>
    <row r="79" spans="1:68" s="71" customFormat="1" x14ac:dyDescent="0.25">
      <c r="A79" s="68" t="s">
        <v>373</v>
      </c>
      <c r="B79" s="68" t="s">
        <v>374</v>
      </c>
      <c r="C79" s="68">
        <v>5.1200000000000002E-2</v>
      </c>
      <c r="D79" s="69">
        <v>10</v>
      </c>
      <c r="E79" s="70">
        <v>1.586266230516482E-2</v>
      </c>
      <c r="F79" s="70">
        <v>7.8367124254483125</v>
      </c>
      <c r="G79" s="70">
        <v>8.7699972280064848</v>
      </c>
      <c r="H79" s="70">
        <v>50.303500344959751</v>
      </c>
      <c r="I79" s="70">
        <v>15.921876521545357</v>
      </c>
      <c r="J79" s="70">
        <v>20.657395134688304</v>
      </c>
      <c r="K79" s="70">
        <v>0.33886179062231991</v>
      </c>
      <c r="L79" s="70">
        <v>3.9470849196563486E-4</v>
      </c>
      <c r="M79" s="70">
        <v>-2.3409782240206414E-2</v>
      </c>
      <c r="N79" s="70">
        <v>-3.3365191855696225E-2</v>
      </c>
      <c r="O79" s="70">
        <v>53.757491192234752</v>
      </c>
      <c r="P79" s="70">
        <v>7.4672576303959201E-3</v>
      </c>
      <c r="Q79" s="70">
        <v>0.8626529392006701</v>
      </c>
      <c r="R79" s="70">
        <v>45.554321704850345</v>
      </c>
      <c r="S79" s="70">
        <v>4910.341992611965</v>
      </c>
      <c r="T79" s="70">
        <v>1.7413638619262588</v>
      </c>
      <c r="U79" s="70">
        <v>204.01318391095313</v>
      </c>
      <c r="V79" s="70">
        <v>38.47683600628006</v>
      </c>
      <c r="W79" s="70">
        <v>94.356057162705383</v>
      </c>
      <c r="X79" s="70">
        <v>2.5777046558948758E-3</v>
      </c>
      <c r="Y79" s="70">
        <v>3.4540142751253555E-2</v>
      </c>
      <c r="Z79" s="70">
        <v>0.46834817876935647</v>
      </c>
      <c r="AA79" s="70">
        <v>0.56678305261412276</v>
      </c>
      <c r="AB79" s="70">
        <v>11.583836446292009</v>
      </c>
      <c r="AC79" s="70">
        <v>9.7066319540603865E-3</v>
      </c>
      <c r="AD79" s="70">
        <v>1.5016090747049522E-2</v>
      </c>
      <c r="AE79" s="70">
        <v>2.7478537502629544E-3</v>
      </c>
      <c r="AF79" s="70">
        <v>2.8052680200338962</v>
      </c>
      <c r="AG79" s="70">
        <v>3.8407653928022092E-4</v>
      </c>
      <c r="AH79" s="70">
        <v>0.30276488210646479</v>
      </c>
      <c r="AI79" s="70">
        <v>5.9620662970362075E-3</v>
      </c>
      <c r="AJ79" s="70"/>
      <c r="AK79" s="71">
        <f t="shared" si="20"/>
        <v>-0.30011035855873464</v>
      </c>
      <c r="AL79" s="71">
        <f t="shared" si="22"/>
        <v>1525.7421240654453</v>
      </c>
      <c r="AM79" s="71">
        <f t="shared" si="22"/>
        <v>1711.8674342469678</v>
      </c>
      <c r="AN79" s="71">
        <f t="shared" si="22"/>
        <v>9822.396103520734</v>
      </c>
      <c r="AO79" s="71">
        <f t="shared" si="22"/>
        <v>2915.9950351406237</v>
      </c>
      <c r="AP79" s="71">
        <f t="shared" si="22"/>
        <v>4026.2517556937964</v>
      </c>
      <c r="AQ79" s="71">
        <f t="shared" si="22"/>
        <v>59.343222656167875</v>
      </c>
      <c r="AR79" s="71">
        <f t="shared" si="22"/>
        <v>7.054999407366061E-2</v>
      </c>
      <c r="AS79" s="71">
        <f t="shared" si="27"/>
        <v>-1.5055682004201779E-3</v>
      </c>
      <c r="AT79" s="71">
        <f t="shared" si="27"/>
        <v>-9.7877750129765585E-4</v>
      </c>
      <c r="AU79" s="71">
        <f t="shared" si="27"/>
        <v>9.3982190496141591</v>
      </c>
      <c r="AV79" s="71">
        <f t="shared" si="26"/>
        <v>1.2988144706959596E-3</v>
      </c>
      <c r="AW79" s="71">
        <f t="shared" si="26"/>
        <v>0.14916450944911822</v>
      </c>
      <c r="AX79" s="71">
        <f t="shared" si="26"/>
        <v>8.8878956055858627</v>
      </c>
      <c r="AY79" s="71">
        <f t="shared" si="21"/>
        <v>958.72250411677385</v>
      </c>
      <c r="AZ79" s="71">
        <f t="shared" si="24"/>
        <v>0.33954215487502631</v>
      </c>
      <c r="BA79" s="71">
        <f t="shared" si="24"/>
        <v>39.829282333633991</v>
      </c>
      <c r="BB79" s="71">
        <f t="shared" si="24"/>
        <v>7.493199876115904</v>
      </c>
      <c r="BC79" s="71">
        <f t="shared" si="24"/>
        <v>18.363457846360912</v>
      </c>
      <c r="BD79" s="71">
        <f t="shared" si="24"/>
        <v>-5.8062587503661595E-4</v>
      </c>
      <c r="BE79" s="71">
        <f t="shared" si="24"/>
        <v>6.8294791263104598E-3</v>
      </c>
      <c r="BF79" s="71">
        <f t="shared" si="24"/>
        <v>9.0643286132658887E-2</v>
      </c>
      <c r="BG79" s="71">
        <f t="shared" si="23"/>
        <v>0.10539832943116022</v>
      </c>
      <c r="BH79" s="71">
        <f t="shared" si="23"/>
        <v>2.2509381200628367</v>
      </c>
      <c r="BI79" s="71">
        <f t="shared" si="23"/>
        <v>1.0860064927542374E-3</v>
      </c>
      <c r="BJ79" s="71">
        <f t="shared" si="23"/>
        <v>1.8741947302135526E-3</v>
      </c>
      <c r="BK79" s="71">
        <f t="shared" si="23"/>
        <v>3.3936449831132144E-4</v>
      </c>
      <c r="BL79" s="71">
        <f t="shared" si="23"/>
        <v>0.53262719960445537</v>
      </c>
      <c r="BM79" s="71">
        <f t="shared" si="25"/>
        <v>5.4445510790065069E-5</v>
      </c>
      <c r="BN79" s="71">
        <f t="shared" si="25"/>
        <v>4.0511550973157208E-2</v>
      </c>
      <c r="BO79" s="71">
        <f t="shared" si="25"/>
        <v>1.29582039581635E-3</v>
      </c>
      <c r="BP79" s="45">
        <f t="shared" si="15"/>
        <v>21107.57921209151</v>
      </c>
    </row>
    <row r="80" spans="1:68" s="67" customFormat="1" x14ac:dyDescent="0.25">
      <c r="A80" s="64" t="s">
        <v>375</v>
      </c>
      <c r="B80" s="64" t="s">
        <v>376</v>
      </c>
      <c r="C80" s="64">
        <v>0.05</v>
      </c>
      <c r="D80" s="65">
        <v>10</v>
      </c>
      <c r="E80" s="66">
        <v>1.7612045263452111E-2</v>
      </c>
      <c r="F80" s="66">
        <v>5.4854258237284332</v>
      </c>
      <c r="G80" s="66">
        <v>5.8807413225015948</v>
      </c>
      <c r="H80" s="66">
        <v>35.843219937097551</v>
      </c>
      <c r="I80" s="66">
        <v>19.362215646033125</v>
      </c>
      <c r="J80" s="66">
        <v>7.8715831524887889</v>
      </c>
      <c r="K80" s="66">
        <v>0.2382498221670758</v>
      </c>
      <c r="L80" s="66">
        <v>3.0156710726399042E-4</v>
      </c>
      <c r="M80" s="66">
        <v>-2.3363816341315981E-2</v>
      </c>
      <c r="N80" s="66">
        <v>-3.3365191855696225E-2</v>
      </c>
      <c r="O80" s="66">
        <v>35.476426494334738</v>
      </c>
      <c r="P80" s="66">
        <v>1.3978856762489745E-2</v>
      </c>
      <c r="Q80" s="66">
        <v>1.4714130483885395</v>
      </c>
      <c r="R80" s="66">
        <v>31.19414779120542</v>
      </c>
      <c r="S80" s="66">
        <v>4487.7218713512339</v>
      </c>
      <c r="T80" s="66">
        <v>1.3226470270644826</v>
      </c>
      <c r="U80" s="66">
        <v>132.99143949500206</v>
      </c>
      <c r="V80" s="66">
        <v>52.294130391741717</v>
      </c>
      <c r="W80" s="66">
        <v>86.157731515958844</v>
      </c>
      <c r="X80" s="66">
        <v>4.8804177755043931E-3</v>
      </c>
      <c r="Y80" s="66">
        <v>7.7467619773289222E-3</v>
      </c>
      <c r="Z80" s="66">
        <v>0.15536276558602741</v>
      </c>
      <c r="AA80" s="66">
        <v>0.21916882003982741</v>
      </c>
      <c r="AB80" s="66">
        <v>6.5891562500986005</v>
      </c>
      <c r="AC80" s="66">
        <v>1.3828114222656854E-2</v>
      </c>
      <c r="AD80" s="66">
        <v>1.8534476756800432E-2</v>
      </c>
      <c r="AE80" s="66">
        <v>6.4054346378533992E-4</v>
      </c>
      <c r="AF80" s="66">
        <v>1.3275256684668884</v>
      </c>
      <c r="AG80" s="66">
        <v>2.1963974590447793E-4</v>
      </c>
      <c r="AH80" s="66">
        <v>0.41699865797647195</v>
      </c>
      <c r="AI80" s="66">
        <v>9.249828014201365E-4</v>
      </c>
      <c r="AJ80" s="66"/>
      <c r="AK80" s="67">
        <f t="shared" si="20"/>
        <v>4.2563584493313794E-2</v>
      </c>
      <c r="AL80" s="67">
        <f t="shared" si="22"/>
        <v>1092.10261469904</v>
      </c>
      <c r="AM80" s="67">
        <f t="shared" si="22"/>
        <v>1175.101071567917</v>
      </c>
      <c r="AN80" s="67">
        <f t="shared" si="22"/>
        <v>7166.0775284327901</v>
      </c>
      <c r="AO80" s="67">
        <f t="shared" si="22"/>
        <v>3674.0467408815525</v>
      </c>
      <c r="AP80" s="67">
        <f t="shared" si="22"/>
        <v>1565.7194013905444</v>
      </c>
      <c r="AQ80" s="67">
        <f t="shared" si="22"/>
        <v>40.645066308867079</v>
      </c>
      <c r="AR80" s="67">
        <f t="shared" si="22"/>
        <v>5.3614916991099583E-2</v>
      </c>
      <c r="AS80" s="67">
        <f t="shared" si="27"/>
        <v>-1.5325086574521757E-3</v>
      </c>
      <c r="AT80" s="67">
        <f t="shared" si="27"/>
        <v>-1.0022681613287994E-3</v>
      </c>
      <c r="AU80" s="67">
        <f t="shared" si="27"/>
        <v>5.9675633672248951</v>
      </c>
      <c r="AV80" s="67">
        <f t="shared" si="26"/>
        <v>2.6323058444114276E-3</v>
      </c>
      <c r="AW80" s="67">
        <f t="shared" si="26"/>
        <v>0.27449647951347089</v>
      </c>
      <c r="AX80" s="67">
        <f t="shared" si="26"/>
        <v>6.2291703173909392</v>
      </c>
      <c r="AY80" s="67">
        <f t="shared" si="21"/>
        <v>897.20781996342998</v>
      </c>
      <c r="AZ80" s="67">
        <f t="shared" si="24"/>
        <v>0.26394779961967169</v>
      </c>
      <c r="BA80" s="67">
        <f t="shared" si="24"/>
        <v>26.580836226450995</v>
      </c>
      <c r="BB80" s="67">
        <f t="shared" si="24"/>
        <v>10.436495550235017</v>
      </c>
      <c r="BC80" s="67">
        <f t="shared" si="24"/>
        <v>17.164515705324266</v>
      </c>
      <c r="BD80" s="67">
        <f t="shared" si="24"/>
        <v>-1.3401827211559133E-4</v>
      </c>
      <c r="BE80" s="67">
        <f t="shared" si="24"/>
        <v>1.6347104705569837E-3</v>
      </c>
      <c r="BF80" s="67">
        <f t="shared" si="24"/>
        <v>3.0221642363176902E-2</v>
      </c>
      <c r="BG80" s="67">
        <f t="shared" si="23"/>
        <v>3.8405042822648977E-2</v>
      </c>
      <c r="BH80" s="67">
        <f t="shared" si="23"/>
        <v>1.3060245957056629</v>
      </c>
      <c r="BI80" s="67">
        <f t="shared" si="23"/>
        <v>1.9363671022996326E-3</v>
      </c>
      <c r="BJ80" s="67">
        <f t="shared" si="23"/>
        <v>2.6228526056888603E-3</v>
      </c>
      <c r="BK80" s="67">
        <f t="shared" si="23"/>
        <v>-7.3952811024729701E-5</v>
      </c>
      <c r="BL80" s="67">
        <f t="shared" si="23"/>
        <v>0.24986178208156073</v>
      </c>
      <c r="BM80" s="67">
        <f t="shared" si="25"/>
        <v>2.2864844373878028E-5</v>
      </c>
      <c r="BN80" s="67">
        <f t="shared" si="25"/>
        <v>6.4330583370514394E-2</v>
      </c>
      <c r="BO80" s="67">
        <f t="shared" si="25"/>
        <v>3.1950338619272819E-4</v>
      </c>
      <c r="BP80" s="45">
        <f t="shared" si="15"/>
        <v>15679.60871669408</v>
      </c>
    </row>
    <row r="81" spans="1:69" x14ac:dyDescent="0.25">
      <c r="A81" s="3"/>
      <c r="B81" s="3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69" x14ac:dyDescent="0.25">
      <c r="A82" s="3"/>
      <c r="B82" s="3"/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69" x14ac:dyDescent="0.25">
      <c r="A83" s="3"/>
      <c r="B83" s="3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69" x14ac:dyDescent="0.25">
      <c r="A84" s="3"/>
      <c r="B84" s="3"/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69" x14ac:dyDescent="0.25">
      <c r="A85" s="3"/>
      <c r="B85" s="3"/>
      <c r="D85" s="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5" t="s">
        <v>14</v>
      </c>
      <c r="AL85" s="6" t="s">
        <v>15</v>
      </c>
      <c r="AM85" s="5" t="s">
        <v>16</v>
      </c>
      <c r="AN85" s="5" t="s">
        <v>17</v>
      </c>
      <c r="AO85" s="5" t="s">
        <v>18</v>
      </c>
      <c r="AP85" s="5" t="s">
        <v>19</v>
      </c>
      <c r="AQ85" s="5" t="s">
        <v>20</v>
      </c>
      <c r="AR85" s="7" t="s">
        <v>21</v>
      </c>
      <c r="AS85" s="8" t="s">
        <v>22</v>
      </c>
      <c r="AT85" s="8" t="s">
        <v>23</v>
      </c>
      <c r="AU85" s="9" t="s">
        <v>24</v>
      </c>
      <c r="AV85" s="8" t="s">
        <v>25</v>
      </c>
      <c r="AW85" s="8" t="s">
        <v>26</v>
      </c>
      <c r="AX85" s="8" t="s">
        <v>27</v>
      </c>
      <c r="AY85" s="8" t="s">
        <v>28</v>
      </c>
      <c r="AZ85" s="8" t="s">
        <v>29</v>
      </c>
      <c r="BA85" s="8" t="s">
        <v>30</v>
      </c>
      <c r="BB85" s="8" t="s">
        <v>31</v>
      </c>
      <c r="BC85" s="8" t="s">
        <v>32</v>
      </c>
      <c r="BD85" s="8" t="s">
        <v>33</v>
      </c>
      <c r="BE85" s="9" t="s">
        <v>34</v>
      </c>
      <c r="BF85" s="8" t="s">
        <v>35</v>
      </c>
      <c r="BG85" s="8" t="s">
        <v>36</v>
      </c>
      <c r="BH85" s="8" t="s">
        <v>37</v>
      </c>
      <c r="BI85" s="8" t="s">
        <v>38</v>
      </c>
      <c r="BJ85" s="8" t="s">
        <v>39</v>
      </c>
      <c r="BK85" s="8" t="s">
        <v>40</v>
      </c>
      <c r="BL85" s="8" t="s">
        <v>41</v>
      </c>
      <c r="BM85" s="8" t="s">
        <v>42</v>
      </c>
      <c r="BN85" s="8" t="s">
        <v>43</v>
      </c>
      <c r="BO85" s="8" t="s">
        <v>44</v>
      </c>
    </row>
    <row r="86" spans="1:69" x14ac:dyDescent="0.25">
      <c r="A86" s="3"/>
      <c r="B86" s="3"/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>
        <f t="shared" ref="AK86:AK93" si="28">AVERAGE(AK33,AK37,AK49,AK53,AK65,AK69)</f>
        <v>0.26897282717591703</v>
      </c>
      <c r="AL86">
        <f t="shared" ref="AL86:AX86" si="29">AVERAGE(AL33,AL37,AL49,AL53,AL65,AL69)</f>
        <v>1473.5155049753027</v>
      </c>
      <c r="AM86">
        <f t="shared" si="29"/>
        <v>1210.2372126438609</v>
      </c>
      <c r="AN86">
        <f t="shared" si="29"/>
        <v>7826.1199530191452</v>
      </c>
      <c r="AO86">
        <f t="shared" si="29"/>
        <v>4483.9681646241743</v>
      </c>
      <c r="AP86">
        <f t="shared" si="29"/>
        <v>2729.4413768035142</v>
      </c>
      <c r="AQ86">
        <f t="shared" si="29"/>
        <v>52.6232633562202</v>
      </c>
      <c r="AR86">
        <f t="shared" si="29"/>
        <v>5.0312074020273927E-2</v>
      </c>
      <c r="AS86">
        <f t="shared" si="29"/>
        <v>-2.0488237024179367E-3</v>
      </c>
      <c r="AT86">
        <f t="shared" si="29"/>
        <v>3.3621283806711364E-3</v>
      </c>
      <c r="AU86">
        <f t="shared" si="29"/>
        <v>5.4206047267280866</v>
      </c>
      <c r="AV86">
        <f t="shared" si="29"/>
        <v>6.6445135063401446E-3</v>
      </c>
      <c r="AW86">
        <f t="shared" si="29"/>
        <v>0.90871122743938837</v>
      </c>
      <c r="AX86">
        <f t="shared" si="29"/>
        <v>4.4589893459133858</v>
      </c>
      <c r="AY86">
        <f t="shared" ref="AY86:AY93" si="30">AVERAGE(AY33,AY37,AY49,AY53,AY65,AY69)</f>
        <v>674.5848436915611</v>
      </c>
      <c r="AZ86">
        <f t="shared" ref="AZ86:BO86" si="31">AVERAGE(AZ33,AZ37,AZ49,AZ53,AZ65,AZ69)</f>
        <v>0.25590999933857045</v>
      </c>
      <c r="BA86">
        <f t="shared" si="31"/>
        <v>33.345604005871174</v>
      </c>
      <c r="BB86">
        <f t="shared" si="31"/>
        <v>3.1268520314793595</v>
      </c>
      <c r="BC86">
        <f t="shared" si="31"/>
        <v>21.005988725852358</v>
      </c>
      <c r="BD86">
        <f t="shared" si="31"/>
        <v>8.5603261054775033E-4</v>
      </c>
      <c r="BE86">
        <f t="shared" si="31"/>
        <v>1.7077196163019139E-3</v>
      </c>
      <c r="BF86">
        <f t="shared" si="31"/>
        <v>3.5762350430273954E-2</v>
      </c>
      <c r="BG86">
        <f t="shared" si="31"/>
        <v>7.7345636216866048E-2</v>
      </c>
      <c r="BH86">
        <f t="shared" si="31"/>
        <v>2.391420809952844</v>
      </c>
      <c r="BI86">
        <f t="shared" si="31"/>
        <v>2.2914693587061945E-3</v>
      </c>
      <c r="BJ86">
        <f t="shared" si="31"/>
        <v>1.6406564759370919E-3</v>
      </c>
      <c r="BK86">
        <f t="shared" si="31"/>
        <v>2.5152889523405431E-4</v>
      </c>
      <c r="BL86">
        <f t="shared" si="31"/>
        <v>1.0594760368945504</v>
      </c>
      <c r="BM86">
        <f t="shared" si="31"/>
        <v>5.0816204920583638E-5</v>
      </c>
      <c r="BN86">
        <f t="shared" si="31"/>
        <v>2.810080373233775E-2</v>
      </c>
      <c r="BO86">
        <f t="shared" si="31"/>
        <v>3.3470862203970613E-3</v>
      </c>
      <c r="BP86">
        <f>AVERAGE(BP33,BP37,BP49,BP53,BP65,BP69)</f>
        <v>18522.942472842387</v>
      </c>
      <c r="BQ86" t="s">
        <v>500</v>
      </c>
    </row>
    <row r="87" spans="1:69" x14ac:dyDescent="0.25">
      <c r="A87" s="3"/>
      <c r="B87" s="3"/>
      <c r="D87" s="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>
        <f t="shared" si="28"/>
        <v>1.1551441554583728</v>
      </c>
      <c r="AL87">
        <f t="shared" ref="AL87:AX87" si="32">AVERAGE(AL34,AL38,AL50,AL54,AL66,AL70)</f>
        <v>1892.9771405765105</v>
      </c>
      <c r="AM87">
        <f t="shared" si="32"/>
        <v>1121.9602166760467</v>
      </c>
      <c r="AN87">
        <f t="shared" si="32"/>
        <v>8382.8992793102061</v>
      </c>
      <c r="AO87">
        <f t="shared" si="32"/>
        <v>4430.8774185750608</v>
      </c>
      <c r="AP87">
        <f t="shared" si="32"/>
        <v>3099.8631450695352</v>
      </c>
      <c r="AQ87">
        <f t="shared" si="32"/>
        <v>47.918971789865829</v>
      </c>
      <c r="AR87">
        <f t="shared" si="32"/>
        <v>7.7067047186439933E-2</v>
      </c>
      <c r="AS87">
        <f t="shared" si="32"/>
        <v>1.8907951956594748E-3</v>
      </c>
      <c r="AT87">
        <f t="shared" si="32"/>
        <v>3.0406724529365731E-3</v>
      </c>
      <c r="AU87">
        <f t="shared" si="32"/>
        <v>11.218208283677626</v>
      </c>
      <c r="AV87">
        <f t="shared" si="32"/>
        <v>2.1918801373608395E-3</v>
      </c>
      <c r="AW87">
        <f t="shared" si="32"/>
        <v>0.49406012315497166</v>
      </c>
      <c r="AX87">
        <f t="shared" si="32"/>
        <v>3.7779069906155356</v>
      </c>
      <c r="AY87">
        <f t="shared" si="30"/>
        <v>759.67872450292032</v>
      </c>
      <c r="AZ87">
        <f t="shared" ref="AZ87:BO87" si="33">AVERAGE(AZ34,AZ38,AZ50,AZ54,AZ66,AZ70)</f>
        <v>0.30975586389966653</v>
      </c>
      <c r="BA87">
        <f t="shared" si="33"/>
        <v>43.402179808726622</v>
      </c>
      <c r="BB87">
        <f t="shared" si="33"/>
        <v>2.5537070919668983</v>
      </c>
      <c r="BC87">
        <f t="shared" si="33"/>
        <v>15.333875806280973</v>
      </c>
      <c r="BD87">
        <f t="shared" si="33"/>
        <v>2.9402626156322634E-4</v>
      </c>
      <c r="BE87">
        <f t="shared" si="33"/>
        <v>1.8495572743930111E-3</v>
      </c>
      <c r="BF87">
        <f t="shared" si="33"/>
        <v>4.0513450964881771E-2</v>
      </c>
      <c r="BG87">
        <f t="shared" si="33"/>
        <v>6.5666511451797818E-2</v>
      </c>
      <c r="BH87">
        <f t="shared" si="33"/>
        <v>3.2293956171595717</v>
      </c>
      <c r="BI87">
        <f t="shared" si="33"/>
        <v>1.7214631565076247E-3</v>
      </c>
      <c r="BJ87">
        <f t="shared" si="33"/>
        <v>1.9339411726170131E-3</v>
      </c>
      <c r="BK87">
        <f t="shared" si="33"/>
        <v>4.7648936851162928E-4</v>
      </c>
      <c r="BL87">
        <f t="shared" si="33"/>
        <v>1.7687209750298951</v>
      </c>
      <c r="BM87">
        <f t="shared" si="33"/>
        <v>8.1540534108448247E-5</v>
      </c>
      <c r="BN87">
        <f t="shared" si="33"/>
        <v>1.6532741028897811E-2</v>
      </c>
      <c r="BO87">
        <f t="shared" si="33"/>
        <v>3.0305490141140693E-3</v>
      </c>
      <c r="BP87">
        <f>AVERAGE(BP34,BP38,BP50,BP54,BP66,BP70)</f>
        <v>19819.634141881314</v>
      </c>
      <c r="BQ87" t="s">
        <v>499</v>
      </c>
    </row>
    <row r="88" spans="1:69" x14ac:dyDescent="0.25">
      <c r="A88" s="3"/>
      <c r="B88" s="3"/>
      <c r="D88" s="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>
        <f t="shared" si="28"/>
        <v>0.40520255902935737</v>
      </c>
      <c r="AL88">
        <f t="shared" ref="AL88:AX88" si="34">AVERAGE(AL35,AL39,AL51,AL55,AL67,AL71)</f>
        <v>1208.2625041212941</v>
      </c>
      <c r="AM88">
        <f t="shared" si="34"/>
        <v>1199.4693560985572</v>
      </c>
      <c r="AN88">
        <f t="shared" si="34"/>
        <v>5871.3771266983049</v>
      </c>
      <c r="AO88">
        <f t="shared" si="34"/>
        <v>1704.0134024338884</v>
      </c>
      <c r="AP88">
        <f t="shared" si="34"/>
        <v>2969.4578287456702</v>
      </c>
      <c r="AQ88">
        <f t="shared" si="34"/>
        <v>59.753697039805694</v>
      </c>
      <c r="AR88">
        <f t="shared" si="34"/>
        <v>7.3799880623592898E-2</v>
      </c>
      <c r="AS88">
        <f t="shared" si="34"/>
        <v>-2.0521882746653525E-3</v>
      </c>
      <c r="AT88">
        <f t="shared" si="34"/>
        <v>2.2685226067073413E-3</v>
      </c>
      <c r="AU88">
        <f t="shared" si="34"/>
        <v>9.930719147341863</v>
      </c>
      <c r="AV88">
        <f t="shared" si="34"/>
        <v>9.0761230990446373E-3</v>
      </c>
      <c r="AW88">
        <f t="shared" si="34"/>
        <v>2.1373945101275065</v>
      </c>
      <c r="AX88">
        <f t="shared" si="34"/>
        <v>10.929887039825886</v>
      </c>
      <c r="AY88">
        <f t="shared" si="30"/>
        <v>1224.6771791421593</v>
      </c>
      <c r="AZ88">
        <f t="shared" ref="AZ88:BO88" si="35">AVERAGE(AZ35,AZ39,AZ51,AZ55,AZ67,AZ71)</f>
        <v>0.37590852247496714</v>
      </c>
      <c r="BA88">
        <f t="shared" si="35"/>
        <v>57.913667240728721</v>
      </c>
      <c r="BB88">
        <f t="shared" si="35"/>
        <v>5.5575636056305191</v>
      </c>
      <c r="BC88">
        <f t="shared" si="35"/>
        <v>18.336444400126702</v>
      </c>
      <c r="BD88">
        <f t="shared" si="35"/>
        <v>4.9621271449681132E-4</v>
      </c>
      <c r="BE88">
        <f t="shared" si="35"/>
        <v>1.1325713792781925E-2</v>
      </c>
      <c r="BF88">
        <f t="shared" si="35"/>
        <v>7.0228019884646928E-2</v>
      </c>
      <c r="BG88">
        <f t="shared" si="35"/>
        <v>0.11498617002145727</v>
      </c>
      <c r="BH88">
        <f t="shared" si="35"/>
        <v>1.7013192622448339</v>
      </c>
      <c r="BI88">
        <f t="shared" si="35"/>
        <v>2.3706054044488598E-3</v>
      </c>
      <c r="BJ88">
        <f t="shared" si="35"/>
        <v>2.1637410332410677E-3</v>
      </c>
      <c r="BK88">
        <f t="shared" si="35"/>
        <v>4.9969876126889474E-4</v>
      </c>
      <c r="BL88">
        <f t="shared" si="35"/>
        <v>0.68371551617607551</v>
      </c>
      <c r="BM88">
        <f t="shared" si="35"/>
        <v>1.0336585486391173E-4</v>
      </c>
      <c r="BN88">
        <f t="shared" si="35"/>
        <v>2.3701639849297639E-2</v>
      </c>
      <c r="BO88">
        <f t="shared" si="35"/>
        <v>6.7609997121751352E-4</v>
      </c>
      <c r="BP88">
        <f>AVERAGE(BP35,BP39,BP51,BP55,BP67,BP71)</f>
        <v>14345.292559688727</v>
      </c>
      <c r="BQ88" t="s">
        <v>501</v>
      </c>
    </row>
    <row r="89" spans="1:69" x14ac:dyDescent="0.25">
      <c r="A89" s="3"/>
      <c r="B89" s="3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 t="s">
        <v>507</v>
      </c>
      <c r="AK89">
        <f t="shared" si="28"/>
        <v>0.86682550035167372</v>
      </c>
      <c r="AL89">
        <f>AVERAGE(AL36,AL40,AL52,AL56,AL68,AL72)</f>
        <v>1218.2846996002729</v>
      </c>
      <c r="AM89">
        <f t="shared" ref="AM89:AX89" si="36">AVERAGE(AM36,AM40,AM52,AM56,AM68,AM72)</f>
        <v>1189.8780545299621</v>
      </c>
      <c r="AN89">
        <f t="shared" si="36"/>
        <v>6793.4664900305415</v>
      </c>
      <c r="AO89">
        <f>AVERAGE(AO36,AO40,AO52,AO56,AO68,AO72)</f>
        <v>4315.1603966090543</v>
      </c>
      <c r="AP89">
        <f t="shared" si="36"/>
        <v>2650.3303684544694</v>
      </c>
      <c r="AQ89">
        <f t="shared" si="36"/>
        <v>47.870246583340723</v>
      </c>
      <c r="AR89">
        <f t="shared" si="36"/>
        <v>6.576551402196186E-2</v>
      </c>
      <c r="AS89">
        <f t="shared" si="36"/>
        <v>-9.8271162337431142E-4</v>
      </c>
      <c r="AT89">
        <f t="shared" si="36"/>
        <v>1.4629416892516049E-3</v>
      </c>
      <c r="AU89">
        <f t="shared" si="36"/>
        <v>10.33620267987131</v>
      </c>
      <c r="AV89">
        <f t="shared" si="36"/>
        <v>1.4314357963065194E-3</v>
      </c>
      <c r="AW89">
        <f t="shared" si="36"/>
        <v>0.37020982539085068</v>
      </c>
      <c r="AX89">
        <f t="shared" si="36"/>
        <v>6.5248394038003976</v>
      </c>
      <c r="AY89">
        <f t="shared" si="30"/>
        <v>679.67635066923299</v>
      </c>
      <c r="AZ89">
        <f t="shared" ref="AZ89:BO89" si="37">AVERAGE(AZ36,AZ40,AZ52,AZ56,AZ68,AZ72)</f>
        <v>0.32393783499815082</v>
      </c>
      <c r="BA89">
        <f t="shared" si="37"/>
        <v>33.424162349528522</v>
      </c>
      <c r="BB89">
        <f t="shared" si="37"/>
        <v>2.9214304400018531</v>
      </c>
      <c r="BC89">
        <f t="shared" si="37"/>
        <v>17.558008839548577</v>
      </c>
      <c r="BD89">
        <f t="shared" si="37"/>
        <v>-1.3864874414182244E-4</v>
      </c>
      <c r="BE89">
        <f t="shared" si="37"/>
        <v>2.5080850443712287E-2</v>
      </c>
      <c r="BF89">
        <f t="shared" si="37"/>
        <v>4.2971522215274047E-2</v>
      </c>
      <c r="BG89">
        <f t="shared" si="37"/>
        <v>6.5376004830212608E-2</v>
      </c>
      <c r="BH89">
        <f t="shared" si="37"/>
        <v>1.3930591064603255</v>
      </c>
      <c r="BI89">
        <f t="shared" si="37"/>
        <v>1.6356837280996086E-3</v>
      </c>
      <c r="BJ89">
        <f t="shared" si="37"/>
        <v>2.9499876794425164E-3</v>
      </c>
      <c r="BK89">
        <f t="shared" si="37"/>
        <v>2.2475669463300875E-4</v>
      </c>
      <c r="BL89">
        <f t="shared" si="37"/>
        <v>1.3585108224352227</v>
      </c>
      <c r="BM89">
        <f t="shared" si="37"/>
        <v>8.6032315284679622E-5</v>
      </c>
      <c r="BN89">
        <f t="shared" si="37"/>
        <v>2.6449846078819384E-2</v>
      </c>
      <c r="BO89">
        <f t="shared" si="37"/>
        <v>5.3632900910332258E-3</v>
      </c>
      <c r="BP89">
        <f>AVERAGE(BP36,BP40,BP52,BP56,BP68,BP72)</f>
        <v>14141.6512248204</v>
      </c>
      <c r="BQ89" t="s">
        <v>502</v>
      </c>
    </row>
    <row r="90" spans="1:69" x14ac:dyDescent="0.25">
      <c r="A90" s="3"/>
      <c r="B90" s="3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>
        <f t="shared" si="28"/>
        <v>1.0553661238445629</v>
      </c>
      <c r="AL90">
        <f t="shared" ref="AL90:AX90" si="38">AVERAGE(AL37,AL41,AL53,AL57,AL69,AL73)</f>
        <v>1184.4911094878696</v>
      </c>
      <c r="AM90">
        <f t="shared" si="38"/>
        <v>1271.5115503507393</v>
      </c>
      <c r="AN90">
        <f t="shared" si="38"/>
        <v>8515.5908003795848</v>
      </c>
      <c r="AO90">
        <f t="shared" si="38"/>
        <v>4319.8616083705774</v>
      </c>
      <c r="AP90">
        <f t="shared" si="38"/>
        <v>3937.2216900634412</v>
      </c>
      <c r="AQ90">
        <f t="shared" si="38"/>
        <v>45.347140303364945</v>
      </c>
      <c r="AR90">
        <f t="shared" si="38"/>
        <v>9.2086447890015424E-2</v>
      </c>
      <c r="AS90">
        <f t="shared" si="38"/>
        <v>-2.9814299156252226E-3</v>
      </c>
      <c r="AT90">
        <f t="shared" si="38"/>
        <v>3.1240894079328668E-3</v>
      </c>
      <c r="AU90">
        <f t="shared" si="38"/>
        <v>10.256545249873176</v>
      </c>
      <c r="AV90">
        <f t="shared" si="38"/>
        <v>1.4974524597473773E-3</v>
      </c>
      <c r="AW90">
        <f t="shared" si="38"/>
        <v>0.31252499489727786</v>
      </c>
      <c r="AX90">
        <f t="shared" si="38"/>
        <v>3.3046298697164374</v>
      </c>
      <c r="AY90">
        <f t="shared" si="30"/>
        <v>696.93153313056939</v>
      </c>
      <c r="AZ90">
        <f t="shared" ref="AZ90:BO90" si="39">AVERAGE(AZ37,AZ41,AZ53,AZ57,AZ69,AZ73)</f>
        <v>0.19859719268402878</v>
      </c>
      <c r="BA90">
        <f t="shared" si="39"/>
        <v>26.448407785742166</v>
      </c>
      <c r="BB90">
        <f t="shared" si="39"/>
        <v>5.5592372191887867</v>
      </c>
      <c r="BC90">
        <f t="shared" si="39"/>
        <v>20.014966991345183</v>
      </c>
      <c r="BD90">
        <f t="shared" si="39"/>
        <v>1.4422740649727981E-3</v>
      </c>
      <c r="BE90">
        <f t="shared" si="39"/>
        <v>8.8417410774703422E-4</v>
      </c>
      <c r="BF90">
        <f t="shared" si="39"/>
        <v>6.3368344145926167E-2</v>
      </c>
      <c r="BG90">
        <f t="shared" si="39"/>
        <v>5.192220647093642E-2</v>
      </c>
      <c r="BH90">
        <f t="shared" si="39"/>
        <v>1.6228088212791532</v>
      </c>
      <c r="BI90">
        <f t="shared" si="39"/>
        <v>9.7916887625486434E-4</v>
      </c>
      <c r="BJ90">
        <f t="shared" si="39"/>
        <v>8.0988207414525795E-3</v>
      </c>
      <c r="BK90">
        <f t="shared" si="39"/>
        <v>1.6923831184338864E-4</v>
      </c>
      <c r="BL90">
        <f t="shared" si="39"/>
        <v>1.2160504422646958</v>
      </c>
      <c r="BM90">
        <f t="shared" si="39"/>
        <v>5.6391336252681639E-5</v>
      </c>
      <c r="BN90">
        <f>AVERAGE(BN37,BN41,BN53,BN57,BN69,BN73)</f>
        <v>6.5801181529636196E-2</v>
      </c>
      <c r="BO90">
        <f t="shared" si="39"/>
        <v>1.0657909524346119E-3</v>
      </c>
      <c r="BP90">
        <f t="shared" ref="BP90:BP93" si="40">AVERAGE(BP37,BP41,BP53,BP57,BP69,BP73)</f>
        <v>20041.22111406377</v>
      </c>
      <c r="BQ90" t="s">
        <v>503</v>
      </c>
    </row>
    <row r="91" spans="1:69" x14ac:dyDescent="0.25">
      <c r="A91" s="3"/>
      <c r="B91" s="3"/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>
        <f t="shared" si="28"/>
        <v>1.4784964889614745</v>
      </c>
      <c r="AL91">
        <f t="shared" ref="AL91:AX91" si="41">AVERAGE(AL38,AL42,AL54,AL58,AL70,AL74)</f>
        <v>1884.6684747985901</v>
      </c>
      <c r="AM91">
        <f t="shared" si="41"/>
        <v>1170.9433234476171</v>
      </c>
      <c r="AN91">
        <f t="shared" si="41"/>
        <v>7803.0644301874972</v>
      </c>
      <c r="AO91">
        <f t="shared" si="41"/>
        <v>3862.5782976753194</v>
      </c>
      <c r="AP91">
        <f t="shared" si="41"/>
        <v>3064.4930459427001</v>
      </c>
      <c r="AQ91">
        <f t="shared" si="41"/>
        <v>54.149446108958806</v>
      </c>
      <c r="AR91">
        <f t="shared" si="41"/>
        <v>0.13962806412077311</v>
      </c>
      <c r="AS91">
        <f t="shared" si="41"/>
        <v>-2.045479627406623E-4</v>
      </c>
      <c r="AT91">
        <f t="shared" si="41"/>
        <v>1.5663102514053156E-3</v>
      </c>
      <c r="AU91">
        <f t="shared" si="41"/>
        <v>16.463309861834286</v>
      </c>
      <c r="AV91">
        <f t="shared" si="41"/>
        <v>1.1222618290504744E-2</v>
      </c>
      <c r="AW91">
        <f t="shared" si="41"/>
        <v>3.0003343237803874</v>
      </c>
      <c r="AX91">
        <f t="shared" si="41"/>
        <v>5.1143463409705729</v>
      </c>
      <c r="AY91">
        <f t="shared" si="30"/>
        <v>910.1562778488186</v>
      </c>
      <c r="AZ91">
        <f t="shared" ref="AZ91:BO91" si="42">AVERAGE(AZ38,AZ42,AZ54,AZ58,AZ70,AZ74)</f>
        <v>0.31641236170734371</v>
      </c>
      <c r="BA91">
        <f t="shared" si="42"/>
        <v>33.526287472580037</v>
      </c>
      <c r="BB91">
        <f t="shared" si="42"/>
        <v>3.6307484668190599</v>
      </c>
      <c r="BC91">
        <f t="shared" si="42"/>
        <v>15.188692912371629</v>
      </c>
      <c r="BD91">
        <f t="shared" si="42"/>
        <v>5.5914016702735654E-4</v>
      </c>
      <c r="BE91">
        <f t="shared" si="42"/>
        <v>3.1078110296863114E-3</v>
      </c>
      <c r="BF91">
        <f t="shared" si="42"/>
        <v>5.880375719981331E-2</v>
      </c>
      <c r="BG91">
        <f t="shared" si="42"/>
        <v>7.2633455134364019E-2</v>
      </c>
      <c r="BH91">
        <f t="shared" si="42"/>
        <v>2.673266988843515</v>
      </c>
      <c r="BI91">
        <f t="shared" si="42"/>
        <v>1.1039227035146309E-3</v>
      </c>
      <c r="BJ91">
        <f t="shared" si="42"/>
        <v>8.6690805088837294E-3</v>
      </c>
      <c r="BK91">
        <f t="shared" si="42"/>
        <v>4.4862179391605292E-4</v>
      </c>
      <c r="BL91">
        <f t="shared" si="42"/>
        <v>1.2130304826042557</v>
      </c>
      <c r="BM91">
        <f t="shared" si="42"/>
        <v>7.7136782407898562E-5</v>
      </c>
      <c r="BN91">
        <f t="shared" si="42"/>
        <v>4.4778178705847972E-2</v>
      </c>
      <c r="BO91">
        <f t="shared" si="42"/>
        <v>3.3660209369516026E-3</v>
      </c>
      <c r="BP91">
        <f t="shared" si="40"/>
        <v>18833.003981279639</v>
      </c>
      <c r="BQ91" t="s">
        <v>504</v>
      </c>
    </row>
    <row r="92" spans="1:69" x14ac:dyDescent="0.25">
      <c r="A92" s="3"/>
      <c r="B92" s="3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>
        <f t="shared" si="28"/>
        <v>0.66868204672926845</v>
      </c>
      <c r="AL92">
        <f t="shared" ref="AL92:AX92" si="43">AVERAGE(AL39,AL43,AL55,AL59,AL71,AL75)</f>
        <v>1531.1251546126423</v>
      </c>
      <c r="AM92">
        <f t="shared" si="43"/>
        <v>1315.1681179624909</v>
      </c>
      <c r="AN92">
        <f t="shared" si="43"/>
        <v>6890.8145019692265</v>
      </c>
      <c r="AO92">
        <f t="shared" si="43"/>
        <v>2051.712029844653</v>
      </c>
      <c r="AP92">
        <f t="shared" si="43"/>
        <v>3284.6102371217298</v>
      </c>
      <c r="AQ92">
        <f t="shared" si="43"/>
        <v>57.045217767696208</v>
      </c>
      <c r="AR92">
        <f t="shared" si="43"/>
        <v>8.2566852683752759E-2</v>
      </c>
      <c r="AS92">
        <f t="shared" si="43"/>
        <v>-1.8230907440664103E-3</v>
      </c>
      <c r="AT92">
        <f t="shared" si="43"/>
        <v>9.7338972781731874E-4</v>
      </c>
      <c r="AU92">
        <f t="shared" si="43"/>
        <v>10.314447685553091</v>
      </c>
      <c r="AV92">
        <f t="shared" si="43"/>
        <v>8.7720806002792116E-3</v>
      </c>
      <c r="AW92">
        <f t="shared" si="43"/>
        <v>2.1141621543973952</v>
      </c>
      <c r="AX92">
        <f t="shared" si="43"/>
        <v>9.9690243111840786</v>
      </c>
      <c r="AY92">
        <f t="shared" si="30"/>
        <v>999.83333431961216</v>
      </c>
      <c r="AZ92">
        <f t="shared" ref="AZ92:BO92" si="44">AVERAGE(AZ39,AZ43,AZ55,AZ59,AZ71,AZ75)</f>
        <v>0.34905887691525034</v>
      </c>
      <c r="BA92">
        <f t="shared" si="44"/>
        <v>52.661027751198901</v>
      </c>
      <c r="BB92">
        <f t="shared" si="44"/>
        <v>7.8021664784341604</v>
      </c>
      <c r="BC92">
        <f t="shared" si="44"/>
        <v>15.953795805409849</v>
      </c>
      <c r="BD92">
        <f t="shared" si="44"/>
        <v>1.0858059305571502E-3</v>
      </c>
      <c r="BE92">
        <f t="shared" si="44"/>
        <v>3.3642059161187576E-3</v>
      </c>
      <c r="BF92">
        <f t="shared" si="44"/>
        <v>7.6422609091665247E-2</v>
      </c>
      <c r="BG92">
        <f t="shared" si="44"/>
        <v>0.10195771491245197</v>
      </c>
      <c r="BH92">
        <f t="shared" si="44"/>
        <v>1.8402793233141026</v>
      </c>
      <c r="BI92">
        <f t="shared" si="44"/>
        <v>1.5643894816829318E-3</v>
      </c>
      <c r="BJ92">
        <f t="shared" si="44"/>
        <v>2.3840268988759203E-3</v>
      </c>
      <c r="BK92">
        <f t="shared" si="44"/>
        <v>4.2978694599403802E-4</v>
      </c>
      <c r="BL92">
        <f t="shared" si="44"/>
        <v>0.5996664670711167</v>
      </c>
      <c r="BM92">
        <f t="shared" si="44"/>
        <v>6.9520264363296674E-5</v>
      </c>
      <c r="BN92">
        <f t="shared" si="44"/>
        <v>2.4275795754482642E-2</v>
      </c>
      <c r="BO92">
        <f t="shared" si="44"/>
        <v>6.0090739736308203E-4</v>
      </c>
      <c r="BP92">
        <f t="shared" si="40"/>
        <v>16232.883548493119</v>
      </c>
      <c r="BQ92" t="s">
        <v>505</v>
      </c>
    </row>
    <row r="93" spans="1:69" x14ac:dyDescent="0.25">
      <c r="A93" s="3"/>
      <c r="B93" s="3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>
        <f t="shared" si="28"/>
        <v>0.49884440326721546</v>
      </c>
      <c r="AL93">
        <f t="shared" ref="AL93:AX93" si="45">AVERAGE(AL40,AL44,AL56,AL60,AL72,AL76)</f>
        <v>1273.9918350570626</v>
      </c>
      <c r="AM93">
        <f t="shared" si="45"/>
        <v>1374.1532000222408</v>
      </c>
      <c r="AN93">
        <f t="shared" si="45"/>
        <v>8101.7105438455446</v>
      </c>
      <c r="AO93">
        <f t="shared" si="45"/>
        <v>4394.7272891294206</v>
      </c>
      <c r="AP93">
        <f t="shared" si="45"/>
        <v>2687.5898783698199</v>
      </c>
      <c r="AQ93">
        <f t="shared" si="45"/>
        <v>57.530241594731109</v>
      </c>
      <c r="AR93">
        <f t="shared" si="45"/>
        <v>0.10819250501443083</v>
      </c>
      <c r="AS93">
        <f t="shared" si="45"/>
        <v>-1.4143996342116389E-3</v>
      </c>
      <c r="AT93">
        <f t="shared" si="45"/>
        <v>2.7388906968809478E-3</v>
      </c>
      <c r="AU93">
        <f t="shared" si="45"/>
        <v>13.155060051231773</v>
      </c>
      <c r="AV93">
        <f t="shared" si="45"/>
        <v>6.4865693440494419E-3</v>
      </c>
      <c r="AW93">
        <f t="shared" si="45"/>
        <v>0.78870639134381582</v>
      </c>
      <c r="AX93">
        <f t="shared" si="45"/>
        <v>10.568494582745091</v>
      </c>
      <c r="AY93">
        <f t="shared" si="30"/>
        <v>1793.7431491281679</v>
      </c>
      <c r="AZ93">
        <f t="shared" ref="AZ93:BO93" si="46">AVERAGE(AZ40,AZ44,AZ56,AZ60,AZ72,AZ76)</f>
        <v>0.39382915862394691</v>
      </c>
      <c r="BA93">
        <f t="shared" si="46"/>
        <v>36.260151542708734</v>
      </c>
      <c r="BB93">
        <f t="shared" si="46"/>
        <v>8.3317157178742836</v>
      </c>
      <c r="BC93">
        <f t="shared" si="46"/>
        <v>22.737814779976873</v>
      </c>
      <c r="BD93">
        <f t="shared" si="46"/>
        <v>2.8910048293162268E-4</v>
      </c>
      <c r="BE93">
        <f t="shared" si="46"/>
        <v>1.4005759168980601E-3</v>
      </c>
      <c r="BF93">
        <f t="shared" si="46"/>
        <v>5.1678910200813021E-2</v>
      </c>
      <c r="BG93">
        <f t="shared" si="46"/>
        <v>0.14172066430643798</v>
      </c>
      <c r="BH93">
        <f t="shared" si="46"/>
        <v>1.5130003645788535</v>
      </c>
      <c r="BI93">
        <f t="shared" si="46"/>
        <v>1.6548389017435451E-3</v>
      </c>
      <c r="BJ93">
        <f t="shared" si="46"/>
        <v>2.8824790362178485E-3</v>
      </c>
      <c r="BK93">
        <f t="shared" si="46"/>
        <v>7.058774791087461E-5</v>
      </c>
      <c r="BL93">
        <f t="shared" si="46"/>
        <v>1.5113646070889188</v>
      </c>
      <c r="BM93">
        <f t="shared" si="46"/>
        <v>6.786069524210395E-5</v>
      </c>
      <c r="BN93">
        <f t="shared" si="46"/>
        <v>3.4129983762079666E-2</v>
      </c>
      <c r="BO93">
        <f t="shared" si="46"/>
        <v>5.7733650034395567E-3</v>
      </c>
      <c r="BP93">
        <f t="shared" si="40"/>
        <v>19779.560790677901</v>
      </c>
      <c r="BQ93" t="s">
        <v>506</v>
      </c>
    </row>
    <row r="94" spans="1:69" x14ac:dyDescent="0.25">
      <c r="A94" s="3"/>
      <c r="B94" s="3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69" x14ac:dyDescent="0.25">
      <c r="A95" s="3"/>
      <c r="B95" s="3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t="s">
        <v>500</v>
      </c>
      <c r="AK95">
        <f t="shared" ref="AK95:BO95" si="47">AK86/$BP86</f>
        <v>1.4521063679287157E-5</v>
      </c>
      <c r="AL95">
        <f t="shared" si="47"/>
        <v>7.9550833089057721E-2</v>
      </c>
      <c r="AM95">
        <f t="shared" si="47"/>
        <v>6.5337200847989635E-2</v>
      </c>
      <c r="AN95">
        <f t="shared" si="47"/>
        <v>0.42250954266545371</v>
      </c>
      <c r="AO95">
        <f t="shared" si="47"/>
        <v>0.24207645039109701</v>
      </c>
      <c r="AP95">
        <f t="shared" si="47"/>
        <v>0.14735463227860876</v>
      </c>
      <c r="AQ95">
        <f t="shared" si="47"/>
        <v>2.8409775300751684E-3</v>
      </c>
      <c r="AR95">
        <f t="shared" si="47"/>
        <v>2.7162031137352781E-6</v>
      </c>
      <c r="AS95">
        <f t="shared" si="47"/>
        <v>-1.1061005590347439E-7</v>
      </c>
      <c r="AT95">
        <f t="shared" si="47"/>
        <v>1.8151157061576785E-7</v>
      </c>
      <c r="AU95">
        <f t="shared" si="47"/>
        <v>2.9264274478396532E-4</v>
      </c>
      <c r="AV95">
        <f t="shared" si="47"/>
        <v>3.5871803392371758E-7</v>
      </c>
      <c r="AW95">
        <f t="shared" si="47"/>
        <v>4.9058686478765736E-5</v>
      </c>
      <c r="AX95">
        <f t="shared" si="47"/>
        <v>2.4072791633677972E-4</v>
      </c>
      <c r="AY95">
        <f t="shared" si="47"/>
        <v>3.6418881324099074E-2</v>
      </c>
      <c r="AZ95">
        <f t="shared" si="47"/>
        <v>1.3815839449578579E-5</v>
      </c>
      <c r="BA95">
        <f t="shared" si="47"/>
        <v>1.8002325524014984E-3</v>
      </c>
      <c r="BB95">
        <f t="shared" si="47"/>
        <v>1.6880968215842744E-4</v>
      </c>
      <c r="BC95">
        <f t="shared" si="47"/>
        <v>1.1340524733934965E-3</v>
      </c>
      <c r="BD95">
        <f t="shared" si="47"/>
        <v>4.6214720571681949E-8</v>
      </c>
      <c r="BE95">
        <f t="shared" si="47"/>
        <v>9.2194834530512927E-8</v>
      </c>
      <c r="BF95">
        <f t="shared" si="47"/>
        <v>1.9307056901303513E-6</v>
      </c>
      <c r="BG95">
        <f t="shared" si="47"/>
        <v>4.1756668159104411E-6</v>
      </c>
      <c r="BH95">
        <f t="shared" si="47"/>
        <v>1.2910588117730494E-4</v>
      </c>
      <c r="BI95">
        <f t="shared" si="47"/>
        <v>1.2370979190082015E-7</v>
      </c>
      <c r="BJ95">
        <f t="shared" si="47"/>
        <v>8.8574289875518333E-8</v>
      </c>
      <c r="BK95">
        <f t="shared" si="47"/>
        <v>1.3579316331778071E-8</v>
      </c>
      <c r="BL95">
        <f t="shared" si="47"/>
        <v>5.7198041750003415E-5</v>
      </c>
      <c r="BM95">
        <f t="shared" si="47"/>
        <v>2.7434196804902011E-9</v>
      </c>
      <c r="BN95">
        <f t="shared" si="47"/>
        <v>1.5170809807101678E-6</v>
      </c>
      <c r="BO95">
        <f t="shared" si="47"/>
        <v>1.8069948796226237E-7</v>
      </c>
    </row>
    <row r="96" spans="1:69" x14ac:dyDescent="0.25">
      <c r="A96" s="3"/>
      <c r="B96" s="3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t="s">
        <v>499</v>
      </c>
      <c r="AK96">
        <f t="shared" ref="AK96:BO96" si="48">AK87/$BP87</f>
        <v>5.8282819308829306E-5</v>
      </c>
      <c r="AL96">
        <f t="shared" si="48"/>
        <v>9.5510195951418603E-2</v>
      </c>
      <c r="AM96">
        <f t="shared" si="48"/>
        <v>5.6608523075872899E-2</v>
      </c>
      <c r="AN96">
        <f t="shared" si="48"/>
        <v>0.42295933513707568</v>
      </c>
      <c r="AO96">
        <f t="shared" si="48"/>
        <v>0.22356000049527022</v>
      </c>
      <c r="AP96">
        <f t="shared" si="48"/>
        <v>0.15640365119147911</v>
      </c>
      <c r="AQ96">
        <f t="shared" si="48"/>
        <v>2.4177525905287613E-3</v>
      </c>
      <c r="AR96">
        <f t="shared" si="48"/>
        <v>3.8884192631784173E-6</v>
      </c>
      <c r="AS96">
        <f t="shared" si="48"/>
        <v>9.5400105881066338E-8</v>
      </c>
      <c r="AT96">
        <f t="shared" si="48"/>
        <v>1.5341718374665957E-7</v>
      </c>
      <c r="AU96">
        <f t="shared" si="48"/>
        <v>5.6601490236251023E-4</v>
      </c>
      <c r="AV96">
        <f t="shared" si="48"/>
        <v>1.1059135207390779E-7</v>
      </c>
      <c r="AW96">
        <f t="shared" si="48"/>
        <v>2.4927812472126422E-5</v>
      </c>
      <c r="AX96">
        <f t="shared" si="48"/>
        <v>1.9061436571285418E-4</v>
      </c>
      <c r="AY96">
        <f t="shared" si="48"/>
        <v>3.8329603819357398E-2</v>
      </c>
      <c r="AZ96">
        <f t="shared" si="48"/>
        <v>1.5628737729578693E-5</v>
      </c>
      <c r="BA96">
        <f t="shared" si="48"/>
        <v>2.1898577692215067E-3</v>
      </c>
      <c r="BB96">
        <f t="shared" si="48"/>
        <v>1.2884733762923517E-4</v>
      </c>
      <c r="BC96">
        <f t="shared" si="48"/>
        <v>7.7367098184111358E-4</v>
      </c>
      <c r="BD96">
        <f t="shared" si="48"/>
        <v>1.4835100358483048E-8</v>
      </c>
      <c r="BE96">
        <f t="shared" si="48"/>
        <v>9.3319445815837243E-8</v>
      </c>
      <c r="BF96">
        <f t="shared" si="48"/>
        <v>2.044106903026625E-6</v>
      </c>
      <c r="BG96">
        <f t="shared" si="48"/>
        <v>3.3132050259715157E-6</v>
      </c>
      <c r="BH96">
        <f t="shared" si="48"/>
        <v>1.6293921441947625E-4</v>
      </c>
      <c r="BI96">
        <f t="shared" si="48"/>
        <v>8.685645477531607E-8</v>
      </c>
      <c r="BJ96">
        <f t="shared" si="48"/>
        <v>9.7577036930785658E-8</v>
      </c>
      <c r="BK96">
        <f t="shared" si="48"/>
        <v>2.4041279728002087E-8</v>
      </c>
      <c r="BL96">
        <f t="shared" si="48"/>
        <v>8.9240848865740211E-5</v>
      </c>
      <c r="BM96">
        <f t="shared" si="48"/>
        <v>4.1141291269420115E-9</v>
      </c>
      <c r="BN96">
        <f t="shared" si="48"/>
        <v>8.3415974838617755E-7</v>
      </c>
      <c r="BO96">
        <f t="shared" si="48"/>
        <v>1.5290640545731104E-7</v>
      </c>
    </row>
    <row r="97" spans="1:67" x14ac:dyDescent="0.25">
      <c r="A97" s="3"/>
      <c r="B97" s="3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t="s">
        <v>501</v>
      </c>
      <c r="AK97">
        <f t="shared" ref="AK97:BO97" si="49">AK88/$BP88</f>
        <v>2.8246378199912411E-5</v>
      </c>
      <c r="AL97">
        <f t="shared" si="49"/>
        <v>8.4227107888799432E-2</v>
      </c>
      <c r="AM97">
        <f t="shared" si="49"/>
        <v>8.3614143880840028E-2</v>
      </c>
      <c r="AN97">
        <f t="shared" si="49"/>
        <v>0.40928946567442509</v>
      </c>
      <c r="AO97">
        <f t="shared" si="49"/>
        <v>0.11878554552608324</v>
      </c>
      <c r="AP97">
        <f t="shared" si="49"/>
        <v>0.20699876397711497</v>
      </c>
      <c r="AQ97">
        <f t="shared" si="49"/>
        <v>4.1653871324811983E-3</v>
      </c>
      <c r="AR97">
        <f t="shared" si="49"/>
        <v>5.1445364614574474E-6</v>
      </c>
      <c r="AS97">
        <f t="shared" si="49"/>
        <v>-1.4305656480176255E-7</v>
      </c>
      <c r="AT97">
        <f t="shared" si="49"/>
        <v>1.5813707509054559E-7</v>
      </c>
      <c r="AU97">
        <f t="shared" si="49"/>
        <v>6.9226327075739647E-4</v>
      </c>
      <c r="AV97">
        <f t="shared" si="49"/>
        <v>6.3268999647655685E-7</v>
      </c>
      <c r="AW97">
        <f t="shared" si="49"/>
        <v>1.48996230033937E-4</v>
      </c>
      <c r="AX97">
        <f t="shared" si="49"/>
        <v>7.6191454404629091E-4</v>
      </c>
      <c r="AY97">
        <f t="shared" si="49"/>
        <v>8.537136304794421E-2</v>
      </c>
      <c r="AZ97">
        <f t="shared" si="49"/>
        <v>2.6204312035524205E-5</v>
      </c>
      <c r="BA97">
        <f t="shared" si="49"/>
        <v>4.0371199820260321E-3</v>
      </c>
      <c r="BB97">
        <f t="shared" si="49"/>
        <v>3.8741375141052617E-4</v>
      </c>
      <c r="BC97">
        <f t="shared" si="49"/>
        <v>1.2782203167925198E-3</v>
      </c>
      <c r="BD97">
        <f t="shared" si="49"/>
        <v>3.4590630510471681E-8</v>
      </c>
      <c r="BE97">
        <f t="shared" si="49"/>
        <v>7.8950734156569039E-7</v>
      </c>
      <c r="BF97">
        <f t="shared" si="49"/>
        <v>4.895544625000717E-6</v>
      </c>
      <c r="BG97">
        <f t="shared" si="49"/>
        <v>8.0156029961059437E-6</v>
      </c>
      <c r="BH97">
        <f t="shared" si="49"/>
        <v>1.1859773895623849E-4</v>
      </c>
      <c r="BI97">
        <f t="shared" si="49"/>
        <v>1.6525319330958968E-7</v>
      </c>
      <c r="BJ97">
        <f t="shared" si="49"/>
        <v>1.5083282716180576E-7</v>
      </c>
      <c r="BK97">
        <f t="shared" si="49"/>
        <v>3.4833640317178552E-8</v>
      </c>
      <c r="BL97">
        <f t="shared" si="49"/>
        <v>4.7661315607976084E-5</v>
      </c>
      <c r="BM97">
        <f t="shared" si="49"/>
        <v>7.2055592058385057E-9</v>
      </c>
      <c r="BN97">
        <f t="shared" si="49"/>
        <v>1.6522242227321944E-6</v>
      </c>
      <c r="BO97">
        <f t="shared" si="49"/>
        <v>4.7130441460455227E-8</v>
      </c>
    </row>
    <row r="98" spans="1:67" x14ac:dyDescent="0.25">
      <c r="A98" s="3"/>
      <c r="B98" s="3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t="s">
        <v>502</v>
      </c>
      <c r="AK98">
        <f t="shared" ref="AK98:BO98" si="50">AK89/$BP89</f>
        <v>6.1295918458962166E-5</v>
      </c>
      <c r="AL98">
        <f t="shared" si="50"/>
        <v>8.6148688030293658E-2</v>
      </c>
      <c r="AM98">
        <f t="shared" si="50"/>
        <v>8.4139966091199767E-2</v>
      </c>
      <c r="AN98">
        <f t="shared" si="50"/>
        <v>0.48038707658884572</v>
      </c>
      <c r="AO98">
        <f t="shared" si="50"/>
        <v>0.30513836948795608</v>
      </c>
      <c r="AP98">
        <f t="shared" si="50"/>
        <v>0.18741307689747022</v>
      </c>
      <c r="AQ98">
        <f t="shared" si="50"/>
        <v>3.3850535430630861E-3</v>
      </c>
      <c r="AR98">
        <f t="shared" si="50"/>
        <v>4.6504833824875418E-6</v>
      </c>
      <c r="AS98">
        <f t="shared" si="50"/>
        <v>-6.9490585487607513E-8</v>
      </c>
      <c r="AT98">
        <f t="shared" si="50"/>
        <v>1.0344914225320138E-7</v>
      </c>
      <c r="AU98">
        <f t="shared" si="50"/>
        <v>7.3090493574964974E-4</v>
      </c>
      <c r="AV98">
        <f t="shared" si="50"/>
        <v>1.0122126288860576E-7</v>
      </c>
      <c r="AW98">
        <f t="shared" si="50"/>
        <v>2.617868447646943E-5</v>
      </c>
      <c r="AX98">
        <f t="shared" si="50"/>
        <v>4.6139162252484863E-4</v>
      </c>
      <c r="AY98">
        <f t="shared" si="50"/>
        <v>4.8062021885839919E-2</v>
      </c>
      <c r="AZ98">
        <f t="shared" si="50"/>
        <v>2.2906648583554275E-5</v>
      </c>
      <c r="BA98">
        <f t="shared" si="50"/>
        <v>2.3635261411952277E-3</v>
      </c>
      <c r="BB98">
        <f t="shared" si="50"/>
        <v>2.0658340341998891E-4</v>
      </c>
      <c r="BC98">
        <f t="shared" si="50"/>
        <v>1.2415812383162184E-3</v>
      </c>
      <c r="BD98">
        <f t="shared" si="50"/>
        <v>-9.8042825365736803E-9</v>
      </c>
      <c r="BE98">
        <f t="shared" si="50"/>
        <v>1.7735446904313549E-6</v>
      </c>
      <c r="BF98">
        <f t="shared" si="50"/>
        <v>3.0386495559905727E-6</v>
      </c>
      <c r="BG98">
        <f t="shared" si="50"/>
        <v>4.6229399799840478E-6</v>
      </c>
      <c r="BH98">
        <f t="shared" si="50"/>
        <v>9.8507528174314557E-5</v>
      </c>
      <c r="BI98">
        <f t="shared" si="50"/>
        <v>1.1566426735435075E-7</v>
      </c>
      <c r="BJ98">
        <f t="shared" si="50"/>
        <v>2.0860277435388254E-7</v>
      </c>
      <c r="BK98">
        <f t="shared" si="50"/>
        <v>1.5893242667343692E-8</v>
      </c>
      <c r="BL98">
        <f t="shared" si="50"/>
        <v>9.6064511904441762E-5</v>
      </c>
      <c r="BM98">
        <f t="shared" si="50"/>
        <v>6.083611730833946E-9</v>
      </c>
      <c r="BN98">
        <f t="shared" si="50"/>
        <v>1.8703506159448009E-6</v>
      </c>
      <c r="BO98">
        <f t="shared" si="50"/>
        <v>3.7925486958835246E-7</v>
      </c>
    </row>
    <row r="99" spans="1:67" x14ac:dyDescent="0.25">
      <c r="A99" s="3"/>
      <c r="B99" s="3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t="s">
        <v>503</v>
      </c>
      <c r="AK99">
        <f t="shared" ref="AK99:BO99" si="51">AK90/$BP90</f>
        <v>5.2659771469911478E-5</v>
      </c>
      <c r="AL99">
        <f t="shared" si="51"/>
        <v>5.9102741432090794E-2</v>
      </c>
      <c r="AM99">
        <f t="shared" si="51"/>
        <v>6.3444814221348317E-2</v>
      </c>
      <c r="AN99">
        <f t="shared" si="51"/>
        <v>0.42490378964003522</v>
      </c>
      <c r="AO99">
        <f t="shared" si="51"/>
        <v>0.21554882228903449</v>
      </c>
      <c r="AP99">
        <f t="shared" si="51"/>
        <v>0.19645617737835977</v>
      </c>
      <c r="AQ99">
        <f t="shared" si="51"/>
        <v>2.2626934778711134E-3</v>
      </c>
      <c r="AR99">
        <f t="shared" si="51"/>
        <v>4.5948521482752606E-6</v>
      </c>
      <c r="AS99">
        <f t="shared" si="51"/>
        <v>-1.4876488307057436E-7</v>
      </c>
      <c r="AT99">
        <f t="shared" si="51"/>
        <v>1.5588318646614609E-7</v>
      </c>
      <c r="AU99">
        <f t="shared" si="51"/>
        <v>5.1177247092372652E-4</v>
      </c>
      <c r="AV99">
        <f t="shared" si="51"/>
        <v>7.4718623741771492E-8</v>
      </c>
      <c r="AW99">
        <f t="shared" si="51"/>
        <v>1.5594109416714428E-5</v>
      </c>
      <c r="AX99">
        <f t="shared" si="51"/>
        <v>1.6489164262538072E-4</v>
      </c>
      <c r="AY99">
        <f t="shared" si="51"/>
        <v>3.4774903643047139E-2</v>
      </c>
      <c r="AZ99">
        <f t="shared" si="51"/>
        <v>9.9094357351640992E-6</v>
      </c>
      <c r="BA99">
        <f t="shared" si="51"/>
        <v>1.319700413223933E-3</v>
      </c>
      <c r="BB99">
        <f t="shared" si="51"/>
        <v>2.7739014442027367E-4</v>
      </c>
      <c r="BC99">
        <f t="shared" si="51"/>
        <v>9.9868999385969732E-4</v>
      </c>
      <c r="BD99">
        <f t="shared" si="51"/>
        <v>7.1965378594655276E-8</v>
      </c>
      <c r="BE99">
        <f t="shared" si="51"/>
        <v>4.4117776193116894E-8</v>
      </c>
      <c r="BF99">
        <f t="shared" si="51"/>
        <v>3.1619003545376749E-6</v>
      </c>
      <c r="BG99">
        <f t="shared" si="51"/>
        <v>2.5907706010239276E-6</v>
      </c>
      <c r="BH99">
        <f t="shared" si="51"/>
        <v>8.0973550066785089E-5</v>
      </c>
      <c r="BI99">
        <f t="shared" si="51"/>
        <v>4.8857745278192667E-8</v>
      </c>
      <c r="BJ99">
        <f t="shared" si="51"/>
        <v>4.0410814767016843E-7</v>
      </c>
      <c r="BK99">
        <f t="shared" si="51"/>
        <v>8.4445109846438933E-9</v>
      </c>
      <c r="BL99">
        <f t="shared" si="51"/>
        <v>6.067746248312893E-5</v>
      </c>
      <c r="BM99">
        <f t="shared" si="51"/>
        <v>2.813767481119674E-9</v>
      </c>
      <c r="BN99">
        <f t="shared" si="51"/>
        <v>3.2832920287207817E-6</v>
      </c>
      <c r="BO99">
        <f t="shared" si="51"/>
        <v>5.3179940801446545E-8</v>
      </c>
    </row>
    <row r="100" spans="1:67" x14ac:dyDescent="0.25">
      <c r="A100" s="3"/>
      <c r="B100" s="3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t="s">
        <v>504</v>
      </c>
      <c r="AK100">
        <f t="shared" ref="AK100:BO100" si="52">AK91/$BP91</f>
        <v>7.8505611236058141E-5</v>
      </c>
      <c r="AL100">
        <f t="shared" si="52"/>
        <v>0.10007264250950014</v>
      </c>
      <c r="AM100">
        <f t="shared" si="52"/>
        <v>6.2175069076157836E-2</v>
      </c>
      <c r="AN100">
        <f t="shared" si="52"/>
        <v>0.41432925081648636</v>
      </c>
      <c r="AO100">
        <f t="shared" si="52"/>
        <v>0.20509623963945398</v>
      </c>
      <c r="AP100">
        <f t="shared" si="52"/>
        <v>0.16271929050664802</v>
      </c>
      <c r="AQ100">
        <f t="shared" si="52"/>
        <v>2.8752421102222659E-3</v>
      </c>
      <c r="AR100">
        <f t="shared" si="52"/>
        <v>7.4140091649513826E-6</v>
      </c>
      <c r="AS100">
        <f t="shared" si="52"/>
        <v>-1.0861143710476929E-8</v>
      </c>
      <c r="AT100">
        <f t="shared" si="52"/>
        <v>8.3168370428969142E-8</v>
      </c>
      <c r="AU100">
        <f t="shared" si="52"/>
        <v>8.7417333305929987E-4</v>
      </c>
      <c r="AV100">
        <f t="shared" si="52"/>
        <v>5.959016576251053E-7</v>
      </c>
      <c r="AW100">
        <f t="shared" si="52"/>
        <v>1.5931257311700123E-4</v>
      </c>
      <c r="AX100">
        <f t="shared" si="52"/>
        <v>2.7156296181184532E-4</v>
      </c>
      <c r="AY100">
        <f t="shared" si="52"/>
        <v>4.8327727151416262E-2</v>
      </c>
      <c r="AZ100">
        <f t="shared" si="52"/>
        <v>1.6800950184148189E-5</v>
      </c>
      <c r="BA100">
        <f t="shared" si="52"/>
        <v>1.7801879883796445E-3</v>
      </c>
      <c r="BB100">
        <f t="shared" si="52"/>
        <v>1.9278647582871497E-4</v>
      </c>
      <c r="BC100">
        <f t="shared" si="52"/>
        <v>8.0649337341347541E-4</v>
      </c>
      <c r="BD100">
        <f t="shared" si="52"/>
        <v>2.9689377625744273E-8</v>
      </c>
      <c r="BE100">
        <f t="shared" si="52"/>
        <v>1.6501940066361873E-7</v>
      </c>
      <c r="BF100">
        <f t="shared" si="52"/>
        <v>3.1223779944115847E-6</v>
      </c>
      <c r="BG100">
        <f t="shared" si="52"/>
        <v>3.8567110805351633E-6</v>
      </c>
      <c r="BH100">
        <f t="shared" si="52"/>
        <v>1.4194586224804034E-4</v>
      </c>
      <c r="BI100">
        <f t="shared" si="52"/>
        <v>5.8616389855381061E-8</v>
      </c>
      <c r="BJ100">
        <f t="shared" si="52"/>
        <v>4.6031320959210538E-7</v>
      </c>
      <c r="BK100">
        <f t="shared" si="52"/>
        <v>2.3821042801349773E-8</v>
      </c>
      <c r="BL100">
        <f t="shared" si="52"/>
        <v>6.4409824572332221E-5</v>
      </c>
      <c r="BM100">
        <f t="shared" si="52"/>
        <v>4.0958299846680844E-9</v>
      </c>
      <c r="BN100">
        <f t="shared" si="52"/>
        <v>2.377643988731608E-6</v>
      </c>
      <c r="BO100">
        <f t="shared" si="52"/>
        <v>1.7872990099176377E-7</v>
      </c>
    </row>
    <row r="101" spans="1:67" x14ac:dyDescent="0.25">
      <c r="A101" s="3"/>
      <c r="B101" s="3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t="s">
        <v>505</v>
      </c>
      <c r="AK101">
        <f t="shared" ref="AK101:BO101" si="53">AK92/$BP92</f>
        <v>4.119305388544733E-5</v>
      </c>
      <c r="AL101">
        <f t="shared" si="53"/>
        <v>9.4322438157007235E-2</v>
      </c>
      <c r="AM101">
        <f t="shared" si="53"/>
        <v>8.1018761333045877E-2</v>
      </c>
      <c r="AN101">
        <f t="shared" si="53"/>
        <v>0.42449725468577598</v>
      </c>
      <c r="AO101">
        <f t="shared" si="53"/>
        <v>0.12639233342095349</v>
      </c>
      <c r="AP101">
        <f t="shared" si="53"/>
        <v>0.20234299268577188</v>
      </c>
      <c r="AQ101">
        <f t="shared" si="53"/>
        <v>3.5141764922592359E-3</v>
      </c>
      <c r="AR101">
        <f t="shared" si="53"/>
        <v>5.0863946899574325E-6</v>
      </c>
      <c r="AS101">
        <f t="shared" si="53"/>
        <v>-1.1230849643073093E-7</v>
      </c>
      <c r="AT101">
        <f t="shared" si="53"/>
        <v>5.9964067684553643E-8</v>
      </c>
      <c r="AU101">
        <f t="shared" si="53"/>
        <v>6.3540452654270224E-4</v>
      </c>
      <c r="AV101">
        <f t="shared" si="53"/>
        <v>5.4038954780116774E-7</v>
      </c>
      <c r="AW101">
        <f t="shared" si="53"/>
        <v>1.302394702753628E-4</v>
      </c>
      <c r="AX101">
        <f t="shared" si="53"/>
        <v>6.1412528965683929E-4</v>
      </c>
      <c r="AY101">
        <f t="shared" si="53"/>
        <v>6.1593082420185637E-2</v>
      </c>
      <c r="AZ101">
        <f t="shared" si="53"/>
        <v>2.1503196020133658E-5</v>
      </c>
      <c r="BA101">
        <f t="shared" si="53"/>
        <v>3.2440957020286989E-3</v>
      </c>
      <c r="BB101">
        <f t="shared" si="53"/>
        <v>4.8063958908634117E-4</v>
      </c>
      <c r="BC101">
        <f t="shared" si="53"/>
        <v>9.8280726019813174E-4</v>
      </c>
      <c r="BD101">
        <f t="shared" si="53"/>
        <v>6.6889282320881586E-8</v>
      </c>
      <c r="BE101">
        <f t="shared" si="53"/>
        <v>2.0724635312443016E-7</v>
      </c>
      <c r="BF101">
        <f t="shared" si="53"/>
        <v>4.7078887040226123E-6</v>
      </c>
      <c r="BG101">
        <f t="shared" si="53"/>
        <v>6.2809367545741185E-6</v>
      </c>
      <c r="BH101">
        <f t="shared" si="53"/>
        <v>1.1336737048698496E-4</v>
      </c>
      <c r="BI101">
        <f t="shared" si="53"/>
        <v>9.6371632126206717E-8</v>
      </c>
      <c r="BJ101">
        <f t="shared" si="53"/>
        <v>1.4686404246996689E-7</v>
      </c>
      <c r="BK101">
        <f t="shared" si="53"/>
        <v>2.6476315480864438E-8</v>
      </c>
      <c r="BL101">
        <f t="shared" si="53"/>
        <v>3.6941463004999077E-5</v>
      </c>
      <c r="BM101">
        <f t="shared" si="53"/>
        <v>4.2826811487691704E-9</v>
      </c>
      <c r="BN101">
        <f t="shared" si="53"/>
        <v>1.495470332301875E-6</v>
      </c>
      <c r="BO101">
        <f t="shared" si="53"/>
        <v>3.7017908467584837E-8</v>
      </c>
    </row>
    <row r="102" spans="1:67" x14ac:dyDescent="0.25">
      <c r="A102" s="3"/>
      <c r="B102" s="3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t="s">
        <v>506</v>
      </c>
      <c r="AK102">
        <f t="shared" ref="AK102:BO102" si="54">AK93/$BP93</f>
        <v>2.5220196168477139E-5</v>
      </c>
      <c r="AL102">
        <f t="shared" si="54"/>
        <v>6.440951083491675E-2</v>
      </c>
      <c r="AM102">
        <f t="shared" si="54"/>
        <v>6.9473392992117328E-2</v>
      </c>
      <c r="AN102">
        <f t="shared" si="54"/>
        <v>0.40960012356107917</v>
      </c>
      <c r="AO102">
        <f t="shared" si="54"/>
        <v>0.22218528184916289</v>
      </c>
      <c r="AP102">
        <f t="shared" si="54"/>
        <v>0.13587712623206882</v>
      </c>
      <c r="AQ102">
        <f t="shared" si="54"/>
        <v>2.9085702257779702E-3</v>
      </c>
      <c r="AR102">
        <f t="shared" si="54"/>
        <v>5.469914431336712E-6</v>
      </c>
      <c r="AS102">
        <f t="shared" si="54"/>
        <v>-7.1508141620528042E-8</v>
      </c>
      <c r="AT102">
        <f t="shared" si="54"/>
        <v>1.384707540205739E-7</v>
      </c>
      <c r="AU102">
        <f t="shared" si="54"/>
        <v>6.6508352690175748E-4</v>
      </c>
      <c r="AV102">
        <f t="shared" si="54"/>
        <v>3.2794304245150676E-7</v>
      </c>
      <c r="AW102">
        <f t="shared" si="54"/>
        <v>3.9874818237396497E-5</v>
      </c>
      <c r="AX102">
        <f t="shared" si="54"/>
        <v>5.3431391599585059E-4</v>
      </c>
      <c r="AY102">
        <f t="shared" si="54"/>
        <v>9.0686702708462491E-2</v>
      </c>
      <c r="AZ102">
        <f t="shared" si="54"/>
        <v>1.9910915251948287E-5</v>
      </c>
      <c r="BA102">
        <f t="shared" si="54"/>
        <v>1.8332131803350321E-3</v>
      </c>
      <c r="BB102">
        <f t="shared" si="54"/>
        <v>4.2122855032256421E-4</v>
      </c>
      <c r="BC102">
        <f t="shared" si="54"/>
        <v>1.1495611566204845E-3</v>
      </c>
      <c r="BD102">
        <f t="shared" si="54"/>
        <v>1.4616122470620056E-8</v>
      </c>
      <c r="BE102">
        <f t="shared" si="54"/>
        <v>7.08092526280033E-8</v>
      </c>
      <c r="BF102">
        <f t="shared" si="54"/>
        <v>2.6127430607644874E-6</v>
      </c>
      <c r="BG102">
        <f t="shared" si="54"/>
        <v>7.1650056240495939E-6</v>
      </c>
      <c r="BH102">
        <f t="shared" si="54"/>
        <v>7.6493122399963999E-5</v>
      </c>
      <c r="BI102">
        <f t="shared" si="54"/>
        <v>8.3664087350385964E-8</v>
      </c>
      <c r="BJ102">
        <f t="shared" si="54"/>
        <v>1.4573018413919279E-7</v>
      </c>
      <c r="BK102">
        <f t="shared" si="54"/>
        <v>3.5687217050917828E-9</v>
      </c>
      <c r="BL102">
        <f t="shared" si="54"/>
        <v>7.6410423016128062E-5</v>
      </c>
      <c r="BM102">
        <f t="shared" si="54"/>
        <v>3.4308494490983171E-9</v>
      </c>
      <c r="BN102">
        <f t="shared" si="54"/>
        <v>1.7255177768236954E-6</v>
      </c>
      <c r="BO102">
        <f t="shared" si="54"/>
        <v>2.9188539950596585E-7</v>
      </c>
    </row>
    <row r="103" spans="1:67" x14ac:dyDescent="0.25">
      <c r="A103" s="3"/>
      <c r="B103" s="3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67" x14ac:dyDescent="0.25">
      <c r="A104" s="3"/>
      <c r="B104" s="3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>
        <f t="shared" ref="AK104:AK111" si="55">_xlfn.STDEV.P(AK33,AK37,AK49,AK53,AK65,AK69)</f>
        <v>0.43860607908440957</v>
      </c>
      <c r="AL104">
        <f t="shared" ref="AL104:AX104" si="56">_xlfn.STDEV.P(AL33,AL37,AL49,AL53,AL65,AL69)</f>
        <v>477.30962917580734</v>
      </c>
      <c r="AM104">
        <f t="shared" si="56"/>
        <v>177.11464358475112</v>
      </c>
      <c r="AN104">
        <f t="shared" si="56"/>
        <v>1357.6109574262514</v>
      </c>
      <c r="AO104">
        <f t="shared" si="56"/>
        <v>730.35451850098173</v>
      </c>
      <c r="AP104">
        <f t="shared" si="56"/>
        <v>1345.2324438399805</v>
      </c>
      <c r="AQ104">
        <f t="shared" si="56"/>
        <v>15.048152742449671</v>
      </c>
      <c r="AR104">
        <f t="shared" si="56"/>
        <v>1.971687737313968E-2</v>
      </c>
      <c r="AS104">
        <f t="shared" si="56"/>
        <v>1.8653952302217594E-3</v>
      </c>
      <c r="AT104">
        <f t="shared" si="56"/>
        <v>2.9193757386502218E-3</v>
      </c>
      <c r="AU104">
        <f t="shared" si="56"/>
        <v>4.4928536597055997</v>
      </c>
      <c r="AV104">
        <f t="shared" si="56"/>
        <v>8.0358700687899638E-3</v>
      </c>
      <c r="AW104">
        <f t="shared" si="56"/>
        <v>1.1876532766132371</v>
      </c>
      <c r="AX104">
        <f t="shared" si="56"/>
        <v>2.4547958285662235</v>
      </c>
      <c r="AY104">
        <f t="shared" ref="AY104:AY111" si="57">_xlfn.STDEV.P(AY33,AY37,AY49,AY53,AY65,AY69)</f>
        <v>429.1328349601248</v>
      </c>
      <c r="AZ104">
        <f t="shared" ref="AZ104:BO104" si="58">_xlfn.STDEV.P(AZ33,AZ37,AZ49,AZ53,AZ65,AZ69)</f>
        <v>4.9205758554855233E-2</v>
      </c>
      <c r="BA104">
        <f t="shared" si="58"/>
        <v>5.098817650615362</v>
      </c>
      <c r="BB104">
        <f t="shared" si="58"/>
        <v>0.78939363845137267</v>
      </c>
      <c r="BC104">
        <f t="shared" si="58"/>
        <v>3.255648710150794</v>
      </c>
      <c r="BD104">
        <f t="shared" si="58"/>
        <v>8.1069756832847866E-4</v>
      </c>
      <c r="BE104">
        <f t="shared" si="58"/>
        <v>5.0656827921753396E-4</v>
      </c>
      <c r="BF104">
        <f t="shared" si="58"/>
        <v>2.5141784984146799E-2</v>
      </c>
      <c r="BG104">
        <f t="shared" si="58"/>
        <v>7.2926590478787134E-2</v>
      </c>
      <c r="BH104">
        <f t="shared" si="58"/>
        <v>0.65781597986310814</v>
      </c>
      <c r="BI104">
        <f t="shared" si="58"/>
        <v>1.0186722162311207E-3</v>
      </c>
      <c r="BJ104">
        <f t="shared" si="58"/>
        <v>6.916111948264878E-4</v>
      </c>
      <c r="BK104">
        <f t="shared" si="58"/>
        <v>2.2894440011101913E-4</v>
      </c>
      <c r="BL104">
        <f t="shared" si="58"/>
        <v>0.80243466381292017</v>
      </c>
      <c r="BM104">
        <f t="shared" si="58"/>
        <v>1.6257697085428952E-5</v>
      </c>
      <c r="BN104">
        <f t="shared" si="58"/>
        <v>1.8425658176011477E-2</v>
      </c>
      <c r="BO104">
        <f t="shared" si="58"/>
        <v>2.988612431787746E-3</v>
      </c>
    </row>
    <row r="105" spans="1:67" x14ac:dyDescent="0.25">
      <c r="A105" s="3"/>
      <c r="B105" s="3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>
        <f t="shared" si="55"/>
        <v>1.6584398381081793</v>
      </c>
      <c r="AL105">
        <f t="shared" ref="AL105:AX105" si="59">_xlfn.STDEV.P(AL34,AL38,AL50,AL54,AL66,AL70)</f>
        <v>790.81424467854492</v>
      </c>
      <c r="AM105">
        <f t="shared" si="59"/>
        <v>264.67103108928035</v>
      </c>
      <c r="AN105">
        <f t="shared" si="59"/>
        <v>2260.859988277201</v>
      </c>
      <c r="AO105">
        <f t="shared" si="59"/>
        <v>1456.8876388146887</v>
      </c>
      <c r="AP105">
        <f t="shared" si="59"/>
        <v>571.20816712973328</v>
      </c>
      <c r="AQ105">
        <f t="shared" si="59"/>
        <v>14.613078217994119</v>
      </c>
      <c r="AR105">
        <f t="shared" si="59"/>
        <v>4.6703359869097696E-2</v>
      </c>
      <c r="AS105">
        <f t="shared" si="59"/>
        <v>5.2797511192171007E-3</v>
      </c>
      <c r="AT105">
        <f t="shared" si="59"/>
        <v>3.2348906464301679E-3</v>
      </c>
      <c r="AU105">
        <f t="shared" si="59"/>
        <v>9.5754079618267056</v>
      </c>
      <c r="AV105">
        <f t="shared" si="59"/>
        <v>1.7126563744437916E-3</v>
      </c>
      <c r="AW105">
        <f t="shared" si="59"/>
        <v>0.38040811160287658</v>
      </c>
      <c r="AX105">
        <f t="shared" si="59"/>
        <v>1.0412186198066091</v>
      </c>
      <c r="AY105">
        <f t="shared" si="57"/>
        <v>197.80577759171669</v>
      </c>
      <c r="AZ105">
        <f t="shared" ref="AZ105:BO105" si="60">_xlfn.STDEV.P(AZ34,AZ38,AZ50,AZ54,AZ66,AZ70)</f>
        <v>8.3124578835530732E-2</v>
      </c>
      <c r="BA105">
        <f t="shared" si="60"/>
        <v>10.209613368569359</v>
      </c>
      <c r="BB105">
        <f t="shared" si="60"/>
        <v>0.8000694882682583</v>
      </c>
      <c r="BC105">
        <f t="shared" si="60"/>
        <v>3.4200459042379285</v>
      </c>
      <c r="BD105">
        <f t="shared" si="60"/>
        <v>8.3938425361029486E-4</v>
      </c>
      <c r="BE105">
        <f t="shared" si="60"/>
        <v>7.1892639277757072E-4</v>
      </c>
      <c r="BF105">
        <f t="shared" si="60"/>
        <v>2.1260674551619715E-2</v>
      </c>
      <c r="BG105">
        <f t="shared" si="60"/>
        <v>2.2322168623955592E-2</v>
      </c>
      <c r="BH105">
        <f t="shared" si="60"/>
        <v>1.0152866049873439</v>
      </c>
      <c r="BI105">
        <f t="shared" si="60"/>
        <v>6.1029286720808466E-4</v>
      </c>
      <c r="BJ105">
        <f t="shared" si="60"/>
        <v>1.03785482589274E-3</v>
      </c>
      <c r="BK105">
        <f t="shared" si="60"/>
        <v>3.6929880065806979E-4</v>
      </c>
      <c r="BL105">
        <f t="shared" si="60"/>
        <v>1.033576887560667</v>
      </c>
      <c r="BM105">
        <f t="shared" si="60"/>
        <v>3.0878389721352356E-5</v>
      </c>
      <c r="BN105">
        <f t="shared" si="60"/>
        <v>1.3440726265438692E-2</v>
      </c>
      <c r="BO105">
        <f t="shared" si="60"/>
        <v>2.3182812382363232E-3</v>
      </c>
    </row>
    <row r="106" spans="1:67" x14ac:dyDescent="0.25">
      <c r="A106" s="3"/>
      <c r="B106" s="3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K106">
        <f t="shared" si="55"/>
        <v>1.02243752717404</v>
      </c>
      <c r="AL106">
        <f t="shared" ref="AL106:AX106" si="61">_xlfn.STDEV.P(AL35,AL39,AL51,AL55,AL67,AL71)</f>
        <v>168.81498254821761</v>
      </c>
      <c r="AM106">
        <f t="shared" si="61"/>
        <v>171.43078311418753</v>
      </c>
      <c r="AN106">
        <f t="shared" si="61"/>
        <v>932.40173378839893</v>
      </c>
      <c r="AO106">
        <f t="shared" si="61"/>
        <v>446.14075179370019</v>
      </c>
      <c r="AP106">
        <f t="shared" si="61"/>
        <v>274.1308470107686</v>
      </c>
      <c r="AQ106">
        <f t="shared" si="61"/>
        <v>10.819276607714983</v>
      </c>
      <c r="AR106">
        <f t="shared" si="61"/>
        <v>2.8724705402358622E-2</v>
      </c>
      <c r="AS106">
        <f t="shared" si="61"/>
        <v>9.6310446922034162E-4</v>
      </c>
      <c r="AT106">
        <f t="shared" si="61"/>
        <v>2.3649919559597826E-3</v>
      </c>
      <c r="AU106">
        <f t="shared" si="61"/>
        <v>5.3861220291222915</v>
      </c>
      <c r="AV106">
        <f t="shared" si="61"/>
        <v>7.5757283499594767E-3</v>
      </c>
      <c r="AW106">
        <f t="shared" si="61"/>
        <v>1.9406241542031086</v>
      </c>
      <c r="AX106">
        <f t="shared" si="61"/>
        <v>4.9735369193506838</v>
      </c>
      <c r="AY106">
        <f t="shared" si="57"/>
        <v>784.12285654278173</v>
      </c>
      <c r="AZ106">
        <f t="shared" ref="AZ106:BO106" si="62">_xlfn.STDEV.P(AZ35,AZ39,AZ51,AZ55,AZ67,AZ71)</f>
        <v>7.0213866835456051E-2</v>
      </c>
      <c r="BA106">
        <f t="shared" si="62"/>
        <v>4.7116036509818446</v>
      </c>
      <c r="BB106">
        <f t="shared" si="62"/>
        <v>2.6262126010231253</v>
      </c>
      <c r="BC106">
        <f t="shared" si="62"/>
        <v>4.7338904853414219</v>
      </c>
      <c r="BD106">
        <f t="shared" si="62"/>
        <v>5.5147561016282755E-4</v>
      </c>
      <c r="BE106">
        <f t="shared" si="62"/>
        <v>6.0430171431726763E-3</v>
      </c>
      <c r="BF106">
        <f t="shared" si="62"/>
        <v>1.2760707103585602E-2</v>
      </c>
      <c r="BG106">
        <f t="shared" si="62"/>
        <v>5.0826945959330815E-2</v>
      </c>
      <c r="BH106">
        <f t="shared" si="62"/>
        <v>0.23616988555464374</v>
      </c>
      <c r="BI106">
        <f t="shared" si="62"/>
        <v>1.0732716241201566E-3</v>
      </c>
      <c r="BJ106">
        <f t="shared" si="62"/>
        <v>6.8277154446129331E-4</v>
      </c>
      <c r="BK106">
        <f t="shared" si="62"/>
        <v>1.0988610995880463E-4</v>
      </c>
      <c r="BL106">
        <f t="shared" si="62"/>
        <v>0.48836883070473885</v>
      </c>
      <c r="BM106">
        <f t="shared" si="62"/>
        <v>3.3701115368665536E-5</v>
      </c>
      <c r="BN106">
        <f t="shared" si="62"/>
        <v>2.1369713163955917E-2</v>
      </c>
      <c r="BO106">
        <f t="shared" si="62"/>
        <v>4.483689251965674E-4</v>
      </c>
    </row>
    <row r="107" spans="1:67" x14ac:dyDescent="0.25">
      <c r="A107" s="3"/>
      <c r="B107" s="3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K107">
        <f t="shared" si="55"/>
        <v>0.44145370919244176</v>
      </c>
      <c r="AL107">
        <f t="shared" ref="AL107:AX107" si="63">_xlfn.STDEV.P(AL36,AL40,AL52,AL56,AL68,AL72)</f>
        <v>243.19417970542722</v>
      </c>
      <c r="AM107">
        <f t="shared" si="63"/>
        <v>208.74572545322059</v>
      </c>
      <c r="AN107">
        <f t="shared" si="63"/>
        <v>1180.0280923342484</v>
      </c>
      <c r="AO107">
        <f t="shared" si="63"/>
        <v>788.16712141479547</v>
      </c>
      <c r="AP107">
        <f t="shared" si="63"/>
        <v>348.39697758477917</v>
      </c>
      <c r="AQ107">
        <f t="shared" si="63"/>
        <v>10.374796763771281</v>
      </c>
      <c r="AR107">
        <f t="shared" si="63"/>
        <v>2.2134401801703198E-2</v>
      </c>
      <c r="AS107">
        <f t="shared" si="63"/>
        <v>2.2273563815063606E-3</v>
      </c>
      <c r="AT107">
        <f t="shared" si="63"/>
        <v>1.9369259502278054E-3</v>
      </c>
      <c r="AU107">
        <f t="shared" si="63"/>
        <v>6.3509214946290875</v>
      </c>
      <c r="AV107">
        <f t="shared" si="63"/>
        <v>7.811977491275397E-4</v>
      </c>
      <c r="AW107">
        <f t="shared" si="63"/>
        <v>8.5435330329855466E-2</v>
      </c>
      <c r="AX107">
        <f t="shared" si="63"/>
        <v>2.4923507650132009</v>
      </c>
      <c r="AY107">
        <f t="shared" si="57"/>
        <v>189.75828706852806</v>
      </c>
      <c r="AZ107">
        <f t="shared" ref="AZ107:BO107" si="64">_xlfn.STDEV.P(AZ36,AZ40,AZ52,AZ56,AZ68,AZ72)</f>
        <v>9.8303125089203414E-2</v>
      </c>
      <c r="BA107">
        <f t="shared" si="64"/>
        <v>3.9533528365355242</v>
      </c>
      <c r="BB107">
        <f t="shared" si="64"/>
        <v>0.3394290079697348</v>
      </c>
      <c r="BC107">
        <f t="shared" si="64"/>
        <v>2.1022979195664728</v>
      </c>
      <c r="BD107">
        <f t="shared" si="64"/>
        <v>3.1918807752615648E-4</v>
      </c>
      <c r="BE107">
        <f t="shared" si="64"/>
        <v>2.9661372326188547E-2</v>
      </c>
      <c r="BF107">
        <f t="shared" si="64"/>
        <v>1.7200302955803957E-2</v>
      </c>
      <c r="BG107">
        <f t="shared" si="64"/>
        <v>1.3970204539921441E-2</v>
      </c>
      <c r="BH107">
        <f t="shared" si="64"/>
        <v>0.23852459382759242</v>
      </c>
      <c r="BI107">
        <f t="shared" si="64"/>
        <v>3.8375590978514403E-4</v>
      </c>
      <c r="BJ107">
        <f t="shared" si="64"/>
        <v>1.575918116533296E-3</v>
      </c>
      <c r="BK107">
        <f t="shared" si="64"/>
        <v>1.3516920412962144E-4</v>
      </c>
      <c r="BL107">
        <f t="shared" si="64"/>
        <v>0.6576545500382549</v>
      </c>
      <c r="BM107">
        <f t="shared" si="64"/>
        <v>2.9042528195618287E-5</v>
      </c>
      <c r="BN107">
        <f t="shared" si="64"/>
        <v>2.0579867463191816E-2</v>
      </c>
      <c r="BO107">
        <f t="shared" si="64"/>
        <v>2.6050709889013863E-3</v>
      </c>
    </row>
    <row r="108" spans="1:67" x14ac:dyDescent="0.25">
      <c r="A108" s="3"/>
      <c r="B108" s="3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K108">
        <f t="shared" si="55"/>
        <v>0.87786331899762182</v>
      </c>
      <c r="AL108">
        <f t="shared" ref="AL108:AX108" si="65">_xlfn.STDEV.P(AL37,AL41,AL53,AL57,AL69,AL73)</f>
        <v>218.60479339042081</v>
      </c>
      <c r="AM108">
        <f t="shared" si="65"/>
        <v>166.94974038756209</v>
      </c>
      <c r="AN108">
        <f t="shared" si="65"/>
        <v>1580.1582104832823</v>
      </c>
      <c r="AO108">
        <f t="shared" si="65"/>
        <v>642.00560592075874</v>
      </c>
      <c r="AP108">
        <f t="shared" si="65"/>
        <v>461.84834070139118</v>
      </c>
      <c r="AQ108">
        <f t="shared" si="65"/>
        <v>7.7096938514431592</v>
      </c>
      <c r="AR108">
        <f t="shared" si="65"/>
        <v>6.2718509597365857E-2</v>
      </c>
      <c r="AS108">
        <f t="shared" si="65"/>
        <v>1.049450584427021E-3</v>
      </c>
      <c r="AT108">
        <f t="shared" si="65"/>
        <v>4.6548291394511564E-3</v>
      </c>
      <c r="AU108">
        <f t="shared" si="65"/>
        <v>9.139677940849749</v>
      </c>
      <c r="AV108">
        <f t="shared" si="65"/>
        <v>3.5066565530450684E-4</v>
      </c>
      <c r="AW108">
        <f t="shared" si="65"/>
        <v>0.10639607669856171</v>
      </c>
      <c r="AX108">
        <f t="shared" si="65"/>
        <v>0.99720975549669588</v>
      </c>
      <c r="AY108">
        <f t="shared" si="57"/>
        <v>405.3572355648339</v>
      </c>
      <c r="AZ108">
        <f t="shared" ref="AZ108:BO108" si="66">_xlfn.STDEV.P(AZ37,AZ41,AZ53,AZ57,AZ69,AZ73)</f>
        <v>3.6789185941809015E-2</v>
      </c>
      <c r="BA108">
        <f t="shared" si="66"/>
        <v>5.3412170565744681</v>
      </c>
      <c r="BB108">
        <f t="shared" si="66"/>
        <v>3.1550160801734246</v>
      </c>
      <c r="BC108">
        <f t="shared" si="66"/>
        <v>2.5505128502447847</v>
      </c>
      <c r="BD108">
        <f t="shared" si="66"/>
        <v>2.8634372000560624E-3</v>
      </c>
      <c r="BE108">
        <f t="shared" si="66"/>
        <v>4.076780717886716E-4</v>
      </c>
      <c r="BF108">
        <f t="shared" si="66"/>
        <v>6.8637459664791208E-3</v>
      </c>
      <c r="BG108">
        <f t="shared" si="66"/>
        <v>4.0060572496498657E-2</v>
      </c>
      <c r="BH108">
        <f t="shared" si="66"/>
        <v>0.38149033665354365</v>
      </c>
      <c r="BI108">
        <f t="shared" si="66"/>
        <v>4.4121264143181773E-4</v>
      </c>
      <c r="BJ108">
        <f t="shared" si="66"/>
        <v>1.3188663867158144E-2</v>
      </c>
      <c r="BK108">
        <f t="shared" si="66"/>
        <v>1.4413706066137544E-4</v>
      </c>
      <c r="BL108">
        <f t="shared" si="66"/>
        <v>0.94501973911186388</v>
      </c>
      <c r="BM108">
        <f t="shared" si="66"/>
        <v>2.7369015023643542E-5</v>
      </c>
      <c r="BN108">
        <f t="shared" si="66"/>
        <v>6.1089515098956562E-2</v>
      </c>
      <c r="BO108">
        <f t="shared" si="66"/>
        <v>3.4562603046829442E-4</v>
      </c>
    </row>
    <row r="109" spans="1:67" x14ac:dyDescent="0.25">
      <c r="A109" s="3"/>
      <c r="B109" s="3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K109">
        <f t="shared" si="55"/>
        <v>1.3576041126732885</v>
      </c>
      <c r="AL109">
        <f t="shared" ref="AL109:AX109" si="67">_xlfn.STDEV.P(AL38,AL42,AL54,AL58,AL70,AL74)</f>
        <v>775.06463982409969</v>
      </c>
      <c r="AM109">
        <f t="shared" si="67"/>
        <v>220.38888100106379</v>
      </c>
      <c r="AN109">
        <f t="shared" si="67"/>
        <v>2024.9347962870247</v>
      </c>
      <c r="AO109">
        <f t="shared" si="67"/>
        <v>1520.2340062870564</v>
      </c>
      <c r="AP109">
        <f t="shared" si="67"/>
        <v>561.1308379609552</v>
      </c>
      <c r="AQ109">
        <f t="shared" si="67"/>
        <v>11.859175101293085</v>
      </c>
      <c r="AR109">
        <f t="shared" si="67"/>
        <v>3.9313512630274959E-2</v>
      </c>
      <c r="AS109">
        <f t="shared" si="67"/>
        <v>6.0253942926090879E-3</v>
      </c>
      <c r="AT109">
        <f t="shared" si="67"/>
        <v>2.6982969517341071E-3</v>
      </c>
      <c r="AU109">
        <f t="shared" si="67"/>
        <v>6.4836938007662237</v>
      </c>
      <c r="AV109">
        <f t="shared" si="67"/>
        <v>1.3929324001274205E-2</v>
      </c>
      <c r="AW109">
        <f t="shared" si="67"/>
        <v>3.8032055988061355</v>
      </c>
      <c r="AX109">
        <f t="shared" si="67"/>
        <v>1.327703027662547</v>
      </c>
      <c r="AY109">
        <f t="shared" si="57"/>
        <v>264.41783888371549</v>
      </c>
      <c r="AZ109">
        <f t="shared" ref="AZ109:BO109" si="68">_xlfn.STDEV.P(AZ38,AZ42,AZ54,AZ58,AZ70,AZ74)</f>
        <v>6.1080678052565708E-2</v>
      </c>
      <c r="BA109">
        <f t="shared" si="68"/>
        <v>13.017324741738566</v>
      </c>
      <c r="BB109">
        <f t="shared" si="68"/>
        <v>1.6342521041543416</v>
      </c>
      <c r="BC109">
        <f t="shared" si="68"/>
        <v>2.9104949619386571</v>
      </c>
      <c r="BD109">
        <f t="shared" si="68"/>
        <v>8.8778951231596758E-4</v>
      </c>
      <c r="BE109">
        <f t="shared" si="68"/>
        <v>1.4717654869211218E-3</v>
      </c>
      <c r="BF109">
        <f t="shared" si="68"/>
        <v>8.4257499882679724E-3</v>
      </c>
      <c r="BG109">
        <f t="shared" si="68"/>
        <v>2.2742088618664356E-2</v>
      </c>
      <c r="BH109">
        <f t="shared" si="68"/>
        <v>1.2392619910539688</v>
      </c>
      <c r="BI109">
        <f t="shared" si="68"/>
        <v>7.7452515161070292E-4</v>
      </c>
      <c r="BJ109">
        <f t="shared" si="68"/>
        <v>7.1653261098551255E-3</v>
      </c>
      <c r="BK109">
        <f t="shared" si="68"/>
        <v>3.9523510938033847E-4</v>
      </c>
      <c r="BL109">
        <f t="shared" si="68"/>
        <v>0.75981740511345919</v>
      </c>
      <c r="BM109">
        <f t="shared" si="68"/>
        <v>2.5923032526012214E-5</v>
      </c>
      <c r="BN109">
        <f t="shared" si="68"/>
        <v>2.6750258563047968E-2</v>
      </c>
      <c r="BO109">
        <f t="shared" si="68"/>
        <v>2.7885212534816523E-3</v>
      </c>
    </row>
    <row r="110" spans="1:67" x14ac:dyDescent="0.25">
      <c r="A110" s="3"/>
      <c r="B110" s="3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K110">
        <f t="shared" si="55"/>
        <v>0.72053322571700151</v>
      </c>
      <c r="AL110">
        <f t="shared" ref="AL110:AX110" si="69">_xlfn.STDEV.P(AL39,AL43,AL55,AL59,AL71,AL75)</f>
        <v>364.55366546956253</v>
      </c>
      <c r="AM110">
        <f t="shared" si="69"/>
        <v>351.97855083775471</v>
      </c>
      <c r="AN110">
        <f t="shared" si="69"/>
        <v>2369.429769073492</v>
      </c>
      <c r="AO110">
        <f t="shared" si="69"/>
        <v>768.37958274515347</v>
      </c>
      <c r="AP110">
        <f t="shared" si="69"/>
        <v>491.66262672304663</v>
      </c>
      <c r="AQ110">
        <f t="shared" si="69"/>
        <v>13.981579778602304</v>
      </c>
      <c r="AR110">
        <f t="shared" si="69"/>
        <v>2.1247518006873925E-2</v>
      </c>
      <c r="AS110">
        <f t="shared" si="69"/>
        <v>1.3910246015308577E-3</v>
      </c>
      <c r="AT110">
        <f t="shared" si="69"/>
        <v>2.6680613638399003E-3</v>
      </c>
      <c r="AU110">
        <f t="shared" si="69"/>
        <v>4.7310133303055872</v>
      </c>
      <c r="AV110">
        <f t="shared" si="69"/>
        <v>7.8540925321873914E-3</v>
      </c>
      <c r="AW110">
        <f t="shared" si="69"/>
        <v>1.9604425970671044</v>
      </c>
      <c r="AX110">
        <f t="shared" si="69"/>
        <v>2.4023060407661156</v>
      </c>
      <c r="AY110">
        <f t="shared" si="57"/>
        <v>319.16832960117762</v>
      </c>
      <c r="AZ110">
        <f t="shared" ref="AZ110:BO110" si="70">_xlfn.STDEV.P(AZ39,AZ43,AZ55,AZ59,AZ71,AZ75)</f>
        <v>6.7132993906791963E-2</v>
      </c>
      <c r="BA110">
        <f t="shared" si="70"/>
        <v>11.656688812838221</v>
      </c>
      <c r="BB110">
        <f t="shared" si="70"/>
        <v>1.2613267496101714</v>
      </c>
      <c r="BC110">
        <f t="shared" si="70"/>
        <v>2.6357369243775128</v>
      </c>
      <c r="BD110">
        <f t="shared" si="70"/>
        <v>1.1628355037423819E-3</v>
      </c>
      <c r="BE110">
        <f t="shared" si="70"/>
        <v>2.3933320261891352E-3</v>
      </c>
      <c r="BF110">
        <f t="shared" si="70"/>
        <v>9.6532517709143114E-3</v>
      </c>
      <c r="BG110">
        <f t="shared" si="70"/>
        <v>4.7973565472011273E-2</v>
      </c>
      <c r="BH110">
        <f t="shared" si="70"/>
        <v>0.36171441537614007</v>
      </c>
      <c r="BI110">
        <f t="shared" si="70"/>
        <v>8.3791630064438153E-4</v>
      </c>
      <c r="BJ110">
        <f t="shared" si="70"/>
        <v>4.5336311324518588E-4</v>
      </c>
      <c r="BK110">
        <f t="shared" si="70"/>
        <v>1.6678462870265703E-4</v>
      </c>
      <c r="BL110">
        <f t="shared" si="70"/>
        <v>0.11782089584626551</v>
      </c>
      <c r="BM110">
        <f t="shared" si="70"/>
        <v>2.3743292961609398E-5</v>
      </c>
      <c r="BN110">
        <f t="shared" si="70"/>
        <v>1.0400765224048522E-2</v>
      </c>
      <c r="BO110">
        <f t="shared" si="70"/>
        <v>2.9826621797252202E-4</v>
      </c>
    </row>
    <row r="111" spans="1:67" x14ac:dyDescent="0.25">
      <c r="A111" s="3"/>
      <c r="B111" s="3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K111">
        <f t="shared" si="55"/>
        <v>0.46386673145811141</v>
      </c>
      <c r="AL111">
        <f t="shared" ref="AL111:AX111" si="71">_xlfn.STDEV.P(AL40,AL44,AL56,AL60,AL72,AL76)</f>
        <v>221.46447749034468</v>
      </c>
      <c r="AM111">
        <f t="shared" si="71"/>
        <v>212.66470123457896</v>
      </c>
      <c r="AN111">
        <f t="shared" si="71"/>
        <v>1881.6922091773345</v>
      </c>
      <c r="AO111">
        <f t="shared" si="71"/>
        <v>1118.4863080580913</v>
      </c>
      <c r="AP111">
        <f t="shared" si="71"/>
        <v>428.86463243918894</v>
      </c>
      <c r="AQ111">
        <f t="shared" si="71"/>
        <v>10.853308969740937</v>
      </c>
      <c r="AR111">
        <f t="shared" si="71"/>
        <v>6.3071537883452697E-2</v>
      </c>
      <c r="AS111">
        <f t="shared" si="71"/>
        <v>2.0976382410406638E-3</v>
      </c>
      <c r="AT111">
        <f t="shared" si="71"/>
        <v>2.7625243629196983E-3</v>
      </c>
      <c r="AU111">
        <f t="shared" si="71"/>
        <v>8.1280469056064995</v>
      </c>
      <c r="AV111">
        <f t="shared" si="71"/>
        <v>5.0680565466706623E-3</v>
      </c>
      <c r="AW111">
        <f t="shared" si="71"/>
        <v>0.50395100906077706</v>
      </c>
      <c r="AX111">
        <f t="shared" si="71"/>
        <v>2.5406638759455391</v>
      </c>
      <c r="AY111">
        <f t="shared" si="57"/>
        <v>1059.8732922460333</v>
      </c>
      <c r="AZ111">
        <f t="shared" ref="AZ111:BO111" si="72">_xlfn.STDEV.P(AZ40,AZ44,AZ56,AZ60,AZ72,AZ76)</f>
        <v>6.4031643811400835E-2</v>
      </c>
      <c r="BA111">
        <f t="shared" si="72"/>
        <v>6.4818439938246994</v>
      </c>
      <c r="BB111">
        <f t="shared" si="72"/>
        <v>5.7767998192913241</v>
      </c>
      <c r="BC111">
        <f t="shared" si="72"/>
        <v>5.8177238728101628</v>
      </c>
      <c r="BD111">
        <f t="shared" si="72"/>
        <v>1.1593558862151934E-3</v>
      </c>
      <c r="BE111">
        <f t="shared" si="72"/>
        <v>6.4905131474460851E-4</v>
      </c>
      <c r="BF111">
        <f t="shared" si="72"/>
        <v>1.0712105616901137E-2</v>
      </c>
      <c r="BG111">
        <f t="shared" si="72"/>
        <v>7.6696387322994483E-2</v>
      </c>
      <c r="BH111">
        <f t="shared" si="72"/>
        <v>0.38528134591768032</v>
      </c>
      <c r="BI111">
        <f t="shared" si="72"/>
        <v>4.2936707893525525E-4</v>
      </c>
      <c r="BJ111">
        <f t="shared" si="72"/>
        <v>1.2125461478997264E-3</v>
      </c>
      <c r="BK111">
        <f t="shared" si="72"/>
        <v>7.5296206994119482E-5</v>
      </c>
      <c r="BL111">
        <f t="shared" si="72"/>
        <v>0.43763026226267293</v>
      </c>
      <c r="BM111">
        <f t="shared" si="72"/>
        <v>3.5234171898501796E-5</v>
      </c>
      <c r="BN111">
        <f t="shared" si="72"/>
        <v>1.7606631572874315E-2</v>
      </c>
      <c r="BO111">
        <f t="shared" si="72"/>
        <v>1.8792092928142678E-3</v>
      </c>
    </row>
    <row r="112" spans="1:67" x14ac:dyDescent="0.25">
      <c r="A112" s="3"/>
      <c r="B112" s="3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67" x14ac:dyDescent="0.25">
      <c r="A113" s="3"/>
      <c r="B113" s="3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K113">
        <f t="shared" ref="AK113:BO113" si="73">AK104/$BP86</f>
        <v>2.3679071493499297E-5</v>
      </c>
      <c r="AL113">
        <f t="shared" si="73"/>
        <v>2.5768564032179014E-2</v>
      </c>
      <c r="AM113">
        <f t="shared" si="73"/>
        <v>9.5619064759516308E-3</v>
      </c>
      <c r="AN113">
        <f t="shared" si="73"/>
        <v>7.3293482362034396E-2</v>
      </c>
      <c r="AO113">
        <f t="shared" si="73"/>
        <v>3.9429724492844424E-2</v>
      </c>
      <c r="AP113">
        <f t="shared" si="73"/>
        <v>7.2625202276166853E-2</v>
      </c>
      <c r="AQ113">
        <f t="shared" si="73"/>
        <v>8.124061695118194E-4</v>
      </c>
      <c r="AR113">
        <f t="shared" si="73"/>
        <v>1.0644570862349647E-6</v>
      </c>
      <c r="AS113">
        <f t="shared" si="73"/>
        <v>1.0070728411302517E-7</v>
      </c>
      <c r="AT113">
        <f t="shared" si="73"/>
        <v>1.5760863820262339E-7</v>
      </c>
      <c r="AU113">
        <f t="shared" si="73"/>
        <v>2.4255615252775556E-4</v>
      </c>
      <c r="AV113">
        <f t="shared" si="73"/>
        <v>4.3383334373422808E-7</v>
      </c>
      <c r="AW113">
        <f t="shared" si="73"/>
        <v>6.4117959571192737E-5</v>
      </c>
      <c r="AX113">
        <f t="shared" si="73"/>
        <v>1.3252731482405394E-4</v>
      </c>
      <c r="AY113">
        <f t="shared" si="73"/>
        <v>2.316763848882555E-2</v>
      </c>
      <c r="AZ113">
        <f t="shared" si="73"/>
        <v>2.6564763469410323E-6</v>
      </c>
      <c r="BA113">
        <f t="shared" si="73"/>
        <v>2.7527039281642477E-4</v>
      </c>
      <c r="BB113">
        <f t="shared" si="73"/>
        <v>4.2617075532613173E-5</v>
      </c>
      <c r="BC113">
        <f t="shared" si="73"/>
        <v>1.7576304169405582E-4</v>
      </c>
      <c r="BD113">
        <f t="shared" si="73"/>
        <v>4.3767212985576759E-8</v>
      </c>
      <c r="BE113">
        <f t="shared" si="73"/>
        <v>2.7348153780655773E-8</v>
      </c>
      <c r="BF113">
        <f t="shared" si="73"/>
        <v>1.3573321312749688E-6</v>
      </c>
      <c r="BG113">
        <f t="shared" si="73"/>
        <v>3.937095339237232E-6</v>
      </c>
      <c r="BH113">
        <f t="shared" si="73"/>
        <v>3.5513578948246057E-5</v>
      </c>
      <c r="BI113">
        <f t="shared" si="73"/>
        <v>5.4995161687980077E-8</v>
      </c>
      <c r="BJ113">
        <f t="shared" si="73"/>
        <v>3.7338084693644168E-8</v>
      </c>
      <c r="BK113">
        <f t="shared" si="73"/>
        <v>1.236004487120167E-8</v>
      </c>
      <c r="BL113">
        <f t="shared" si="73"/>
        <v>4.3321122709818835E-5</v>
      </c>
      <c r="BM113">
        <f t="shared" si="73"/>
        <v>8.7770596433397938E-10</v>
      </c>
      <c r="BN113">
        <f t="shared" si="73"/>
        <v>9.9474790266322182E-7</v>
      </c>
      <c r="BO113">
        <f t="shared" si="73"/>
        <v>1.6134652667466481E-7</v>
      </c>
    </row>
    <row r="114" spans="1:67" x14ac:dyDescent="0.25">
      <c r="A114" s="3"/>
      <c r="B114" s="3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K114">
        <f t="shared" ref="AK114:BO114" si="74">AK105/$BP87</f>
        <v>8.3676612102727611E-5</v>
      </c>
      <c r="AL114">
        <f t="shared" si="74"/>
        <v>3.9900547054370572E-2</v>
      </c>
      <c r="AM114">
        <f t="shared" si="74"/>
        <v>1.335398167264844E-2</v>
      </c>
      <c r="AN114">
        <f t="shared" si="74"/>
        <v>0.11407173170264162</v>
      </c>
      <c r="AO114">
        <f t="shared" si="74"/>
        <v>7.3507292232812049E-2</v>
      </c>
      <c r="AP114">
        <f t="shared" si="74"/>
        <v>2.8820318429728251E-2</v>
      </c>
      <c r="AQ114">
        <f t="shared" si="74"/>
        <v>7.3730312645453404E-4</v>
      </c>
      <c r="AR114">
        <f t="shared" si="74"/>
        <v>2.3564188690248212E-6</v>
      </c>
      <c r="AS114">
        <f t="shared" si="74"/>
        <v>2.6638993845301819E-7</v>
      </c>
      <c r="AT114">
        <f t="shared" si="74"/>
        <v>1.6321646622096056E-7</v>
      </c>
      <c r="AU114">
        <f t="shared" si="74"/>
        <v>4.8312738233611971E-4</v>
      </c>
      <c r="AV114">
        <f t="shared" si="74"/>
        <v>8.6412108426600019E-8</v>
      </c>
      <c r="AW114">
        <f t="shared" si="74"/>
        <v>1.9193498168517028E-5</v>
      </c>
      <c r="AX114">
        <f t="shared" si="74"/>
        <v>5.2534704341811575E-5</v>
      </c>
      <c r="AY114">
        <f t="shared" si="74"/>
        <v>9.9802940950221106E-3</v>
      </c>
      <c r="AZ114">
        <f t="shared" si="74"/>
        <v>4.1940521323689987E-6</v>
      </c>
      <c r="BA114">
        <f t="shared" si="74"/>
        <v>5.1512622763278944E-4</v>
      </c>
      <c r="BB114">
        <f t="shared" si="74"/>
        <v>4.0367520537506465E-5</v>
      </c>
      <c r="BC114">
        <f t="shared" si="74"/>
        <v>1.7255847811090279E-4</v>
      </c>
      <c r="BD114">
        <f t="shared" si="74"/>
        <v>4.2351147735697762E-8</v>
      </c>
      <c r="BE114">
        <f t="shared" si="74"/>
        <v>3.6273444183229961E-8</v>
      </c>
      <c r="BF114">
        <f t="shared" si="74"/>
        <v>1.0727077200024246E-6</v>
      </c>
      <c r="BG114">
        <f t="shared" si="74"/>
        <v>1.1262654226692368E-6</v>
      </c>
      <c r="BH114">
        <f t="shared" si="74"/>
        <v>5.1226304063903932E-5</v>
      </c>
      <c r="BI114">
        <f t="shared" si="74"/>
        <v>3.0792337680868747E-8</v>
      </c>
      <c r="BJ114">
        <f t="shared" si="74"/>
        <v>5.2364984058894691E-8</v>
      </c>
      <c r="BK114">
        <f t="shared" si="74"/>
        <v>1.8632977683361785E-8</v>
      </c>
      <c r="BL114">
        <f t="shared" si="74"/>
        <v>5.2149140602781993E-5</v>
      </c>
      <c r="BM114">
        <f t="shared" si="74"/>
        <v>1.5579697132805564E-9</v>
      </c>
      <c r="BN114">
        <f t="shared" si="74"/>
        <v>6.7815208743115954E-7</v>
      </c>
      <c r="BO114">
        <f t="shared" si="74"/>
        <v>1.1696892191049637E-7</v>
      </c>
    </row>
    <row r="115" spans="1:67" x14ac:dyDescent="0.25">
      <c r="A115" s="3"/>
      <c r="B115" s="3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K115">
        <f t="shared" ref="AK115:BO115" si="75">AK106/$BP88</f>
        <v>7.1273382743490418E-5</v>
      </c>
      <c r="AL115">
        <f t="shared" si="75"/>
        <v>1.1767970701594438E-2</v>
      </c>
      <c r="AM115">
        <f t="shared" si="75"/>
        <v>1.1950316272804361E-2</v>
      </c>
      <c r="AN115">
        <f t="shared" si="75"/>
        <v>6.4997052511045525E-2</v>
      </c>
      <c r="AO115">
        <f t="shared" si="75"/>
        <v>3.1100150097139657E-2</v>
      </c>
      <c r="AP115">
        <f t="shared" si="75"/>
        <v>1.9109463670409582E-2</v>
      </c>
      <c r="AQ115">
        <f t="shared" si="75"/>
        <v>7.5420397058460168E-4</v>
      </c>
      <c r="AR115">
        <f t="shared" si="75"/>
        <v>2.0023785003226107E-6</v>
      </c>
      <c r="AS115">
        <f t="shared" si="75"/>
        <v>6.7137318058380518E-8</v>
      </c>
      <c r="AT115">
        <f t="shared" si="75"/>
        <v>1.6486188386325247E-7</v>
      </c>
      <c r="AU115">
        <f t="shared" si="75"/>
        <v>3.7546268273800634E-4</v>
      </c>
      <c r="AV115">
        <f t="shared" si="75"/>
        <v>5.2809856044677689E-7</v>
      </c>
      <c r="AW115">
        <f t="shared" si="75"/>
        <v>1.3527951041280244E-4</v>
      </c>
      <c r="AX115">
        <f t="shared" si="75"/>
        <v>3.4670167224938093E-4</v>
      </c>
      <c r="AY115">
        <f t="shared" si="75"/>
        <v>5.4660638901587941E-2</v>
      </c>
      <c r="AZ115">
        <f t="shared" si="75"/>
        <v>4.8945580261473309E-6</v>
      </c>
      <c r="BA115">
        <f t="shared" si="75"/>
        <v>3.2844249299047269E-4</v>
      </c>
      <c r="BB115">
        <f t="shared" si="75"/>
        <v>1.8307138666540451E-4</v>
      </c>
      <c r="BC115">
        <f t="shared" si="75"/>
        <v>3.299960921427273E-4</v>
      </c>
      <c r="BD115">
        <f t="shared" si="75"/>
        <v>3.8442967117485807E-8</v>
      </c>
      <c r="BE115">
        <f t="shared" si="75"/>
        <v>4.212543674538905E-7</v>
      </c>
      <c r="BF115">
        <f t="shared" si="75"/>
        <v>8.8953969049359638E-7</v>
      </c>
      <c r="BG115">
        <f t="shared" si="75"/>
        <v>3.5431097517075447E-6</v>
      </c>
      <c r="BH115">
        <f t="shared" si="75"/>
        <v>1.6463232420808034E-5</v>
      </c>
      <c r="BI115">
        <f t="shared" si="75"/>
        <v>7.4816990985330244E-8</v>
      </c>
      <c r="BJ115">
        <f t="shared" si="75"/>
        <v>4.759551202043303E-8</v>
      </c>
      <c r="BK115">
        <f t="shared" si="75"/>
        <v>7.6600814867723414E-9</v>
      </c>
      <c r="BL115">
        <f t="shared" si="75"/>
        <v>3.4043839027521077E-5</v>
      </c>
      <c r="BM115">
        <f t="shared" si="75"/>
        <v>2.3492804506035673E-9</v>
      </c>
      <c r="BN115">
        <f t="shared" si="75"/>
        <v>1.489667295040486E-6</v>
      </c>
      <c r="BO115">
        <f t="shared" si="75"/>
        <v>3.1255474458326169E-8</v>
      </c>
    </row>
    <row r="116" spans="1:67" x14ac:dyDescent="0.25">
      <c r="A116" s="3"/>
      <c r="B116" s="3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K116">
        <f t="shared" ref="AK116:BO116" si="76">AK107/$BP89</f>
        <v>3.1216560370095555E-5</v>
      </c>
      <c r="AL116">
        <f t="shared" si="76"/>
        <v>1.7197014396634989E-2</v>
      </c>
      <c r="AM116">
        <f t="shared" si="76"/>
        <v>1.4761057399495557E-2</v>
      </c>
      <c r="AN116">
        <f t="shared" si="76"/>
        <v>8.3443444727525795E-2</v>
      </c>
      <c r="AO116">
        <f t="shared" si="76"/>
        <v>5.5733740627930475E-2</v>
      </c>
      <c r="AP116">
        <f t="shared" si="76"/>
        <v>2.4636230383994911E-2</v>
      </c>
      <c r="AQ116">
        <f t="shared" si="76"/>
        <v>7.3363404307144771E-4</v>
      </c>
      <c r="AR116">
        <f t="shared" si="76"/>
        <v>1.5651921723861003E-6</v>
      </c>
      <c r="AS116">
        <f t="shared" si="76"/>
        <v>1.5750327497803553E-7</v>
      </c>
      <c r="AT116">
        <f t="shared" si="76"/>
        <v>1.3696603879101852E-7</v>
      </c>
      <c r="AU116">
        <f t="shared" si="76"/>
        <v>4.4909334798770958E-4</v>
      </c>
      <c r="AV116">
        <f t="shared" si="76"/>
        <v>5.5240914707077353E-8</v>
      </c>
      <c r="AW116">
        <f t="shared" si="76"/>
        <v>6.0413970739078602E-6</v>
      </c>
      <c r="AX116">
        <f t="shared" si="76"/>
        <v>1.7624184937037676E-4</v>
      </c>
      <c r="AY116">
        <f t="shared" si="76"/>
        <v>1.3418396766530212E-2</v>
      </c>
      <c r="AZ116">
        <f t="shared" si="76"/>
        <v>6.9513187340293686E-6</v>
      </c>
      <c r="BA116">
        <f t="shared" si="76"/>
        <v>2.7955383524074515E-4</v>
      </c>
      <c r="BB116">
        <f t="shared" si="76"/>
        <v>2.4002077450050078E-5</v>
      </c>
      <c r="BC116">
        <f t="shared" si="76"/>
        <v>1.4866000342850149E-4</v>
      </c>
      <c r="BD116">
        <f t="shared" si="76"/>
        <v>2.2570778507529638E-8</v>
      </c>
      <c r="BE116">
        <f t="shared" si="76"/>
        <v>2.0974475932576431E-6</v>
      </c>
      <c r="BF116">
        <f t="shared" si="76"/>
        <v>1.2162867463182259E-6</v>
      </c>
      <c r="BG116">
        <f t="shared" si="76"/>
        <v>9.8787647339243883E-7</v>
      </c>
      <c r="BH116">
        <f t="shared" si="76"/>
        <v>1.6866813502581041E-5</v>
      </c>
      <c r="BI116">
        <f t="shared" si="76"/>
        <v>2.7136570099508854E-8</v>
      </c>
      <c r="BJ116">
        <f t="shared" si="76"/>
        <v>1.1143805567537678E-7</v>
      </c>
      <c r="BK116">
        <f t="shared" si="76"/>
        <v>9.5582334750543324E-9</v>
      </c>
      <c r="BL116">
        <f t="shared" si="76"/>
        <v>4.6504792091321509E-5</v>
      </c>
      <c r="BM116">
        <f t="shared" si="76"/>
        <v>2.0536872062468172E-9</v>
      </c>
      <c r="BN116">
        <f t="shared" si="76"/>
        <v>1.4552662299485599E-6</v>
      </c>
      <c r="BO116">
        <f t="shared" si="76"/>
        <v>1.8421264585631661E-7</v>
      </c>
    </row>
    <row r="117" spans="1:67" x14ac:dyDescent="0.25">
      <c r="A117" s="3"/>
      <c r="B117" s="3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K117">
        <f t="shared" ref="AK117:BO117" si="77">AK108/$BP90</f>
        <v>4.3802885762364455E-5</v>
      </c>
      <c r="AL117">
        <f t="shared" si="77"/>
        <v>1.0907758172330957E-2</v>
      </c>
      <c r="AM117">
        <f t="shared" si="77"/>
        <v>8.3303177704279908E-3</v>
      </c>
      <c r="AN117">
        <f t="shared" si="77"/>
        <v>7.8845405750970862E-2</v>
      </c>
      <c r="AO117">
        <f t="shared" si="77"/>
        <v>3.2034255910196825E-2</v>
      </c>
      <c r="AP117">
        <f t="shared" si="77"/>
        <v>2.3044920170921756E-2</v>
      </c>
      <c r="AQ117">
        <f t="shared" si="77"/>
        <v>3.8469182129989782E-4</v>
      </c>
      <c r="AR117">
        <f t="shared" si="77"/>
        <v>3.1294754566304163E-6</v>
      </c>
      <c r="AS117">
        <f t="shared" si="77"/>
        <v>5.2364602857985399E-8</v>
      </c>
      <c r="AT117">
        <f t="shared" si="77"/>
        <v>2.322627505059892E-7</v>
      </c>
      <c r="AU117">
        <f t="shared" si="77"/>
        <v>4.5604396502746289E-4</v>
      </c>
      <c r="AV117">
        <f t="shared" si="77"/>
        <v>1.7497220020112945E-8</v>
      </c>
      <c r="AW117">
        <f t="shared" si="77"/>
        <v>5.3088619746777352E-6</v>
      </c>
      <c r="AX117">
        <f t="shared" si="77"/>
        <v>4.9757933901388458E-5</v>
      </c>
      <c r="AY117">
        <f t="shared" si="77"/>
        <v>2.0226174505922578E-2</v>
      </c>
      <c r="AZ117">
        <f t="shared" si="77"/>
        <v>1.8356758668758208E-6</v>
      </c>
      <c r="BA117">
        <f t="shared" si="77"/>
        <v>2.6651155766283679E-4</v>
      </c>
      <c r="BB117">
        <f t="shared" si="77"/>
        <v>1.5742633955370198E-4</v>
      </c>
      <c r="BC117">
        <f t="shared" si="77"/>
        <v>1.2726334566784368E-4</v>
      </c>
      <c r="BD117">
        <f t="shared" si="77"/>
        <v>1.4287738176026948E-7</v>
      </c>
      <c r="BE117">
        <f t="shared" si="77"/>
        <v>2.0341977640403694E-8</v>
      </c>
      <c r="BF117">
        <f t="shared" si="77"/>
        <v>3.4248142502966253E-7</v>
      </c>
      <c r="BG117">
        <f t="shared" si="77"/>
        <v>1.998908762519788E-6</v>
      </c>
      <c r="BH117">
        <f t="shared" si="77"/>
        <v>1.9035284051920159E-5</v>
      </c>
      <c r="BI117">
        <f t="shared" si="77"/>
        <v>2.2015257399769926E-8</v>
      </c>
      <c r="BJ117">
        <f t="shared" si="77"/>
        <v>6.5807686029186629E-7</v>
      </c>
      <c r="BK117">
        <f t="shared" si="77"/>
        <v>7.192029858910562E-9</v>
      </c>
      <c r="BL117">
        <f t="shared" si="77"/>
        <v>4.7153800346462106E-5</v>
      </c>
      <c r="BM117">
        <f t="shared" si="77"/>
        <v>1.365636099111623E-9</v>
      </c>
      <c r="BN117">
        <f t="shared" si="77"/>
        <v>3.0481932588472602E-6</v>
      </c>
      <c r="BO117">
        <f t="shared" si="77"/>
        <v>1.7245757057475609E-8</v>
      </c>
    </row>
    <row r="118" spans="1:67" x14ac:dyDescent="0.25">
      <c r="A118" s="3"/>
      <c r="B118" s="3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K118">
        <f t="shared" ref="AK118:BO118" si="78">AK109/$BP91</f>
        <v>7.2086434751608006E-5</v>
      </c>
      <c r="AL118">
        <f t="shared" si="78"/>
        <v>4.1154594380935119E-2</v>
      </c>
      <c r="AM118">
        <f t="shared" si="78"/>
        <v>1.1702269123934477E-2</v>
      </c>
      <c r="AN118">
        <f t="shared" si="78"/>
        <v>0.10752054203885095</v>
      </c>
      <c r="AO118">
        <f t="shared" si="78"/>
        <v>8.0721801354589937E-2</v>
      </c>
      <c r="AP118">
        <f t="shared" si="78"/>
        <v>2.9795078815824064E-2</v>
      </c>
      <c r="AQ118">
        <f t="shared" si="78"/>
        <v>6.2970172539024199E-4</v>
      </c>
      <c r="AR118">
        <f t="shared" si="78"/>
        <v>2.0874796537691666E-6</v>
      </c>
      <c r="AS118">
        <f t="shared" si="78"/>
        <v>3.1993803530219839E-7</v>
      </c>
      <c r="AT118">
        <f t="shared" si="78"/>
        <v>1.4327491006831758E-7</v>
      </c>
      <c r="AU118">
        <f t="shared" si="78"/>
        <v>3.4427294802311613E-4</v>
      </c>
      <c r="AV118">
        <f t="shared" si="78"/>
        <v>7.3962305828216338E-7</v>
      </c>
      <c r="AW118">
        <f t="shared" si="78"/>
        <v>2.0194365182456253E-4</v>
      </c>
      <c r="AX118">
        <f t="shared" si="78"/>
        <v>7.0498738755766672E-5</v>
      </c>
      <c r="AY118">
        <f t="shared" si="78"/>
        <v>1.4040130780333919E-2</v>
      </c>
      <c r="AZ118">
        <f t="shared" si="78"/>
        <v>3.2432785610453357E-6</v>
      </c>
      <c r="BA118">
        <f t="shared" si="78"/>
        <v>6.9119747198471537E-4</v>
      </c>
      <c r="BB118">
        <f t="shared" si="78"/>
        <v>8.677596552195386E-5</v>
      </c>
      <c r="BC118">
        <f t="shared" si="78"/>
        <v>1.5454225809285359E-4</v>
      </c>
      <c r="BD118">
        <f t="shared" si="78"/>
        <v>4.7140090513358737E-8</v>
      </c>
      <c r="BE118">
        <f t="shared" si="78"/>
        <v>7.814820664744108E-8</v>
      </c>
      <c r="BF118">
        <f t="shared" si="78"/>
        <v>4.4739277900877241E-7</v>
      </c>
      <c r="BG118">
        <f t="shared" si="78"/>
        <v>1.2075656459941506E-6</v>
      </c>
      <c r="BH118">
        <f t="shared" si="78"/>
        <v>6.5802672387571231E-5</v>
      </c>
      <c r="BI118">
        <f t="shared" si="78"/>
        <v>4.1125948488121996E-8</v>
      </c>
      <c r="BJ118">
        <f t="shared" si="78"/>
        <v>3.8046644693420099E-7</v>
      </c>
      <c r="BK118">
        <f t="shared" si="78"/>
        <v>2.0986302013911835E-8</v>
      </c>
      <c r="BL118">
        <f t="shared" si="78"/>
        <v>4.034499253909424E-5</v>
      </c>
      <c r="BM118">
        <f t="shared" si="78"/>
        <v>1.376468276212345E-9</v>
      </c>
      <c r="BN118">
        <f t="shared" si="78"/>
        <v>1.4203925507390234E-6</v>
      </c>
      <c r="BO118">
        <f t="shared" si="78"/>
        <v>1.480656647369424E-7</v>
      </c>
    </row>
    <row r="119" spans="1:67" x14ac:dyDescent="0.25">
      <c r="A119" s="3"/>
      <c r="B119" s="3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K119">
        <f t="shared" ref="AK119:BO119" si="79">AK110/$BP92</f>
        <v>4.438726019098978E-5</v>
      </c>
      <c r="AL119">
        <f t="shared" si="79"/>
        <v>2.2457726896180665E-2</v>
      </c>
      <c r="AM119">
        <f t="shared" si="79"/>
        <v>2.1683057713454027E-2</v>
      </c>
      <c r="AN119">
        <f t="shared" si="79"/>
        <v>0.14596481037981965</v>
      </c>
      <c r="AO119">
        <f t="shared" si="79"/>
        <v>4.7334756049333043E-2</v>
      </c>
      <c r="AP119">
        <f t="shared" si="79"/>
        <v>3.0288064671583698E-2</v>
      </c>
      <c r="AQ119">
        <f t="shared" si="79"/>
        <v>8.6131214684283242E-4</v>
      </c>
      <c r="AR119">
        <f t="shared" si="79"/>
        <v>1.308918279577402E-6</v>
      </c>
      <c r="AS119">
        <f t="shared" si="79"/>
        <v>8.5691774808548109E-8</v>
      </c>
      <c r="AT119">
        <f t="shared" si="79"/>
        <v>1.6436151690914912E-7</v>
      </c>
      <c r="AU119">
        <f t="shared" si="79"/>
        <v>2.9144626807507418E-4</v>
      </c>
      <c r="AV119">
        <f t="shared" si="79"/>
        <v>4.8383840792823769E-7</v>
      </c>
      <c r="AW119">
        <f t="shared" si="79"/>
        <v>1.2076983064719208E-4</v>
      </c>
      <c r="AX119">
        <f t="shared" si="79"/>
        <v>1.4799009883793068E-4</v>
      </c>
      <c r="AY119">
        <f t="shared" si="79"/>
        <v>1.9661838184677032E-2</v>
      </c>
      <c r="AZ119">
        <f t="shared" si="79"/>
        <v>4.1356172922846999E-6</v>
      </c>
      <c r="BA119">
        <f t="shared" si="79"/>
        <v>7.1809107593335132E-4</v>
      </c>
      <c r="BB119">
        <f t="shared" si="79"/>
        <v>7.7701952696337747E-5</v>
      </c>
      <c r="BC119">
        <f t="shared" si="79"/>
        <v>1.6237022316482923E-4</v>
      </c>
      <c r="BD119">
        <f t="shared" si="79"/>
        <v>7.1634562046145315E-8</v>
      </c>
      <c r="BE119">
        <f t="shared" si="79"/>
        <v>1.4743726948076983E-7</v>
      </c>
      <c r="BF119">
        <f t="shared" si="79"/>
        <v>5.9467264346946004E-7</v>
      </c>
      <c r="BG119">
        <f t="shared" si="79"/>
        <v>2.9553323245804105E-6</v>
      </c>
      <c r="BH119">
        <f t="shared" si="79"/>
        <v>2.2282819580118139E-5</v>
      </c>
      <c r="BI119">
        <f t="shared" si="79"/>
        <v>5.1618450791028092E-8</v>
      </c>
      <c r="BJ119">
        <f t="shared" si="79"/>
        <v>2.7928686353896199E-8</v>
      </c>
      <c r="BK119">
        <f t="shared" si="79"/>
        <v>1.0274491787267177E-8</v>
      </c>
      <c r="BL119">
        <f t="shared" si="79"/>
        <v>7.2581618351597614E-6</v>
      </c>
      <c r="BM119">
        <f t="shared" si="79"/>
        <v>1.4626663765978573E-9</v>
      </c>
      <c r="BN119">
        <f t="shared" si="79"/>
        <v>6.4072197604189759E-7</v>
      </c>
      <c r="BO119">
        <f t="shared" si="79"/>
        <v>1.8374198094965681E-8</v>
      </c>
    </row>
    <row r="120" spans="1:67" x14ac:dyDescent="0.25">
      <c r="A120" s="3"/>
      <c r="B120" s="3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K120">
        <f t="shared" ref="AK120:BO120" si="80">AK111/$BP93</f>
        <v>2.3451821623700139E-5</v>
      </c>
      <c r="AL120">
        <f t="shared" si="80"/>
        <v>1.1196632717685055E-2</v>
      </c>
      <c r="AM120">
        <f t="shared" si="80"/>
        <v>1.0751740318460851E-2</v>
      </c>
      <c r="AN120">
        <f t="shared" si="80"/>
        <v>9.5133164436299072E-2</v>
      </c>
      <c r="AO120">
        <f t="shared" si="80"/>
        <v>5.6547580600739798E-2</v>
      </c>
      <c r="AP120">
        <f t="shared" si="80"/>
        <v>2.1682212106616274E-2</v>
      </c>
      <c r="AQ120">
        <f t="shared" si="80"/>
        <v>5.4871334528601347E-4</v>
      </c>
      <c r="AR120">
        <f t="shared" si="80"/>
        <v>3.1887228716007832E-6</v>
      </c>
      <c r="AS120">
        <f t="shared" si="80"/>
        <v>1.0605079977454706E-7</v>
      </c>
      <c r="AT120">
        <f t="shared" si="80"/>
        <v>1.3966560694419843E-7</v>
      </c>
      <c r="AU120">
        <f t="shared" si="80"/>
        <v>4.1093161732070639E-4</v>
      </c>
      <c r="AV120">
        <f t="shared" si="80"/>
        <v>2.5622695065399203E-7</v>
      </c>
      <c r="AW120">
        <f t="shared" si="80"/>
        <v>2.5478372062654139E-5</v>
      </c>
      <c r="AX120">
        <f t="shared" si="80"/>
        <v>1.2844895308003772E-4</v>
      </c>
      <c r="AY120">
        <f t="shared" si="80"/>
        <v>5.35842682990995E-2</v>
      </c>
      <c r="AZ120">
        <f t="shared" si="80"/>
        <v>3.2372631773289385E-6</v>
      </c>
      <c r="BA120">
        <f t="shared" si="80"/>
        <v>3.2770414178658557E-4</v>
      </c>
      <c r="BB120">
        <f t="shared" si="80"/>
        <v>2.9205905431499407E-4</v>
      </c>
      <c r="BC120">
        <f t="shared" si="80"/>
        <v>2.9412806150640381E-4</v>
      </c>
      <c r="BD120">
        <f t="shared" si="80"/>
        <v>5.8613833668217616E-8</v>
      </c>
      <c r="BE120">
        <f t="shared" si="80"/>
        <v>3.281424302659471E-8</v>
      </c>
      <c r="BF120">
        <f t="shared" si="80"/>
        <v>5.4157449350188549E-7</v>
      </c>
      <c r="BG120">
        <f t="shared" si="80"/>
        <v>3.8775576533095443E-6</v>
      </c>
      <c r="BH120">
        <f t="shared" si="80"/>
        <v>1.9478761434342023E-5</v>
      </c>
      <c r="BI120">
        <f t="shared" si="80"/>
        <v>2.1707614414654535E-8</v>
      </c>
      <c r="BJ120">
        <f t="shared" si="80"/>
        <v>6.1302986488516927E-8</v>
      </c>
      <c r="BK120">
        <f t="shared" si="80"/>
        <v>3.8067684005201249E-9</v>
      </c>
      <c r="BL120">
        <f t="shared" si="80"/>
        <v>2.2125378156471901E-5</v>
      </c>
      <c r="BM120">
        <f t="shared" si="80"/>
        <v>1.7813424813309124E-9</v>
      </c>
      <c r="BN120">
        <f t="shared" si="80"/>
        <v>8.9014269625098617E-7</v>
      </c>
      <c r="BO120">
        <f t="shared" si="80"/>
        <v>9.500763503808125E-8</v>
      </c>
    </row>
    <row r="121" spans="1:67" x14ac:dyDescent="0.25">
      <c r="A121" s="3"/>
      <c r="B121" s="3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67" x14ac:dyDescent="0.25">
      <c r="A122" s="3"/>
      <c r="B122" s="3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67" x14ac:dyDescent="0.25">
      <c r="A123" s="3"/>
      <c r="B123" s="3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67" x14ac:dyDescent="0.25">
      <c r="A124" s="3"/>
      <c r="B124" s="3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67" x14ac:dyDescent="0.25">
      <c r="A125" s="3"/>
      <c r="B125" s="3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67" x14ac:dyDescent="0.25">
      <c r="A126" s="3"/>
      <c r="B126" s="3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67" x14ac:dyDescent="0.25">
      <c r="A127" s="3"/>
      <c r="B127" s="3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67" x14ac:dyDescent="0.25">
      <c r="A128" s="3"/>
      <c r="B128" s="3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5">
      <c r="A129" s="3"/>
      <c r="B129" s="3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5">
      <c r="A130" s="3"/>
      <c r="B130" s="3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5">
      <c r="A131" s="3"/>
      <c r="B131" s="3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5">
      <c r="A132" s="3"/>
      <c r="B132" s="3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25">
      <c r="A133" s="3"/>
      <c r="B133" s="3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25">
      <c r="A134" s="3"/>
      <c r="B134" s="3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25">
      <c r="A135" s="3"/>
      <c r="B135" s="3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25">
      <c r="A136" s="3"/>
      <c r="B136" s="3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25">
      <c r="A137" s="3"/>
      <c r="B137" s="3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25">
      <c r="A138" s="3"/>
      <c r="B138" s="3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5">
      <c r="A139" s="3"/>
      <c r="B139" s="3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2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2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5:35" x14ac:dyDescent="0.2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5:35" x14ac:dyDescent="0.2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5:35" x14ac:dyDescent="0.2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5:35" x14ac:dyDescent="0.2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5:35" x14ac:dyDescent="0.2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5:35" x14ac:dyDescent="0.2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5:35" x14ac:dyDescent="0.2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5:35" x14ac:dyDescent="0.2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5:35" x14ac:dyDescent="0.2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5:35" x14ac:dyDescent="0.2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5:35" x14ac:dyDescent="0.2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5:35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5:35" x14ac:dyDescent="0.2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5:35" x14ac:dyDescent="0.2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5:35" x14ac:dyDescent="0.2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5:35" x14ac:dyDescent="0.2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5:35" x14ac:dyDescent="0.2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5:35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5:35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5:35" x14ac:dyDescent="0.2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5:35" x14ac:dyDescent="0.2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5:35" x14ac:dyDescent="0.2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5:35" x14ac:dyDescent="0.2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5:35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5:35" x14ac:dyDescent="0.2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5:35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3D82-C263-4ACD-9BF5-54629C115F8B}">
  <dimension ref="A3:AI38"/>
  <sheetViews>
    <sheetView tabSelected="1" topLeftCell="P9" workbookViewId="0">
      <selection activeCell="AE27" sqref="AE27"/>
    </sheetView>
  </sheetViews>
  <sheetFormatPr defaultRowHeight="15" x14ac:dyDescent="0.25"/>
  <sheetData>
    <row r="3" spans="1:35" x14ac:dyDescent="0.25">
      <c r="A3" t="s">
        <v>514</v>
      </c>
      <c r="B3" t="s">
        <v>17</v>
      </c>
      <c r="C3" t="s">
        <v>18</v>
      </c>
      <c r="D3" t="s">
        <v>19</v>
      </c>
      <c r="E3" t="s">
        <v>15</v>
      </c>
      <c r="F3" t="s">
        <v>16</v>
      </c>
      <c r="G3" t="s">
        <v>28</v>
      </c>
      <c r="J3" t="s">
        <v>20</v>
      </c>
      <c r="K3" t="s">
        <v>30</v>
      </c>
      <c r="L3" t="s">
        <v>32</v>
      </c>
      <c r="M3" t="s">
        <v>24</v>
      </c>
      <c r="N3" t="s">
        <v>27</v>
      </c>
      <c r="O3" t="s">
        <v>31</v>
      </c>
      <c r="P3" t="s">
        <v>37</v>
      </c>
      <c r="Q3" t="s">
        <v>26</v>
      </c>
      <c r="R3" t="s">
        <v>14</v>
      </c>
      <c r="S3" t="s">
        <v>41</v>
      </c>
      <c r="U3" t="s">
        <v>21</v>
      </c>
      <c r="V3" t="s">
        <v>36</v>
      </c>
      <c r="W3" t="s">
        <v>35</v>
      </c>
      <c r="X3" t="s">
        <v>29</v>
      </c>
      <c r="Y3" t="s">
        <v>34</v>
      </c>
      <c r="Z3" t="s">
        <v>43</v>
      </c>
      <c r="AB3" t="s">
        <v>25</v>
      </c>
      <c r="AC3" t="s">
        <v>38</v>
      </c>
      <c r="AD3" t="s">
        <v>39</v>
      </c>
      <c r="AE3" t="s">
        <v>40</v>
      </c>
      <c r="AF3" t="s">
        <v>42</v>
      </c>
      <c r="AG3" t="s">
        <v>44</v>
      </c>
      <c r="AH3" t="s">
        <v>33</v>
      </c>
      <c r="AI3" t="s">
        <v>23</v>
      </c>
    </row>
    <row r="4" spans="1:35" x14ac:dyDescent="0.25">
      <c r="A4" t="s">
        <v>518</v>
      </c>
      <c r="B4">
        <v>7826.1199530191452</v>
      </c>
      <c r="C4">
        <v>4483.9681646241743</v>
      </c>
      <c r="D4">
        <v>2729.4413768035142</v>
      </c>
      <c r="E4">
        <v>1473.5155049753027</v>
      </c>
      <c r="F4">
        <v>1210.2372126438609</v>
      </c>
      <c r="G4">
        <v>674.5848436915611</v>
      </c>
      <c r="J4">
        <v>52.6232633562202</v>
      </c>
      <c r="K4">
        <v>33.345604005871174</v>
      </c>
      <c r="L4">
        <v>21.005988725852358</v>
      </c>
      <c r="M4">
        <v>5.4206047267280866</v>
      </c>
      <c r="N4">
        <v>4.4589893459133858</v>
      </c>
      <c r="O4">
        <v>3.1268520314793595</v>
      </c>
      <c r="P4">
        <v>2.391420809952844</v>
      </c>
      <c r="Q4">
        <v>0.90871122743938837</v>
      </c>
      <c r="R4">
        <v>0.26897282717591703</v>
      </c>
      <c r="S4">
        <v>1.0594760368945504</v>
      </c>
      <c r="U4">
        <v>5.0312074020273927E-2</v>
      </c>
      <c r="V4">
        <v>7.7345636216866048E-2</v>
      </c>
      <c r="W4">
        <v>3.5762350430273954E-2</v>
      </c>
      <c r="X4">
        <v>0.25590999933857045</v>
      </c>
      <c r="Y4">
        <v>1.7077196163019139E-3</v>
      </c>
      <c r="Z4">
        <v>2.810080373233775E-2</v>
      </c>
      <c r="AB4">
        <v>6.6445135063401446E-3</v>
      </c>
      <c r="AC4">
        <v>2.2914693587061945E-3</v>
      </c>
      <c r="AD4">
        <v>1.6406564759370919E-3</v>
      </c>
      <c r="AE4">
        <v>2.5152889523405431E-4</v>
      </c>
      <c r="AF4">
        <v>5.0816204920583638E-5</v>
      </c>
      <c r="AG4">
        <v>3.3470862203970613E-3</v>
      </c>
      <c r="AH4">
        <v>8.5603261054775033E-4</v>
      </c>
      <c r="AI4">
        <v>3.3621283806711364E-3</v>
      </c>
    </row>
    <row r="5" spans="1:35" x14ac:dyDescent="0.25">
      <c r="A5" t="s">
        <v>516</v>
      </c>
      <c r="B5">
        <v>8382.8992793102061</v>
      </c>
      <c r="C5">
        <v>4430.8774185750608</v>
      </c>
      <c r="D5">
        <v>3099.8631450695352</v>
      </c>
      <c r="E5">
        <v>1892.9771405765105</v>
      </c>
      <c r="F5">
        <v>1121.9602166760467</v>
      </c>
      <c r="G5">
        <v>759.67872450292032</v>
      </c>
      <c r="J5">
        <v>47.918971789865829</v>
      </c>
      <c r="K5">
        <v>43.402179808726622</v>
      </c>
      <c r="L5">
        <v>15.333875806280973</v>
      </c>
      <c r="M5">
        <v>11.218208283677626</v>
      </c>
      <c r="N5">
        <v>3.7779069906155356</v>
      </c>
      <c r="O5">
        <v>2.5537070919668983</v>
      </c>
      <c r="P5">
        <v>3.2293956171595717</v>
      </c>
      <c r="Q5">
        <v>0.49406012315497166</v>
      </c>
      <c r="R5">
        <v>1.1551441554583728</v>
      </c>
      <c r="S5">
        <v>1.7687209750298951</v>
      </c>
      <c r="U5">
        <v>7.7067047186439933E-2</v>
      </c>
      <c r="V5">
        <v>6.5666511451797818E-2</v>
      </c>
      <c r="W5">
        <v>4.0513450964881771E-2</v>
      </c>
      <c r="X5">
        <v>0.30975586389966653</v>
      </c>
      <c r="Y5">
        <v>1.8495572743930111E-3</v>
      </c>
      <c r="Z5">
        <v>1.6532741028897811E-2</v>
      </c>
      <c r="AB5">
        <v>2.1918801373608395E-3</v>
      </c>
      <c r="AC5">
        <v>1.7214631565076247E-3</v>
      </c>
      <c r="AD5">
        <v>1.9339411726170131E-3</v>
      </c>
      <c r="AE5">
        <v>4.7648936851162928E-4</v>
      </c>
      <c r="AF5">
        <v>8.1540534108448247E-5</v>
      </c>
      <c r="AG5">
        <v>3.0305490141140693E-3</v>
      </c>
      <c r="AH5">
        <v>2.9402626156322634E-4</v>
      </c>
      <c r="AI5">
        <v>3.0406724529365731E-3</v>
      </c>
    </row>
    <row r="6" spans="1:35" x14ac:dyDescent="0.25">
      <c r="A6" t="s">
        <v>517</v>
      </c>
      <c r="B6">
        <v>5871.3771266983049</v>
      </c>
      <c r="C6">
        <v>1704.0134024338884</v>
      </c>
      <c r="D6">
        <v>2969.4578287456702</v>
      </c>
      <c r="E6">
        <v>1208.2625041212941</v>
      </c>
      <c r="F6">
        <v>1199.4693560985572</v>
      </c>
      <c r="G6">
        <v>1224.6771791421593</v>
      </c>
      <c r="J6">
        <v>59.753697039805694</v>
      </c>
      <c r="K6">
        <v>57.913667240728721</v>
      </c>
      <c r="L6">
        <v>18.336444400126702</v>
      </c>
      <c r="M6">
        <v>9.930719147341863</v>
      </c>
      <c r="N6">
        <v>10.929887039825886</v>
      </c>
      <c r="O6">
        <v>5.5575636056305191</v>
      </c>
      <c r="P6">
        <v>1.7013192622448339</v>
      </c>
      <c r="Q6">
        <v>2.1373945101275065</v>
      </c>
      <c r="R6">
        <v>0.40520255902935737</v>
      </c>
      <c r="S6">
        <v>0.68371551617607551</v>
      </c>
      <c r="U6">
        <v>7.3799880623592898E-2</v>
      </c>
      <c r="V6">
        <v>0.11498617002145727</v>
      </c>
      <c r="W6">
        <v>7.0228019884646928E-2</v>
      </c>
      <c r="X6">
        <v>0.37590852247496714</v>
      </c>
      <c r="Y6">
        <v>1.1325713792781925E-2</v>
      </c>
      <c r="Z6">
        <v>2.3701639849297639E-2</v>
      </c>
      <c r="AB6">
        <v>9.0761230990446373E-3</v>
      </c>
      <c r="AC6">
        <v>2.3706054044488598E-3</v>
      </c>
      <c r="AD6">
        <v>2.1637410332410677E-3</v>
      </c>
      <c r="AE6">
        <v>4.9969876126889474E-4</v>
      </c>
      <c r="AF6">
        <v>1.0336585486391173E-4</v>
      </c>
      <c r="AG6">
        <v>6.7609997121751352E-4</v>
      </c>
      <c r="AH6">
        <v>4.9621271449681132E-4</v>
      </c>
      <c r="AI6">
        <v>2.2685226067073413E-3</v>
      </c>
    </row>
    <row r="7" spans="1:35" x14ac:dyDescent="0.25">
      <c r="A7" t="s">
        <v>519</v>
      </c>
      <c r="B7">
        <v>7590.7244545662788</v>
      </c>
      <c r="C7">
        <v>4315.1603966090543</v>
      </c>
      <c r="D7">
        <v>3228.9087454153869</v>
      </c>
      <c r="E7">
        <v>1218.2846996002729</v>
      </c>
      <c r="F7">
        <v>1698.7114884603268</v>
      </c>
      <c r="G7">
        <v>607.69134916315886</v>
      </c>
      <c r="J7">
        <v>49.811399135696313</v>
      </c>
      <c r="K7">
        <v>32.097813746835904</v>
      </c>
      <c r="L7">
        <v>15.970451251772339</v>
      </c>
      <c r="M7">
        <v>10.666861895284795</v>
      </c>
      <c r="N7">
        <v>7.0172353252863218</v>
      </c>
      <c r="O7">
        <v>2.6196516122183806</v>
      </c>
      <c r="P7">
        <v>1.482355682685834</v>
      </c>
      <c r="Q7">
        <v>0.33505234765969655</v>
      </c>
      <c r="R7">
        <v>4.948235999204031</v>
      </c>
      <c r="S7">
        <v>1.2220760833083546</v>
      </c>
      <c r="U7">
        <v>7.460271451236096E-2</v>
      </c>
      <c r="V7">
        <v>7.6203347517185577E-2</v>
      </c>
      <c r="W7">
        <v>5.044912593568409E-2</v>
      </c>
      <c r="X7">
        <v>0.319968639035981</v>
      </c>
      <c r="Y7">
        <v>2.7123298180341041E-2</v>
      </c>
      <c r="Z7">
        <v>2.6449846078819384E-2</v>
      </c>
      <c r="AB7">
        <v>1.9871476297265282E-3</v>
      </c>
      <c r="AC7">
        <v>1.6417749962244245E-3</v>
      </c>
      <c r="AD7">
        <v>2.8651686483694289E-3</v>
      </c>
      <c r="AE7">
        <v>4.3224681966658255E-4</v>
      </c>
      <c r="AF7">
        <v>1.1494856695072184E-4</v>
      </c>
      <c r="AG7">
        <v>4.649889586686288E-3</v>
      </c>
      <c r="AH7">
        <v>8.0177691229610241E-4</v>
      </c>
      <c r="AI7">
        <v>1.0756088874735884E-3</v>
      </c>
    </row>
    <row r="8" spans="1:35" x14ac:dyDescent="0.25">
      <c r="A8" t="s">
        <v>520</v>
      </c>
      <c r="B8">
        <v>8515.5908003795848</v>
      </c>
      <c r="C8">
        <v>4319.8616083705774</v>
      </c>
      <c r="D8">
        <v>3937.2216900634412</v>
      </c>
      <c r="E8">
        <v>1184.4911094878696</v>
      </c>
      <c r="F8">
        <v>1271.5115503507393</v>
      </c>
      <c r="G8">
        <v>696.93153313056939</v>
      </c>
      <c r="J8">
        <v>45.347140303364945</v>
      </c>
      <c r="K8">
        <v>26.448407785742166</v>
      </c>
      <c r="L8">
        <v>20.014966991345183</v>
      </c>
      <c r="M8">
        <v>10.256545249873176</v>
      </c>
      <c r="N8">
        <v>3.3046298697164374</v>
      </c>
      <c r="O8">
        <v>5.5592372191887867</v>
      </c>
      <c r="P8">
        <v>1.6228088212791532</v>
      </c>
      <c r="Q8">
        <v>0.31252499489727786</v>
      </c>
      <c r="R8">
        <v>1.0553661238445629</v>
      </c>
      <c r="S8">
        <v>1.2160504422646958</v>
      </c>
      <c r="U8">
        <v>9.2086447890015424E-2</v>
      </c>
      <c r="V8">
        <v>5.192220647093642E-2</v>
      </c>
      <c r="W8">
        <v>6.3368344145926167E-2</v>
      </c>
      <c r="X8">
        <v>0.19859719268402878</v>
      </c>
      <c r="Y8">
        <v>8.8417410774703422E-4</v>
      </c>
      <c r="Z8">
        <v>6.5801181529636196E-2</v>
      </c>
      <c r="AB8">
        <v>1.4974524597473773E-3</v>
      </c>
      <c r="AC8">
        <v>9.7916887625486434E-4</v>
      </c>
      <c r="AD8">
        <v>8.0988207414525795E-3</v>
      </c>
      <c r="AE8">
        <v>1.6923831184338864E-4</v>
      </c>
      <c r="AF8">
        <v>5.6391336252681639E-5</v>
      </c>
      <c r="AG8">
        <v>1.0657909524346119E-3</v>
      </c>
      <c r="AH8">
        <v>1.4422740649727981E-3</v>
      </c>
      <c r="AI8">
        <v>3.1240894079328668E-3</v>
      </c>
    </row>
    <row r="9" spans="1:35" x14ac:dyDescent="0.25">
      <c r="A9" t="s">
        <v>521</v>
      </c>
      <c r="B9">
        <v>7803.0644301874972</v>
      </c>
      <c r="C9">
        <v>3862.5782976753194</v>
      </c>
      <c r="D9">
        <v>3064.4930459427001</v>
      </c>
      <c r="E9">
        <v>1884.6684747985901</v>
      </c>
      <c r="F9">
        <v>1170.9433234476171</v>
      </c>
      <c r="G9">
        <v>910.1562778488186</v>
      </c>
      <c r="J9">
        <v>54.149446108958806</v>
      </c>
      <c r="K9">
        <v>33.526287472580037</v>
      </c>
      <c r="L9">
        <v>15.188692912371629</v>
      </c>
      <c r="M9">
        <v>16.463309861834286</v>
      </c>
      <c r="N9">
        <v>5.1143463409705729</v>
      </c>
      <c r="O9">
        <v>3.6307484668190599</v>
      </c>
      <c r="P9">
        <v>2.673266988843515</v>
      </c>
      <c r="Q9">
        <v>3.0003343237803874</v>
      </c>
      <c r="R9">
        <v>1.4784964889614745</v>
      </c>
      <c r="S9">
        <v>1.2130304826042557</v>
      </c>
      <c r="U9">
        <v>0.13962806412077311</v>
      </c>
      <c r="V9">
        <v>7.2633455134364019E-2</v>
      </c>
      <c r="W9">
        <v>5.880375719981331E-2</v>
      </c>
      <c r="X9">
        <v>0.31641236170734371</v>
      </c>
      <c r="Y9">
        <v>3.1078110296863114E-3</v>
      </c>
      <c r="Z9">
        <v>4.4778178705847972E-2</v>
      </c>
      <c r="AB9">
        <v>1.1222618290504744E-2</v>
      </c>
      <c r="AC9">
        <v>1.1039227035146309E-3</v>
      </c>
      <c r="AD9">
        <v>8.6690805088837294E-3</v>
      </c>
      <c r="AE9">
        <v>4.4862179391605292E-4</v>
      </c>
      <c r="AF9">
        <v>7.7136782407898562E-5</v>
      </c>
      <c r="AG9">
        <v>3.3660209369516026E-3</v>
      </c>
      <c r="AH9">
        <v>5.5914016702735654E-4</v>
      </c>
      <c r="AI9">
        <v>1.5663102514053156E-3</v>
      </c>
    </row>
    <row r="10" spans="1:35" x14ac:dyDescent="0.25">
      <c r="A10" t="s">
        <v>522</v>
      </c>
      <c r="B10">
        <v>6890.8145019692265</v>
      </c>
      <c r="C10">
        <v>2051.712029844653</v>
      </c>
      <c r="D10">
        <v>3284.6102371217298</v>
      </c>
      <c r="E10">
        <v>1531.1251546126423</v>
      </c>
      <c r="F10">
        <v>1315.1681179624909</v>
      </c>
      <c r="G10">
        <v>999.83333431961216</v>
      </c>
      <c r="J10">
        <v>57.045217767696208</v>
      </c>
      <c r="K10">
        <v>52.661027751198901</v>
      </c>
      <c r="L10">
        <v>15.953795805409849</v>
      </c>
      <c r="M10">
        <v>10.314447685553091</v>
      </c>
      <c r="N10">
        <v>9.9690243111840786</v>
      </c>
      <c r="O10">
        <v>7.8021664784341604</v>
      </c>
      <c r="P10">
        <v>1.8402793233141026</v>
      </c>
      <c r="Q10">
        <v>2.1141621543973952</v>
      </c>
      <c r="R10">
        <v>0.66868204672926845</v>
      </c>
      <c r="S10">
        <v>0.5996664670711167</v>
      </c>
      <c r="U10">
        <v>8.2566852683752759E-2</v>
      </c>
      <c r="V10">
        <v>0.10195771491245197</v>
      </c>
      <c r="W10">
        <v>7.6422609091665247E-2</v>
      </c>
      <c r="X10">
        <v>0.34905887691525034</v>
      </c>
      <c r="Y10">
        <v>3.3642059161187576E-3</v>
      </c>
      <c r="Z10">
        <v>2.4275795754482642E-2</v>
      </c>
      <c r="AB10">
        <v>8.7720806002792116E-3</v>
      </c>
      <c r="AC10">
        <v>1.5643894816829318E-3</v>
      </c>
      <c r="AD10">
        <v>2.3840268988759203E-3</v>
      </c>
      <c r="AE10">
        <v>4.2978694599403802E-4</v>
      </c>
      <c r="AF10">
        <v>6.9520264363296674E-5</v>
      </c>
      <c r="AG10">
        <v>6.0090739736308203E-4</v>
      </c>
      <c r="AH10">
        <v>1.0858059305571502E-3</v>
      </c>
      <c r="AI10">
        <v>9.7338972781731874E-4</v>
      </c>
    </row>
    <row r="11" spans="1:35" x14ac:dyDescent="0.25">
      <c r="A11" t="s">
        <v>523</v>
      </c>
      <c r="B11">
        <v>8101.7105438455446</v>
      </c>
      <c r="C11">
        <v>4394.7272891294206</v>
      </c>
      <c r="D11">
        <v>2687.5898783698199</v>
      </c>
      <c r="E11">
        <v>1273.9918350570626</v>
      </c>
      <c r="F11">
        <v>1374.1532000222408</v>
      </c>
      <c r="G11">
        <v>1793.7431491281679</v>
      </c>
      <c r="J11">
        <v>57.530241594731109</v>
      </c>
      <c r="K11">
        <v>36.260151542708734</v>
      </c>
      <c r="L11">
        <v>22.737814779976873</v>
      </c>
      <c r="M11">
        <v>13.155060051231773</v>
      </c>
      <c r="N11">
        <v>10.568494582745091</v>
      </c>
      <c r="O11">
        <v>8.3317157178742836</v>
      </c>
      <c r="P11">
        <v>1.5130003645788535</v>
      </c>
      <c r="Q11">
        <v>0.78870639134381582</v>
      </c>
      <c r="R11">
        <v>0.49884440326721546</v>
      </c>
      <c r="S11">
        <v>1.5113646070889188</v>
      </c>
      <c r="U11">
        <v>0.10819250501443083</v>
      </c>
      <c r="V11">
        <v>0.14172066430643798</v>
      </c>
      <c r="W11">
        <v>5.1678910200813021E-2</v>
      </c>
      <c r="X11">
        <v>0.39382915862394691</v>
      </c>
      <c r="Y11">
        <v>1.4005759168980601E-3</v>
      </c>
      <c r="Z11">
        <v>3.4129983762079666E-2</v>
      </c>
      <c r="AB11">
        <v>6.4865693440494419E-3</v>
      </c>
      <c r="AC11">
        <v>1.6548389017435451E-3</v>
      </c>
      <c r="AD11">
        <v>2.8824790362178485E-3</v>
      </c>
      <c r="AE11">
        <v>7.058774791087461E-5</v>
      </c>
      <c r="AF11">
        <v>6.786069524210395E-5</v>
      </c>
      <c r="AG11">
        <v>5.7733650034395567E-3</v>
      </c>
      <c r="AH11">
        <v>2.8910048293162268E-4</v>
      </c>
      <c r="AI11">
        <v>2.7388906968809478E-3</v>
      </c>
    </row>
    <row r="12" spans="1:35" x14ac:dyDescent="0.25">
      <c r="A12" t="s">
        <v>515</v>
      </c>
    </row>
    <row r="13" spans="1:35" x14ac:dyDescent="0.25">
      <c r="A13" t="s">
        <v>500</v>
      </c>
      <c r="B13">
        <v>0.42250954266545371</v>
      </c>
      <c r="C13">
        <v>0.24207645039109701</v>
      </c>
      <c r="D13">
        <v>0.14735463227860876</v>
      </c>
      <c r="E13">
        <v>7.9550833089057721E-2</v>
      </c>
      <c r="F13">
        <v>6.5337200847989635E-2</v>
      </c>
      <c r="G13">
        <v>3.6418881324099074E-2</v>
      </c>
      <c r="J13">
        <v>2.8409775300751684E-3</v>
      </c>
      <c r="K13">
        <v>1.8002325524014984E-3</v>
      </c>
      <c r="L13">
        <v>1.1340524733934965E-3</v>
      </c>
      <c r="M13">
        <v>2.9264274478396532E-4</v>
      </c>
      <c r="N13">
        <v>2.4072791633677972E-4</v>
      </c>
      <c r="O13">
        <v>1.6880968215842744E-4</v>
      </c>
      <c r="P13">
        <v>1.2910588117730494E-4</v>
      </c>
      <c r="Q13">
        <v>4.9058686478765736E-5</v>
      </c>
      <c r="R13">
        <v>1.4521063679287157E-5</v>
      </c>
      <c r="S13">
        <v>5.7198041750003415E-5</v>
      </c>
      <c r="U13">
        <v>2.7162031137352781E-6</v>
      </c>
      <c r="V13">
        <v>4.1756668159104411E-6</v>
      </c>
      <c r="W13">
        <v>1.9307056901303513E-6</v>
      </c>
      <c r="X13">
        <v>1.3815839449578579E-5</v>
      </c>
      <c r="Y13">
        <v>9.2194834530512927E-8</v>
      </c>
      <c r="Z13">
        <v>1.5170809807101678E-6</v>
      </c>
      <c r="AB13">
        <v>3.5871803392371758E-7</v>
      </c>
      <c r="AC13">
        <v>1.2370979190082015E-7</v>
      </c>
      <c r="AD13">
        <v>8.8574289875518333E-8</v>
      </c>
      <c r="AE13">
        <v>1.3579316331778071E-8</v>
      </c>
      <c r="AF13">
        <v>2.7434196804902011E-9</v>
      </c>
      <c r="AG13">
        <v>1.8069948796226237E-7</v>
      </c>
      <c r="AH13">
        <v>4.6214720571681949E-8</v>
      </c>
      <c r="AI13">
        <v>1.8151157061576785E-7</v>
      </c>
    </row>
    <row r="14" spans="1:35" x14ac:dyDescent="0.25">
      <c r="A14" t="s">
        <v>499</v>
      </c>
      <c r="B14">
        <v>0.42295933513707568</v>
      </c>
      <c r="C14">
        <v>0.22356000049527022</v>
      </c>
      <c r="D14">
        <v>0.15640365119147911</v>
      </c>
      <c r="E14">
        <v>9.5510195951418603E-2</v>
      </c>
      <c r="F14">
        <v>5.6608523075872899E-2</v>
      </c>
      <c r="G14">
        <v>3.8329603819357398E-2</v>
      </c>
      <c r="J14">
        <v>2.4177525905287613E-3</v>
      </c>
      <c r="K14">
        <v>2.1898577692215067E-3</v>
      </c>
      <c r="L14">
        <v>7.7367098184111358E-4</v>
      </c>
      <c r="M14">
        <v>5.6601490236251023E-4</v>
      </c>
      <c r="N14">
        <v>1.9061436571285418E-4</v>
      </c>
      <c r="O14">
        <v>1.2884733762923517E-4</v>
      </c>
      <c r="P14">
        <v>1.6293921441947625E-4</v>
      </c>
      <c r="Q14">
        <v>2.4927812472126422E-5</v>
      </c>
      <c r="R14">
        <v>5.8282819308829306E-5</v>
      </c>
      <c r="S14">
        <v>8.9240848865740211E-5</v>
      </c>
      <c r="U14">
        <v>3.8884192631784173E-6</v>
      </c>
      <c r="V14">
        <v>3.3132050259715157E-6</v>
      </c>
      <c r="W14">
        <v>2.044106903026625E-6</v>
      </c>
      <c r="X14">
        <v>1.5628737729578693E-5</v>
      </c>
      <c r="Y14">
        <v>9.3319445815837243E-8</v>
      </c>
      <c r="Z14">
        <v>8.3415974838617755E-7</v>
      </c>
      <c r="AB14">
        <v>1.1059135207390779E-7</v>
      </c>
      <c r="AC14">
        <v>8.685645477531607E-8</v>
      </c>
      <c r="AD14">
        <v>9.7577036930785658E-8</v>
      </c>
      <c r="AE14">
        <v>2.4041279728002087E-8</v>
      </c>
      <c r="AF14">
        <v>4.1141291269420115E-9</v>
      </c>
      <c r="AG14">
        <v>1.5290640545731104E-7</v>
      </c>
      <c r="AH14">
        <v>1.4835100358483048E-8</v>
      </c>
      <c r="AI14">
        <v>1.5341718374665957E-7</v>
      </c>
    </row>
    <row r="15" spans="1:35" x14ac:dyDescent="0.25">
      <c r="A15" t="s">
        <v>501</v>
      </c>
      <c r="B15">
        <v>0.40928946567442509</v>
      </c>
      <c r="C15">
        <v>0.11878554552608324</v>
      </c>
      <c r="D15">
        <v>0.20699876397711497</v>
      </c>
      <c r="E15">
        <v>8.4227107888799432E-2</v>
      </c>
      <c r="F15">
        <v>8.3614143880840028E-2</v>
      </c>
      <c r="G15">
        <v>8.537136304794421E-2</v>
      </c>
      <c r="J15">
        <v>4.1653871324811983E-3</v>
      </c>
      <c r="K15">
        <v>4.0371199820260321E-3</v>
      </c>
      <c r="L15">
        <v>1.2782203167925198E-3</v>
      </c>
      <c r="M15">
        <v>6.9226327075739647E-4</v>
      </c>
      <c r="N15">
        <v>7.6191454404629091E-4</v>
      </c>
      <c r="O15">
        <v>3.8741375141052617E-4</v>
      </c>
      <c r="P15">
        <v>1.1859773895623849E-4</v>
      </c>
      <c r="Q15">
        <v>1.48996230033937E-4</v>
      </c>
      <c r="R15">
        <v>2.8246378199912411E-5</v>
      </c>
      <c r="S15">
        <v>4.7661315607976084E-5</v>
      </c>
      <c r="U15">
        <v>5.1445364614574474E-6</v>
      </c>
      <c r="V15">
        <v>8.0156029961059437E-6</v>
      </c>
      <c r="W15">
        <v>4.895544625000717E-6</v>
      </c>
      <c r="X15">
        <v>2.6204312035524205E-5</v>
      </c>
      <c r="Y15">
        <v>7.8950734156569039E-7</v>
      </c>
      <c r="Z15">
        <v>1.6522242227321944E-6</v>
      </c>
      <c r="AB15">
        <v>6.3268999647655685E-7</v>
      </c>
      <c r="AC15">
        <v>1.6525319330958968E-7</v>
      </c>
      <c r="AD15">
        <v>1.5083282716180576E-7</v>
      </c>
      <c r="AE15">
        <v>3.4833640317178552E-8</v>
      </c>
      <c r="AF15">
        <v>7.2055592058385057E-9</v>
      </c>
      <c r="AG15">
        <v>4.7130441460455227E-8</v>
      </c>
      <c r="AH15">
        <v>3.4590630510471681E-8</v>
      </c>
      <c r="AI15">
        <v>1.5813707509054559E-7</v>
      </c>
    </row>
    <row r="16" spans="1:35" x14ac:dyDescent="0.25">
      <c r="A16" t="s">
        <v>502</v>
      </c>
      <c r="B16">
        <v>0.1806165100406337</v>
      </c>
      <c r="C16">
        <v>0.17456360905532134</v>
      </c>
      <c r="D16">
        <v>7.682985100134701E-2</v>
      </c>
      <c r="E16">
        <v>8.6148688030293658E-2</v>
      </c>
      <c r="F16">
        <v>4.0419770530211584E-2</v>
      </c>
      <c r="G16">
        <v>1.4459633112055229E-2</v>
      </c>
      <c r="J16">
        <v>1.1852308861927416E-3</v>
      </c>
      <c r="K16">
        <v>7.6374727255450496E-4</v>
      </c>
      <c r="L16">
        <v>3.8000683414795444E-4</v>
      </c>
      <c r="M16">
        <v>2.5381126401614884E-4</v>
      </c>
      <c r="N16">
        <v>1.6697069722042561E-4</v>
      </c>
      <c r="O16">
        <v>6.233296104386634E-5</v>
      </c>
      <c r="P16">
        <v>3.5271720327636956E-5</v>
      </c>
      <c r="Q16">
        <v>7.9723596973423876E-6</v>
      </c>
      <c r="R16">
        <v>1.1774016068993595E-4</v>
      </c>
      <c r="S16">
        <v>2.9078531106276828E-5</v>
      </c>
      <c r="U16">
        <v>1.7751246294646698E-6</v>
      </c>
      <c r="V16">
        <v>1.8132106842171069E-6</v>
      </c>
      <c r="W16">
        <v>1.2004051939498732E-6</v>
      </c>
      <c r="X16">
        <v>7.6134523458251755E-6</v>
      </c>
      <c r="Y16">
        <v>6.4538180610385308E-7</v>
      </c>
      <c r="Z16">
        <v>1.8703506159448009E-6</v>
      </c>
      <c r="AB16">
        <v>4.7282926941290294E-8</v>
      </c>
      <c r="AC16">
        <v>3.9065002538940595E-8</v>
      </c>
      <c r="AD16">
        <v>6.8174884366276835E-8</v>
      </c>
      <c r="AE16">
        <v>1.0285040974893633E-8</v>
      </c>
      <c r="AF16">
        <v>2.7351287905493853E-9</v>
      </c>
      <c r="AG16">
        <v>1.1064119561293567E-7</v>
      </c>
      <c r="AH16">
        <v>1.907777691007646E-8</v>
      </c>
      <c r="AI16">
        <v>2.5593436382386592E-8</v>
      </c>
    </row>
    <row r="17" spans="1:35" x14ac:dyDescent="0.25">
      <c r="A17" t="s">
        <v>503</v>
      </c>
      <c r="B17">
        <v>0.42489959003194999</v>
      </c>
      <c r="C17">
        <v>0.21554669187598824</v>
      </c>
      <c r="D17">
        <v>0.1964542356706814</v>
      </c>
      <c r="E17">
        <v>5.9102157280203169E-2</v>
      </c>
      <c r="F17">
        <v>6.3444187153853832E-2</v>
      </c>
      <c r="G17">
        <v>3.47745599394369E-2</v>
      </c>
      <c r="J17">
        <v>2.2626711141594787E-3</v>
      </c>
      <c r="K17">
        <v>1.3196873697428895E-3</v>
      </c>
      <c r="L17">
        <v>9.9868012313913631E-4</v>
      </c>
      <c r="M17">
        <v>5.1176741273441619E-4</v>
      </c>
      <c r="N17">
        <v>1.6489001289109157E-4</v>
      </c>
      <c r="O17">
        <v>2.7738740278811675E-4</v>
      </c>
      <c r="P17">
        <v>8.0972749751081067E-5</v>
      </c>
      <c r="Q17">
        <v>1.5593955289710656E-5</v>
      </c>
      <c r="R17">
        <v>5.2659250998201354E-5</v>
      </c>
      <c r="S17">
        <v>6.0676862767220886E-5</v>
      </c>
      <c r="U17">
        <v>4.5948067342810749E-6</v>
      </c>
      <c r="V17">
        <v>2.5907449947068545E-6</v>
      </c>
      <c r="W17">
        <v>3.1618691033636033E-6</v>
      </c>
      <c r="X17">
        <v>9.9093377935889745E-6</v>
      </c>
      <c r="Y17">
        <v>4.4117340147654082E-8</v>
      </c>
      <c r="Z17">
        <v>3.2832920287207817E-6</v>
      </c>
      <c r="AB17">
        <v>7.4717885247684042E-8</v>
      </c>
      <c r="AC17">
        <v>4.8857262384448015E-8</v>
      </c>
      <c r="AD17">
        <v>4.0410415359930901E-7</v>
      </c>
      <c r="AE17">
        <v>8.4444275218989814E-9</v>
      </c>
      <c r="AF17">
        <v>2.8137396707754225E-9</v>
      </c>
      <c r="AG17">
        <v>5.317941518855533E-8</v>
      </c>
      <c r="AH17">
        <v>7.1964667312729401E-8</v>
      </c>
      <c r="AI17">
        <v>1.5588164576844889E-7</v>
      </c>
    </row>
    <row r="18" spans="1:35" x14ac:dyDescent="0.25">
      <c r="A18" t="s">
        <v>504</v>
      </c>
      <c r="B18">
        <v>0.41432925081648636</v>
      </c>
      <c r="C18">
        <v>0.20509623963945398</v>
      </c>
      <c r="D18">
        <v>0.16271929050664802</v>
      </c>
      <c r="E18">
        <v>0.10007264250950014</v>
      </c>
      <c r="F18">
        <v>6.2175069076157836E-2</v>
      </c>
      <c r="G18">
        <v>4.8327727151416262E-2</v>
      </c>
      <c r="J18">
        <v>2.8752421102222659E-3</v>
      </c>
      <c r="K18">
        <v>1.7801879883796445E-3</v>
      </c>
      <c r="L18">
        <v>8.0649337341347541E-4</v>
      </c>
      <c r="M18">
        <v>8.7417333305929987E-4</v>
      </c>
      <c r="N18">
        <v>2.7156296181184532E-4</v>
      </c>
      <c r="O18">
        <v>1.9278647582871497E-4</v>
      </c>
      <c r="P18">
        <v>1.4194586224804034E-4</v>
      </c>
      <c r="Q18">
        <v>1.5931257311700123E-4</v>
      </c>
      <c r="R18">
        <v>7.8505611236058141E-5</v>
      </c>
      <c r="S18">
        <v>6.4409824572332221E-5</v>
      </c>
      <c r="U18">
        <v>7.4140091649513826E-6</v>
      </c>
      <c r="V18">
        <v>3.8567110805351633E-6</v>
      </c>
      <c r="W18">
        <v>3.1223779944115847E-6</v>
      </c>
      <c r="X18">
        <v>1.6800950184148189E-5</v>
      </c>
      <c r="Y18">
        <v>1.6501940066361873E-7</v>
      </c>
      <c r="Z18">
        <v>2.377643988731608E-6</v>
      </c>
      <c r="AB18">
        <v>5.959016576251053E-7</v>
      </c>
      <c r="AC18">
        <v>5.8616389855381061E-8</v>
      </c>
      <c r="AD18">
        <v>4.6031320959210538E-7</v>
      </c>
      <c r="AE18">
        <v>2.3821042801349773E-8</v>
      </c>
      <c r="AF18">
        <v>4.0958299846680844E-9</v>
      </c>
      <c r="AG18">
        <v>1.7872990099176377E-7</v>
      </c>
      <c r="AH18">
        <v>2.9689377625744273E-8</v>
      </c>
      <c r="AI18">
        <v>8.3168370428969142E-8</v>
      </c>
    </row>
    <row r="19" spans="1:35" x14ac:dyDescent="0.25">
      <c r="A19" t="s">
        <v>505</v>
      </c>
      <c r="B19">
        <v>0.42449725468577598</v>
      </c>
      <c r="C19">
        <v>0.12639233342095349</v>
      </c>
      <c r="D19">
        <v>0.20234299268577188</v>
      </c>
      <c r="E19">
        <v>9.4322438157007235E-2</v>
      </c>
      <c r="F19">
        <v>8.1018761333045877E-2</v>
      </c>
      <c r="G19">
        <v>6.1593082420185637E-2</v>
      </c>
      <c r="J19">
        <v>3.5141764922592359E-3</v>
      </c>
      <c r="K19">
        <v>3.2440957020286989E-3</v>
      </c>
      <c r="L19">
        <v>9.8280726019813174E-4</v>
      </c>
      <c r="M19">
        <v>6.3540452654270224E-4</v>
      </c>
      <c r="N19">
        <v>6.1412528965683929E-4</v>
      </c>
      <c r="O19">
        <v>4.8063958908634117E-4</v>
      </c>
      <c r="P19">
        <v>1.1336737048698496E-4</v>
      </c>
      <c r="Q19">
        <v>1.302394702753628E-4</v>
      </c>
      <c r="R19">
        <v>4.119305388544733E-5</v>
      </c>
      <c r="S19">
        <v>3.6941463004999077E-5</v>
      </c>
      <c r="U19">
        <v>5.0863946899574325E-6</v>
      </c>
      <c r="V19">
        <v>6.2809367545741185E-6</v>
      </c>
      <c r="W19">
        <v>4.7078887040226123E-6</v>
      </c>
      <c r="X19">
        <v>2.1503196020133658E-5</v>
      </c>
      <c r="Y19">
        <v>2.0724635312443016E-7</v>
      </c>
      <c r="Z19">
        <v>1.495470332301875E-6</v>
      </c>
      <c r="AB19">
        <v>5.4038954780116774E-7</v>
      </c>
      <c r="AC19">
        <v>9.6371632126206717E-8</v>
      </c>
      <c r="AD19">
        <v>1.4686404246996689E-7</v>
      </c>
      <c r="AE19">
        <v>2.6476315480864438E-8</v>
      </c>
      <c r="AF19">
        <v>4.2826811487691704E-9</v>
      </c>
      <c r="AG19">
        <v>3.7017908467584837E-8</v>
      </c>
      <c r="AH19">
        <v>6.6889282320881586E-8</v>
      </c>
      <c r="AI19">
        <v>5.9964067684553643E-8</v>
      </c>
    </row>
    <row r="20" spans="1:35" x14ac:dyDescent="0.25">
      <c r="A20" t="s">
        <v>506</v>
      </c>
      <c r="B20">
        <v>0.40960012356107917</v>
      </c>
      <c r="C20">
        <v>0.22218528184916289</v>
      </c>
      <c r="D20">
        <v>0.13587712623206882</v>
      </c>
      <c r="E20">
        <v>6.440951083491675E-2</v>
      </c>
      <c r="F20">
        <v>6.9473392992117328E-2</v>
      </c>
      <c r="G20">
        <v>9.0686702708462491E-2</v>
      </c>
      <c r="J20">
        <v>2.9085702257779702E-3</v>
      </c>
      <c r="K20">
        <v>1.8332131803350321E-3</v>
      </c>
      <c r="L20">
        <v>1.1495611566204845E-3</v>
      </c>
      <c r="M20">
        <v>6.6508352690175748E-4</v>
      </c>
      <c r="N20">
        <v>5.3431391599585059E-4</v>
      </c>
      <c r="O20">
        <v>4.2122855032256421E-4</v>
      </c>
      <c r="P20">
        <v>7.6493122399963999E-5</v>
      </c>
      <c r="Q20">
        <v>3.9874818237396497E-5</v>
      </c>
      <c r="R20">
        <v>2.5220196168477139E-5</v>
      </c>
      <c r="S20">
        <v>7.6410423016128062E-5</v>
      </c>
      <c r="U20">
        <v>5.469914431336712E-6</v>
      </c>
      <c r="V20">
        <v>7.1650056240495939E-6</v>
      </c>
      <c r="W20">
        <v>2.6127430607644874E-6</v>
      </c>
      <c r="X20">
        <v>1.9910915251948287E-5</v>
      </c>
      <c r="Y20">
        <v>7.08092526280033E-8</v>
      </c>
      <c r="Z20">
        <v>1.7255177768236954E-6</v>
      </c>
      <c r="AB20">
        <v>3.2794304245150676E-7</v>
      </c>
      <c r="AC20">
        <v>8.3664087350385964E-8</v>
      </c>
      <c r="AD20">
        <v>1.4573018413919279E-7</v>
      </c>
      <c r="AE20">
        <v>3.5687217050917828E-9</v>
      </c>
      <c r="AF20">
        <v>3.4308494490983171E-9</v>
      </c>
      <c r="AG20">
        <v>2.9188539950596585E-7</v>
      </c>
      <c r="AH20">
        <v>1.4616122470620056E-8</v>
      </c>
      <c r="AI20">
        <v>1.384707540205739E-7</v>
      </c>
    </row>
    <row r="21" spans="1:35" x14ac:dyDescent="0.25">
      <c r="A21" t="s">
        <v>512</v>
      </c>
    </row>
    <row r="22" spans="1:35" x14ac:dyDescent="0.25">
      <c r="A22" t="s">
        <v>500</v>
      </c>
      <c r="B22">
        <v>1357.6109574262514</v>
      </c>
      <c r="C22">
        <v>730.35451850098173</v>
      </c>
      <c r="D22">
        <v>1345.2324438399805</v>
      </c>
      <c r="E22">
        <v>477.30962917580734</v>
      </c>
      <c r="F22">
        <v>177.11464358475112</v>
      </c>
      <c r="G22">
        <v>429.1328349601248</v>
      </c>
      <c r="J22">
        <v>15.048152742449671</v>
      </c>
      <c r="K22">
        <v>5.098817650615362</v>
      </c>
      <c r="L22">
        <v>3.255648710150794</v>
      </c>
      <c r="M22">
        <v>4.4928536597055997</v>
      </c>
      <c r="N22">
        <v>2.4547958285662235</v>
      </c>
      <c r="O22">
        <v>0.78939363845137267</v>
      </c>
      <c r="P22">
        <v>0.65781597986310814</v>
      </c>
      <c r="Q22">
        <v>1.1876532766132371</v>
      </c>
      <c r="R22">
        <v>0.43860607908440957</v>
      </c>
      <c r="S22">
        <v>0.80243466381292017</v>
      </c>
      <c r="U22">
        <v>1.971687737313968E-2</v>
      </c>
      <c r="V22">
        <v>7.2926590478787134E-2</v>
      </c>
      <c r="W22">
        <v>2.5141784984146799E-2</v>
      </c>
      <c r="X22">
        <v>4.9205758554855233E-2</v>
      </c>
      <c r="Y22">
        <v>5.0656827921753396E-4</v>
      </c>
      <c r="Z22">
        <v>1.8425658176011477E-2</v>
      </c>
      <c r="AB22">
        <v>8.0358700687899638E-3</v>
      </c>
      <c r="AC22">
        <v>1.0186722162311207E-3</v>
      </c>
      <c r="AD22">
        <v>6.916111948264878E-4</v>
      </c>
      <c r="AE22">
        <v>2.2894440011101913E-4</v>
      </c>
      <c r="AF22">
        <v>1.6257697085428952E-5</v>
      </c>
      <c r="AG22">
        <v>2.988612431787746E-3</v>
      </c>
      <c r="AH22">
        <v>8.1069756832847866E-4</v>
      </c>
      <c r="AI22">
        <v>2.9193757386502218E-3</v>
      </c>
    </row>
    <row r="23" spans="1:35" x14ac:dyDescent="0.25">
      <c r="A23" t="s">
        <v>499</v>
      </c>
      <c r="B23">
        <v>2260.859988277201</v>
      </c>
      <c r="C23">
        <v>1456.8876388146887</v>
      </c>
      <c r="D23">
        <v>571.20816712973328</v>
      </c>
      <c r="E23">
        <v>790.81424467854492</v>
      </c>
      <c r="F23">
        <v>264.67103108928035</v>
      </c>
      <c r="G23">
        <v>197.80577759171669</v>
      </c>
      <c r="J23">
        <v>14.613078217994119</v>
      </c>
      <c r="K23">
        <v>10.209613368569359</v>
      </c>
      <c r="L23">
        <v>3.4200459042379285</v>
      </c>
      <c r="M23">
        <v>9.5754079618267056</v>
      </c>
      <c r="N23">
        <v>1.0412186198066091</v>
      </c>
      <c r="O23">
        <v>0.8000694882682583</v>
      </c>
      <c r="P23">
        <v>1.0152866049873439</v>
      </c>
      <c r="Q23">
        <v>0.38040811160287658</v>
      </c>
      <c r="R23">
        <v>1.6584398381081793</v>
      </c>
      <c r="S23">
        <v>1.033576887560667</v>
      </c>
      <c r="U23">
        <v>4.6703359869097696E-2</v>
      </c>
      <c r="V23">
        <v>2.2322168623955592E-2</v>
      </c>
      <c r="W23">
        <v>2.1260674551619715E-2</v>
      </c>
      <c r="X23">
        <v>8.3124578835530732E-2</v>
      </c>
      <c r="Y23">
        <v>7.1892639277757072E-4</v>
      </c>
      <c r="Z23">
        <v>1.3440726265438692E-2</v>
      </c>
      <c r="AB23">
        <v>1.7126563744437916E-3</v>
      </c>
      <c r="AC23">
        <v>6.1029286720808466E-4</v>
      </c>
      <c r="AD23">
        <v>1.03785482589274E-3</v>
      </c>
      <c r="AE23">
        <v>3.6929880065806979E-4</v>
      </c>
      <c r="AF23">
        <v>3.0878389721352356E-5</v>
      </c>
      <c r="AG23">
        <v>2.3182812382363232E-3</v>
      </c>
      <c r="AH23">
        <v>8.3938425361029486E-4</v>
      </c>
      <c r="AI23">
        <v>3.2348906464301679E-3</v>
      </c>
    </row>
    <row r="24" spans="1:35" x14ac:dyDescent="0.25">
      <c r="A24" t="s">
        <v>501</v>
      </c>
      <c r="B24">
        <v>932.40173378839893</v>
      </c>
      <c r="C24">
        <v>446.14075179370019</v>
      </c>
      <c r="D24">
        <v>274.1308470107686</v>
      </c>
      <c r="E24">
        <v>168.81498254821761</v>
      </c>
      <c r="F24">
        <v>171.43078311418753</v>
      </c>
      <c r="G24">
        <v>784.12285654278173</v>
      </c>
      <c r="J24">
        <v>10.819276607714983</v>
      </c>
      <c r="K24">
        <v>4.7116036509818446</v>
      </c>
      <c r="L24">
        <v>4.7338904853414219</v>
      </c>
      <c r="M24">
        <v>5.3861220291222915</v>
      </c>
      <c r="N24">
        <v>4.9735369193506838</v>
      </c>
      <c r="O24">
        <v>2.6262126010231253</v>
      </c>
      <c r="P24">
        <v>0.23616988555464374</v>
      </c>
      <c r="Q24">
        <v>1.9406241542031086</v>
      </c>
      <c r="R24">
        <v>1.02243752717404</v>
      </c>
      <c r="S24">
        <v>0.48836883070473885</v>
      </c>
      <c r="U24">
        <v>2.8724705402358622E-2</v>
      </c>
      <c r="V24">
        <v>5.0826945959330815E-2</v>
      </c>
      <c r="W24">
        <v>1.2760707103585602E-2</v>
      </c>
      <c r="X24">
        <v>7.0213866835456051E-2</v>
      </c>
      <c r="Y24">
        <v>6.0430171431726763E-3</v>
      </c>
      <c r="Z24">
        <v>2.1369713163955917E-2</v>
      </c>
      <c r="AB24">
        <v>7.5757283499594767E-3</v>
      </c>
      <c r="AC24">
        <v>1.0732716241201566E-3</v>
      </c>
      <c r="AD24">
        <v>6.8277154446129331E-4</v>
      </c>
      <c r="AE24">
        <v>1.0988610995880463E-4</v>
      </c>
      <c r="AF24">
        <v>3.3701115368665536E-5</v>
      </c>
      <c r="AG24">
        <v>4.483689251965674E-4</v>
      </c>
      <c r="AH24">
        <v>5.5147561016282755E-4</v>
      </c>
      <c r="AI24">
        <v>2.3649919559597826E-3</v>
      </c>
    </row>
    <row r="25" spans="1:35" x14ac:dyDescent="0.25">
      <c r="A25" t="s">
        <v>502</v>
      </c>
      <c r="B25">
        <v>2082.9041966270602</v>
      </c>
      <c r="C25">
        <v>788.16712141479547</v>
      </c>
      <c r="D25">
        <v>1332.2593853145925</v>
      </c>
      <c r="E25">
        <v>243.19417970542722</v>
      </c>
      <c r="F25">
        <v>1153.6332312911779</v>
      </c>
      <c r="G25">
        <v>236.46573071335135</v>
      </c>
      <c r="J25">
        <v>10.418127122099062</v>
      </c>
      <c r="K25">
        <v>4.6712063346751966</v>
      </c>
      <c r="L25">
        <v>4.0354358613877324</v>
      </c>
      <c r="M25">
        <v>5.8445285617810203</v>
      </c>
      <c r="N25">
        <v>2.5276034098261482</v>
      </c>
      <c r="O25">
        <v>0.74253777504443086</v>
      </c>
      <c r="P25">
        <v>0.29543365444462188</v>
      </c>
      <c r="Q25">
        <v>0.11073799826268291</v>
      </c>
      <c r="R25">
        <v>9.1352044010252449</v>
      </c>
      <c r="S25">
        <v>0.67342169516935368</v>
      </c>
      <c r="U25">
        <v>2.8262289630122308E-2</v>
      </c>
      <c r="V25">
        <v>2.736412969646768E-2</v>
      </c>
      <c r="W25">
        <v>2.2937192616802864E-2</v>
      </c>
      <c r="X25">
        <v>9.0175899874542539E-2</v>
      </c>
      <c r="Y25">
        <v>2.7459463529809758E-2</v>
      </c>
      <c r="Z25">
        <v>2.0579867463191816E-2</v>
      </c>
      <c r="AB25">
        <v>1.4327025086819016E-3</v>
      </c>
      <c r="AC25">
        <v>3.5058429749400028E-4</v>
      </c>
      <c r="AD25">
        <v>1.4510580961867435E-3</v>
      </c>
      <c r="AE25">
        <v>4.8008994440601422E-4</v>
      </c>
      <c r="AF25">
        <v>6.9883033864192315E-5</v>
      </c>
      <c r="AG25">
        <v>2.8635695286987595E-3</v>
      </c>
      <c r="AH25">
        <v>2.1229467571740649E-3</v>
      </c>
      <c r="AI25">
        <v>1.9688918906890108E-3</v>
      </c>
    </row>
    <row r="26" spans="1:35" x14ac:dyDescent="0.25">
      <c r="A26" t="s">
        <v>503</v>
      </c>
      <c r="B26">
        <v>1580.1582104832823</v>
      </c>
      <c r="C26">
        <v>642.00560592075874</v>
      </c>
      <c r="D26">
        <v>461.84834070139118</v>
      </c>
      <c r="E26">
        <v>218.60479339042081</v>
      </c>
      <c r="F26">
        <v>166.94974038756209</v>
      </c>
      <c r="G26">
        <v>405.3572355648339</v>
      </c>
      <c r="J26">
        <v>7.7096938514431592</v>
      </c>
      <c r="K26">
        <v>5.3412170565744681</v>
      </c>
      <c r="L26">
        <v>2.5505128502447847</v>
      </c>
      <c r="M26">
        <v>9.139677940849749</v>
      </c>
      <c r="N26">
        <v>0.99720975549669588</v>
      </c>
      <c r="O26">
        <v>3.1550160801734246</v>
      </c>
      <c r="P26">
        <v>0.38149033665354365</v>
      </c>
      <c r="Q26">
        <v>0.10639607669856171</v>
      </c>
      <c r="R26">
        <v>0.87786331899762182</v>
      </c>
      <c r="S26">
        <v>0.94501973911186388</v>
      </c>
      <c r="U26">
        <v>6.2718509597365857E-2</v>
      </c>
      <c r="V26">
        <v>4.0060572496498657E-2</v>
      </c>
      <c r="W26">
        <v>6.8637459664791208E-3</v>
      </c>
      <c r="X26">
        <v>3.6789185941809015E-2</v>
      </c>
      <c r="Y26">
        <v>4.076780717886716E-4</v>
      </c>
      <c r="Z26">
        <v>6.1089515098956562E-2</v>
      </c>
      <c r="AB26">
        <v>3.5066565530450684E-4</v>
      </c>
      <c r="AC26">
        <v>4.4121264143181773E-4</v>
      </c>
      <c r="AD26">
        <v>1.3188663867158144E-2</v>
      </c>
      <c r="AE26">
        <v>1.4413706066137544E-4</v>
      </c>
      <c r="AF26">
        <v>2.7369015023643542E-5</v>
      </c>
      <c r="AG26">
        <v>3.4562603046829442E-4</v>
      </c>
      <c r="AH26">
        <v>2.8634372000560624E-3</v>
      </c>
      <c r="AI26">
        <v>4.6548291394511564E-3</v>
      </c>
    </row>
    <row r="27" spans="1:35" x14ac:dyDescent="0.25">
      <c r="A27" t="s">
        <v>504</v>
      </c>
      <c r="B27">
        <v>2024.9347962870247</v>
      </c>
      <c r="C27">
        <v>1520.2340062870564</v>
      </c>
      <c r="D27">
        <v>561.1308379609552</v>
      </c>
      <c r="E27">
        <v>775.06463982409969</v>
      </c>
      <c r="F27">
        <v>220.38888100106379</v>
      </c>
      <c r="G27">
        <v>264.41783888371549</v>
      </c>
      <c r="J27">
        <v>11.859175101293085</v>
      </c>
      <c r="K27">
        <v>13.017324741738566</v>
      </c>
      <c r="L27">
        <v>2.9104949619386571</v>
      </c>
      <c r="M27">
        <v>6.4836938007662237</v>
      </c>
      <c r="N27">
        <v>1.327703027662547</v>
      </c>
      <c r="O27">
        <v>1.6342521041543416</v>
      </c>
      <c r="P27">
        <v>1.2392619910539688</v>
      </c>
      <c r="Q27">
        <v>3.8032055988061355</v>
      </c>
      <c r="R27">
        <v>1.3576041126732885</v>
      </c>
      <c r="S27">
        <v>0.75981740511345919</v>
      </c>
      <c r="U27">
        <v>3.9313512630274959E-2</v>
      </c>
      <c r="V27">
        <v>2.2742088618664356E-2</v>
      </c>
      <c r="W27">
        <v>8.4257499882679724E-3</v>
      </c>
      <c r="X27">
        <v>6.1080678052565708E-2</v>
      </c>
      <c r="Y27">
        <v>1.4717654869211218E-3</v>
      </c>
      <c r="Z27">
        <v>2.6750258563047968E-2</v>
      </c>
      <c r="AB27">
        <v>1.3929324001274205E-2</v>
      </c>
      <c r="AC27">
        <v>7.7452515161070292E-4</v>
      </c>
      <c r="AD27">
        <v>7.1653261098551255E-3</v>
      </c>
      <c r="AE27">
        <v>3.9523510938033847E-4</v>
      </c>
      <c r="AF27">
        <v>2.5923032526012214E-5</v>
      </c>
      <c r="AG27">
        <v>2.7885212534816523E-3</v>
      </c>
      <c r="AH27">
        <v>8.8778951231596758E-4</v>
      </c>
      <c r="AI27">
        <v>2.6982969517341071E-3</v>
      </c>
    </row>
    <row r="28" spans="1:35" x14ac:dyDescent="0.25">
      <c r="A28" t="s">
        <v>505</v>
      </c>
      <c r="B28">
        <v>2369.429769073492</v>
      </c>
      <c r="C28">
        <v>768.37958274515347</v>
      </c>
      <c r="D28">
        <v>491.66262672304663</v>
      </c>
      <c r="E28">
        <v>364.55366546956253</v>
      </c>
      <c r="F28">
        <v>351.97855083775471</v>
      </c>
      <c r="G28">
        <v>319.16832960117762</v>
      </c>
      <c r="J28">
        <v>13.981579778602304</v>
      </c>
      <c r="K28">
        <v>11.656688812838221</v>
      </c>
      <c r="L28">
        <v>2.6357369243775128</v>
      </c>
      <c r="M28">
        <v>4.7310133303055872</v>
      </c>
      <c r="N28">
        <v>2.4023060407661156</v>
      </c>
      <c r="O28">
        <v>1.2613267496101714</v>
      </c>
      <c r="P28">
        <v>0.36171441537614007</v>
      </c>
      <c r="Q28">
        <v>1.9604425970671044</v>
      </c>
      <c r="R28">
        <v>0.72053322571700151</v>
      </c>
      <c r="S28">
        <v>0.11782089584626551</v>
      </c>
      <c r="U28">
        <v>2.1247518006873925E-2</v>
      </c>
      <c r="V28">
        <v>4.7973565472011273E-2</v>
      </c>
      <c r="W28">
        <v>9.6532517709143114E-3</v>
      </c>
      <c r="X28">
        <v>6.7132993906791963E-2</v>
      </c>
      <c r="Y28">
        <v>2.3933320261891352E-3</v>
      </c>
      <c r="Z28">
        <v>1.0400765224048522E-2</v>
      </c>
      <c r="AB28">
        <v>7.8540925321873914E-3</v>
      </c>
      <c r="AC28">
        <v>8.3791630064438153E-4</v>
      </c>
      <c r="AD28">
        <v>4.5336311324518588E-4</v>
      </c>
      <c r="AE28">
        <v>1.6678462870265703E-4</v>
      </c>
      <c r="AF28">
        <v>2.3743292961609398E-5</v>
      </c>
      <c r="AG28">
        <v>2.9826621797252202E-4</v>
      </c>
      <c r="AH28">
        <v>1.1628355037423819E-3</v>
      </c>
      <c r="AI28">
        <v>2.6680613638399003E-3</v>
      </c>
    </row>
    <row r="29" spans="1:35" x14ac:dyDescent="0.25">
      <c r="A29" t="s">
        <v>506</v>
      </c>
      <c r="B29">
        <v>1881.6922091773345</v>
      </c>
      <c r="C29">
        <v>1118.4863080580913</v>
      </c>
      <c r="D29">
        <v>428.86463243918894</v>
      </c>
      <c r="E29">
        <v>221.46447749034468</v>
      </c>
      <c r="F29">
        <v>212.66470123457896</v>
      </c>
      <c r="G29">
        <v>1059.8732922460333</v>
      </c>
      <c r="J29">
        <v>10.853308969740937</v>
      </c>
      <c r="K29">
        <v>6.4818439938246994</v>
      </c>
      <c r="L29">
        <v>5.8177238728101628</v>
      </c>
      <c r="M29">
        <v>8.1280469056064995</v>
      </c>
      <c r="N29">
        <v>2.5406638759455391</v>
      </c>
      <c r="O29">
        <v>5.7767998192913241</v>
      </c>
      <c r="P29">
        <v>0.38528134591768032</v>
      </c>
      <c r="Q29">
        <v>0.50395100906077706</v>
      </c>
      <c r="R29">
        <v>0.46386673145811141</v>
      </c>
      <c r="S29">
        <v>0.43763026226267293</v>
      </c>
      <c r="U29">
        <v>6.3071537883452697E-2</v>
      </c>
      <c r="V29">
        <v>7.6696387322994483E-2</v>
      </c>
      <c r="W29">
        <v>1.0712105616901137E-2</v>
      </c>
      <c r="X29">
        <v>6.4031643811400835E-2</v>
      </c>
      <c r="Y29">
        <v>6.4905131474460851E-4</v>
      </c>
      <c r="Z29">
        <v>1.7606631572874315E-2</v>
      </c>
      <c r="AB29">
        <v>5.0680565466706623E-3</v>
      </c>
      <c r="AC29">
        <v>4.2936707893525525E-4</v>
      </c>
      <c r="AD29">
        <v>1.2125461478997264E-3</v>
      </c>
      <c r="AE29">
        <v>7.5296206994119482E-5</v>
      </c>
      <c r="AF29">
        <v>3.5234171898501796E-5</v>
      </c>
      <c r="AG29">
        <v>1.8792092928142678E-3</v>
      </c>
      <c r="AH29">
        <v>1.1593558862151934E-3</v>
      </c>
      <c r="AI29">
        <v>2.7625243629196983E-3</v>
      </c>
    </row>
    <row r="30" spans="1:35" x14ac:dyDescent="0.25">
      <c r="A30" t="s">
        <v>513</v>
      </c>
    </row>
    <row r="31" spans="1:35" x14ac:dyDescent="0.25">
      <c r="A31" t="s">
        <v>500</v>
      </c>
      <c r="B31">
        <v>7.3293482362034396E-2</v>
      </c>
      <c r="C31">
        <v>3.9429724492844424E-2</v>
      </c>
      <c r="D31">
        <v>7.2625202276166853E-2</v>
      </c>
      <c r="E31">
        <v>2.5768564032179014E-2</v>
      </c>
      <c r="F31">
        <v>9.5619064759516308E-3</v>
      </c>
      <c r="G31">
        <v>2.316763848882555E-2</v>
      </c>
      <c r="J31">
        <v>8.124061695118194E-4</v>
      </c>
      <c r="K31">
        <v>2.7527039281642477E-4</v>
      </c>
      <c r="L31">
        <v>1.7576304169405582E-4</v>
      </c>
      <c r="M31">
        <v>2.4255615252775556E-4</v>
      </c>
      <c r="N31">
        <v>1.3252731482405394E-4</v>
      </c>
      <c r="O31">
        <v>4.2617075532613173E-5</v>
      </c>
      <c r="P31">
        <v>3.5513578948246057E-5</v>
      </c>
      <c r="Q31">
        <v>6.4117959571192737E-5</v>
      </c>
      <c r="R31">
        <v>2.3679071493499297E-5</v>
      </c>
      <c r="S31">
        <v>4.3321122709818835E-5</v>
      </c>
      <c r="U31">
        <v>1.0644570862349647E-6</v>
      </c>
      <c r="V31">
        <v>3.937095339237232E-6</v>
      </c>
      <c r="W31">
        <v>1.3573321312749688E-6</v>
      </c>
      <c r="X31">
        <v>2.6564763469410323E-6</v>
      </c>
      <c r="Y31">
        <v>2.7348153780655773E-8</v>
      </c>
      <c r="Z31">
        <v>9.9474790266322182E-7</v>
      </c>
      <c r="AB31">
        <v>4.3383334373422808E-7</v>
      </c>
      <c r="AC31">
        <v>5.4995161687980077E-8</v>
      </c>
      <c r="AD31">
        <v>3.7338084693644168E-8</v>
      </c>
      <c r="AE31">
        <v>1.236004487120167E-8</v>
      </c>
      <c r="AF31">
        <v>8.7770596433397938E-10</v>
      </c>
      <c r="AG31">
        <v>1.6134652667466481E-7</v>
      </c>
      <c r="AH31">
        <v>4.3767212985576759E-8</v>
      </c>
      <c r="AI31">
        <v>1.5760863820262339E-7</v>
      </c>
    </row>
    <row r="32" spans="1:35" x14ac:dyDescent="0.25">
      <c r="A32" t="s">
        <v>499</v>
      </c>
      <c r="B32">
        <v>0.11407173170264162</v>
      </c>
      <c r="C32">
        <v>7.3507292232812049E-2</v>
      </c>
      <c r="D32">
        <v>2.8820318429728251E-2</v>
      </c>
      <c r="E32">
        <v>3.9900547054370572E-2</v>
      </c>
      <c r="F32">
        <v>1.335398167264844E-2</v>
      </c>
      <c r="G32">
        <v>9.9802940950221106E-3</v>
      </c>
      <c r="J32">
        <v>7.3730312645453404E-4</v>
      </c>
      <c r="K32">
        <v>5.1512622763278944E-4</v>
      </c>
      <c r="L32">
        <v>1.7255847811090279E-4</v>
      </c>
      <c r="M32">
        <v>4.8312738233611971E-4</v>
      </c>
      <c r="N32">
        <v>5.2534704341811575E-5</v>
      </c>
      <c r="O32">
        <v>4.0367520537506465E-5</v>
      </c>
      <c r="P32">
        <v>5.1226304063903932E-5</v>
      </c>
      <c r="Q32">
        <v>1.9193498168517028E-5</v>
      </c>
      <c r="R32">
        <v>8.3676612102727611E-5</v>
      </c>
      <c r="S32">
        <v>5.2149140602781993E-5</v>
      </c>
      <c r="U32">
        <v>2.3564188690248212E-6</v>
      </c>
      <c r="V32">
        <v>1.1262654226692368E-6</v>
      </c>
      <c r="W32">
        <v>1.0727077200024246E-6</v>
      </c>
      <c r="X32">
        <v>4.1940521323689987E-6</v>
      </c>
      <c r="Y32">
        <v>3.6273444183229961E-8</v>
      </c>
      <c r="Z32">
        <v>6.7815208743115954E-7</v>
      </c>
      <c r="AB32">
        <v>8.6412108426600019E-8</v>
      </c>
      <c r="AC32">
        <v>3.0792337680868747E-8</v>
      </c>
      <c r="AD32">
        <v>5.2364984058894691E-8</v>
      </c>
      <c r="AE32">
        <v>1.8632977683361785E-8</v>
      </c>
      <c r="AF32">
        <v>1.5579697132805564E-9</v>
      </c>
      <c r="AG32">
        <v>1.1696892191049637E-7</v>
      </c>
      <c r="AH32">
        <v>4.2351147735697762E-8</v>
      </c>
      <c r="AI32">
        <v>1.6321646622096056E-7</v>
      </c>
    </row>
    <row r="33" spans="1:35" x14ac:dyDescent="0.25">
      <c r="A33" t="s">
        <v>501</v>
      </c>
      <c r="B33">
        <v>6.4997052511045525E-2</v>
      </c>
      <c r="C33">
        <v>3.1100150097139657E-2</v>
      </c>
      <c r="D33">
        <v>1.9109463670409582E-2</v>
      </c>
      <c r="E33">
        <v>1.1767970701594438E-2</v>
      </c>
      <c r="F33">
        <v>1.1950316272804361E-2</v>
      </c>
      <c r="G33">
        <v>5.4660638901587941E-2</v>
      </c>
      <c r="J33">
        <v>7.5420397058460168E-4</v>
      </c>
      <c r="K33">
        <v>3.2844249299047269E-4</v>
      </c>
      <c r="L33">
        <v>3.299960921427273E-4</v>
      </c>
      <c r="M33">
        <v>3.7546268273800634E-4</v>
      </c>
      <c r="N33">
        <v>3.4670167224938093E-4</v>
      </c>
      <c r="O33">
        <v>1.8307138666540451E-4</v>
      </c>
      <c r="P33">
        <v>1.6463232420808034E-5</v>
      </c>
      <c r="Q33">
        <v>1.3527951041280244E-4</v>
      </c>
      <c r="R33">
        <v>7.1273382743490418E-5</v>
      </c>
      <c r="S33">
        <v>3.4043839027521077E-5</v>
      </c>
      <c r="U33">
        <v>2.0023785003226107E-6</v>
      </c>
      <c r="V33">
        <v>3.5431097517075447E-6</v>
      </c>
      <c r="W33">
        <v>8.8953969049359638E-7</v>
      </c>
      <c r="X33">
        <v>4.8945580261473309E-6</v>
      </c>
      <c r="Y33">
        <v>4.212543674538905E-7</v>
      </c>
      <c r="Z33">
        <v>1.489667295040486E-6</v>
      </c>
      <c r="AB33">
        <v>5.2809856044677689E-7</v>
      </c>
      <c r="AC33">
        <v>7.4816990985330244E-8</v>
      </c>
      <c r="AD33">
        <v>4.759551202043303E-8</v>
      </c>
      <c r="AE33">
        <v>7.6600814867723414E-9</v>
      </c>
      <c r="AF33">
        <v>2.3492804506035673E-9</v>
      </c>
      <c r="AG33">
        <v>3.1255474458326169E-8</v>
      </c>
      <c r="AH33">
        <v>3.8442967117485807E-8</v>
      </c>
      <c r="AI33">
        <v>1.6486188386325247E-7</v>
      </c>
    </row>
    <row r="34" spans="1:35" x14ac:dyDescent="0.25">
      <c r="A34" t="s">
        <v>502</v>
      </c>
      <c r="B34">
        <v>4.9561394171996197E-2</v>
      </c>
      <c r="C34">
        <v>3.1884167587612228E-2</v>
      </c>
      <c r="D34">
        <v>3.170027341720319E-2</v>
      </c>
      <c r="E34">
        <v>1.7197014396634989E-2</v>
      </c>
      <c r="F34">
        <v>2.7449976527255907E-2</v>
      </c>
      <c r="G34">
        <v>5.6265532073109838E-3</v>
      </c>
      <c r="J34">
        <v>2.4789277666656124E-4</v>
      </c>
      <c r="K34">
        <v>1.111484142124537E-4</v>
      </c>
      <c r="L34">
        <v>9.6020656017649754E-5</v>
      </c>
      <c r="M34">
        <v>1.390668780009099E-4</v>
      </c>
      <c r="N34">
        <v>6.0142732012222628E-5</v>
      </c>
      <c r="O34">
        <v>1.7668218930168679E-5</v>
      </c>
      <c r="P34">
        <v>7.0296578322295418E-6</v>
      </c>
      <c r="Q34">
        <v>2.6349409591675626E-6</v>
      </c>
      <c r="R34">
        <v>2.1736643811757147E-4</v>
      </c>
      <c r="S34">
        <v>1.6023645318065486E-5</v>
      </c>
      <c r="U34">
        <v>6.7248339065707185E-7</v>
      </c>
      <c r="V34">
        <v>6.5111224042681433E-7</v>
      </c>
      <c r="W34">
        <v>5.4577605937000623E-7</v>
      </c>
      <c r="X34">
        <v>2.1456787718484138E-6</v>
      </c>
      <c r="Y34">
        <v>6.5338064897860719E-7</v>
      </c>
      <c r="Z34">
        <v>1.4552662299485599E-6</v>
      </c>
      <c r="AB34">
        <v>3.4090254308851927E-8</v>
      </c>
      <c r="AC34">
        <v>8.3419326662980144E-9</v>
      </c>
      <c r="AD34">
        <v>3.4527013958700056E-8</v>
      </c>
      <c r="AE34">
        <v>1.1423438010854623E-8</v>
      </c>
      <c r="AF34">
        <v>1.6628227994771862E-9</v>
      </c>
      <c r="AG34">
        <v>6.8136834320357975E-8</v>
      </c>
      <c r="AH34">
        <v>5.051418169344804E-8</v>
      </c>
      <c r="AI34">
        <v>4.684854312286761E-8</v>
      </c>
    </row>
    <row r="35" spans="1:35" x14ac:dyDescent="0.25">
      <c r="A35" t="s">
        <v>503</v>
      </c>
      <c r="B35">
        <v>7.8844626469139201E-2</v>
      </c>
      <c r="C35">
        <v>3.2033939294239505E-2</v>
      </c>
      <c r="D35">
        <v>2.3044692402576467E-2</v>
      </c>
      <c r="E35">
        <v>1.090765036366808E-2</v>
      </c>
      <c r="F35">
        <v>8.3302354363309229E-3</v>
      </c>
      <c r="G35">
        <v>2.0225974597124257E-2</v>
      </c>
      <c r="J35">
        <v>3.8468801913356642E-4</v>
      </c>
      <c r="K35">
        <v>2.6650892355102216E-4</v>
      </c>
      <c r="L35">
        <v>1.2726208783915763E-4</v>
      </c>
      <c r="M35">
        <v>4.5603945764021559E-4</v>
      </c>
      <c r="N35">
        <v>4.9757442110478115E-5</v>
      </c>
      <c r="O35">
        <v>1.5742478360399162E-4</v>
      </c>
      <c r="P35">
        <v>1.9035095913487981E-5</v>
      </c>
      <c r="Q35">
        <v>5.3088095036473146E-6</v>
      </c>
      <c r="R35">
        <v>4.3802452829174194E-5</v>
      </c>
      <c r="S35">
        <v>4.7153334293943832E-5</v>
      </c>
      <c r="U35">
        <v>3.1294445259332779E-6</v>
      </c>
      <c r="V35">
        <v>1.9988890059687629E-6</v>
      </c>
      <c r="W35">
        <v>3.4247804005688357E-7</v>
      </c>
      <c r="X35">
        <v>1.8356577236645801E-6</v>
      </c>
      <c r="Y35">
        <v>2.0341776587045613E-8</v>
      </c>
      <c r="Z35">
        <v>3.0481932588472602E-6</v>
      </c>
      <c r="AB35">
        <v>1.749704708339537E-8</v>
      </c>
      <c r="AC35">
        <v>2.2015039808269856E-8</v>
      </c>
      <c r="AD35">
        <v>6.580703560785112E-7</v>
      </c>
      <c r="AE35">
        <v>7.1919587752735574E-9</v>
      </c>
      <c r="AF35">
        <v>1.3656226016175005E-9</v>
      </c>
      <c r="AG35">
        <v>1.7245586606134525E-8</v>
      </c>
      <c r="AH35">
        <v>1.42875969607631E-7</v>
      </c>
      <c r="AI35">
        <v>2.3226045489802168E-7</v>
      </c>
    </row>
    <row r="36" spans="1:35" x14ac:dyDescent="0.25">
      <c r="A36" t="s">
        <v>504</v>
      </c>
      <c r="B36">
        <v>0.10752054203885095</v>
      </c>
      <c r="C36">
        <v>8.0721801354589937E-2</v>
      </c>
      <c r="D36">
        <v>2.9795078815824064E-2</v>
      </c>
      <c r="E36">
        <v>4.1154594380935119E-2</v>
      </c>
      <c r="F36">
        <v>1.1702269123934477E-2</v>
      </c>
      <c r="G36">
        <v>1.4040130780333919E-2</v>
      </c>
      <c r="J36">
        <v>6.2970172539024199E-4</v>
      </c>
      <c r="K36">
        <v>6.9119747198471537E-4</v>
      </c>
      <c r="L36">
        <v>1.5454225809285359E-4</v>
      </c>
      <c r="M36">
        <v>3.4427294802311613E-4</v>
      </c>
      <c r="N36">
        <v>7.0498738755766672E-5</v>
      </c>
      <c r="O36">
        <v>8.677596552195386E-5</v>
      </c>
      <c r="P36">
        <v>6.5802672387571231E-5</v>
      </c>
      <c r="Q36">
        <v>2.0194365182456253E-4</v>
      </c>
      <c r="R36">
        <v>7.2086434751608006E-5</v>
      </c>
      <c r="S36">
        <v>4.034499253909424E-5</v>
      </c>
      <c r="U36">
        <v>2.0874796537691666E-6</v>
      </c>
      <c r="V36">
        <v>1.2075656459941506E-6</v>
      </c>
      <c r="W36">
        <v>4.4739277900877241E-7</v>
      </c>
      <c r="X36">
        <v>3.2432785610453357E-6</v>
      </c>
      <c r="Y36">
        <v>7.814820664744108E-8</v>
      </c>
      <c r="Z36">
        <v>1.4203925507390234E-6</v>
      </c>
      <c r="AB36">
        <v>7.3962305828216338E-7</v>
      </c>
      <c r="AC36">
        <v>4.1125948488121996E-8</v>
      </c>
      <c r="AD36">
        <v>3.8046644693420099E-7</v>
      </c>
      <c r="AE36">
        <v>2.0986302013911835E-8</v>
      </c>
      <c r="AF36">
        <v>1.376468276212345E-9</v>
      </c>
      <c r="AG36">
        <v>1.480656647369424E-7</v>
      </c>
      <c r="AH36">
        <v>4.7140090513358737E-8</v>
      </c>
      <c r="AI36">
        <v>1.4327491006831758E-7</v>
      </c>
    </row>
    <row r="37" spans="1:35" x14ac:dyDescent="0.25">
      <c r="A37" t="s">
        <v>505</v>
      </c>
      <c r="B37">
        <v>0.14596481037981965</v>
      </c>
      <c r="C37">
        <v>4.7334756049333043E-2</v>
      </c>
      <c r="D37">
        <v>3.0288064671583698E-2</v>
      </c>
      <c r="E37">
        <v>2.2457726896180665E-2</v>
      </c>
      <c r="F37">
        <v>2.1683057713454027E-2</v>
      </c>
      <c r="G37">
        <v>1.9661838184677032E-2</v>
      </c>
      <c r="J37">
        <v>8.6131214684283242E-4</v>
      </c>
      <c r="K37">
        <v>7.1809107593335132E-4</v>
      </c>
      <c r="L37">
        <v>1.6237022316482923E-4</v>
      </c>
      <c r="M37">
        <v>2.9144626807507418E-4</v>
      </c>
      <c r="N37">
        <v>1.4799009883793068E-4</v>
      </c>
      <c r="O37">
        <v>7.7701952696337747E-5</v>
      </c>
      <c r="P37">
        <v>2.2282819580118139E-5</v>
      </c>
      <c r="Q37">
        <v>1.2076983064719208E-4</v>
      </c>
      <c r="R37">
        <v>4.438726019098978E-5</v>
      </c>
      <c r="S37">
        <v>7.2581618351597614E-6</v>
      </c>
      <c r="U37">
        <v>1.308918279577402E-6</v>
      </c>
      <c r="V37">
        <v>2.9553323245804105E-6</v>
      </c>
      <c r="W37">
        <v>5.9467264346946004E-7</v>
      </c>
      <c r="X37">
        <v>4.1356172922846999E-6</v>
      </c>
      <c r="Y37">
        <v>1.4743726948076983E-7</v>
      </c>
      <c r="Z37">
        <v>6.4072197604189759E-7</v>
      </c>
      <c r="AB37">
        <v>4.8383840792823769E-7</v>
      </c>
      <c r="AC37">
        <v>5.1618450791028092E-8</v>
      </c>
      <c r="AD37">
        <v>2.7928686353896199E-8</v>
      </c>
      <c r="AE37">
        <v>1.0274491787267177E-8</v>
      </c>
      <c r="AF37">
        <v>1.4626663765978573E-9</v>
      </c>
      <c r="AG37">
        <v>1.8374198094965681E-8</v>
      </c>
      <c r="AH37">
        <v>7.1634562046145315E-8</v>
      </c>
      <c r="AI37">
        <v>1.6436151690914912E-7</v>
      </c>
    </row>
    <row r="38" spans="1:35" x14ac:dyDescent="0.25">
      <c r="A38" t="s">
        <v>506</v>
      </c>
      <c r="B38">
        <v>9.5133164436299072E-2</v>
      </c>
      <c r="C38">
        <v>5.6547580600739798E-2</v>
      </c>
      <c r="D38">
        <v>2.1682212106616274E-2</v>
      </c>
      <c r="E38">
        <v>1.1196632717685055E-2</v>
      </c>
      <c r="F38">
        <v>1.0751740318460851E-2</v>
      </c>
      <c r="G38">
        <v>5.35842682990995E-2</v>
      </c>
      <c r="J38">
        <v>5.4871334528601347E-4</v>
      </c>
      <c r="K38">
        <v>3.2770414178658557E-4</v>
      </c>
      <c r="L38">
        <v>2.9412806150640381E-4</v>
      </c>
      <c r="M38">
        <v>4.1093161732070639E-4</v>
      </c>
      <c r="N38">
        <v>1.2844895308003772E-4</v>
      </c>
      <c r="O38">
        <v>2.9205905431499407E-4</v>
      </c>
      <c r="P38">
        <v>1.9478761434342023E-5</v>
      </c>
      <c r="Q38">
        <v>2.5478372062654139E-5</v>
      </c>
      <c r="R38">
        <v>2.3451821623700139E-5</v>
      </c>
      <c r="S38">
        <v>2.2125378156471901E-5</v>
      </c>
      <c r="U38">
        <v>3.1887228716007832E-6</v>
      </c>
      <c r="V38">
        <v>3.8775576533095443E-6</v>
      </c>
      <c r="W38">
        <v>5.4157449350188549E-7</v>
      </c>
      <c r="X38">
        <v>3.2372631773289385E-6</v>
      </c>
      <c r="Y38">
        <v>3.281424302659471E-8</v>
      </c>
      <c r="Z38">
        <v>8.9014269625098617E-7</v>
      </c>
      <c r="AB38">
        <v>2.5622695065399203E-7</v>
      </c>
      <c r="AC38">
        <v>2.1707614414654535E-8</v>
      </c>
      <c r="AD38">
        <v>6.1302986488516927E-8</v>
      </c>
      <c r="AE38">
        <v>3.8067684005201249E-9</v>
      </c>
      <c r="AF38">
        <v>1.7813424813309124E-9</v>
      </c>
      <c r="AG38">
        <v>9.500763503808125E-8</v>
      </c>
      <c r="AH38">
        <v>5.8613833668217616E-8</v>
      </c>
      <c r="AI38">
        <v>1.3966560694419843E-7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Exported Labbook</vt:lpstr>
      <vt:lpstr>Processed Data</vt:lpstr>
      <vt:lpstr>Processed Data (2)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BO6 GATEWAY</dc:creator>
  <cp:lastModifiedBy>Harry Newton</cp:lastModifiedBy>
  <dcterms:created xsi:type="dcterms:W3CDTF">2021-11-16T16:28:27Z</dcterms:created>
  <dcterms:modified xsi:type="dcterms:W3CDTF">2024-08-28T12:04:33Z</dcterms:modified>
</cp:coreProperties>
</file>