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attering Measurements\TiO2 Measurements\"/>
    </mc:Choice>
  </mc:AlternateContent>
  <xr:revisionPtr revIDLastSave="0" documentId="10_ncr:100000_{1709CA4B-2EF1-4CC8-8002-8BEAD548FBA8}" xr6:coauthVersionLast="31" xr6:coauthVersionMax="31" xr10:uidLastSave="{00000000-0000-0000-0000-000000000000}"/>
  <bookViews>
    <workbookView xWindow="0" yWindow="0" windowWidth="6456" windowHeight="960" xr2:uid="{20B33494-6ADD-48E3-BC66-92F710A0F45A}"/>
  </bookViews>
  <sheets>
    <sheet name="1mm" sheetId="1" r:id="rId1"/>
    <sheet name="2mm" sheetId="2" r:id="rId2"/>
    <sheet name="3mm" sheetId="3" r:id="rId3"/>
    <sheet name="Blank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D16" i="3" s="1"/>
  <c r="B16" i="3"/>
  <c r="D16" i="1"/>
  <c r="D16" i="2"/>
  <c r="C16" i="2"/>
  <c r="B16" i="2"/>
  <c r="C16" i="1"/>
  <c r="B16" i="1"/>
  <c r="C12" i="1" l="1"/>
  <c r="C11" i="1"/>
  <c r="C12" i="2"/>
  <c r="C11" i="2"/>
  <c r="C12" i="3"/>
  <c r="C11" i="3"/>
  <c r="C10" i="1" l="1"/>
  <c r="E7" i="2"/>
  <c r="B7" i="2"/>
  <c r="C7" i="2" s="1"/>
  <c r="E6" i="2"/>
  <c r="C6" i="2"/>
  <c r="B6" i="2"/>
  <c r="E5" i="2"/>
  <c r="B5" i="2"/>
  <c r="C5" i="2" s="1"/>
  <c r="E4" i="2"/>
  <c r="E9" i="2" s="1"/>
  <c r="D4" i="2"/>
  <c r="C4" i="2"/>
  <c r="C8" i="2" s="1"/>
  <c r="B4" i="2"/>
  <c r="E7" i="1"/>
  <c r="B7" i="1"/>
  <c r="C7" i="1" s="1"/>
  <c r="D6" i="1"/>
  <c r="E6" i="1" s="1"/>
  <c r="B6" i="1"/>
  <c r="C6" i="1" s="1"/>
  <c r="E5" i="1"/>
  <c r="C5" i="1"/>
  <c r="E4" i="1"/>
  <c r="E9" i="1" s="1"/>
  <c r="D4" i="1"/>
  <c r="C4" i="1"/>
  <c r="B4" i="1"/>
  <c r="E24" i="4"/>
  <c r="C24" i="4"/>
  <c r="C25" i="4" s="1"/>
  <c r="F23" i="4"/>
  <c r="E23" i="4"/>
  <c r="C23" i="4"/>
  <c r="E22" i="4"/>
  <c r="C22" i="4"/>
  <c r="E21" i="4"/>
  <c r="C21" i="4"/>
  <c r="E20" i="4"/>
  <c r="C20" i="4"/>
  <c r="E19" i="4"/>
  <c r="C19" i="4"/>
  <c r="E9" i="4"/>
  <c r="C10" i="4" s="1"/>
  <c r="C9" i="4"/>
  <c r="E8" i="4"/>
  <c r="C8" i="4"/>
  <c r="F8" i="4" s="1"/>
  <c r="E7" i="4"/>
  <c r="C7" i="4"/>
  <c r="E6" i="4"/>
  <c r="C6" i="4"/>
  <c r="E5" i="4"/>
  <c r="C5" i="4"/>
  <c r="E4" i="4"/>
  <c r="C4" i="4"/>
  <c r="B7" i="3"/>
  <c r="B6" i="3"/>
  <c r="C6" i="3" s="1"/>
  <c r="B5" i="3"/>
  <c r="C5" i="3" s="1"/>
  <c r="C4" i="3"/>
  <c r="D7" i="3"/>
  <c r="E7" i="3" s="1"/>
  <c r="D6" i="3"/>
  <c r="D5" i="3"/>
  <c r="E5" i="3" s="1"/>
  <c r="D4" i="3"/>
  <c r="C7" i="3"/>
  <c r="E6" i="3"/>
  <c r="E4" i="3"/>
  <c r="E8" i="2" l="1"/>
  <c r="C9" i="2"/>
  <c r="C10" i="2" s="1"/>
  <c r="C8" i="1"/>
  <c r="E8" i="1"/>
  <c r="C9" i="1"/>
  <c r="C9" i="3"/>
  <c r="C8" i="3"/>
  <c r="E8" i="3"/>
  <c r="E9" i="3"/>
  <c r="C10" i="3" l="1"/>
</calcChain>
</file>

<file path=xl/sharedStrings.xml><?xml version="1.0" encoding="utf-8"?>
<sst xmlns="http://schemas.openxmlformats.org/spreadsheetml/2006/main" count="77" uniqueCount="24">
  <si>
    <t>STD</t>
  </si>
  <si>
    <t>deltah</t>
  </si>
  <si>
    <t xml:space="preserve"> </t>
  </si>
  <si>
    <t>hn(mm)</t>
  </si>
  <si>
    <t>ho(mm)</t>
  </si>
  <si>
    <t>hn(inch)</t>
  </si>
  <si>
    <t>Average</t>
  </si>
  <si>
    <t>Accuracy</t>
  </si>
  <si>
    <t>ho(inches)</t>
  </si>
  <si>
    <t>Total STD</t>
  </si>
  <si>
    <t>sqrt of sum of the squares</t>
  </si>
  <si>
    <t xml:space="preserve">Final Figures </t>
  </si>
  <si>
    <t>1.34mm</t>
  </si>
  <si>
    <t>0.03mm uncertainty</t>
  </si>
  <si>
    <t>2% error margin</t>
  </si>
  <si>
    <t>Sample 1</t>
  </si>
  <si>
    <t>Sample 2</t>
  </si>
  <si>
    <t xml:space="preserve">2mm Sample </t>
  </si>
  <si>
    <t>1mm Sample</t>
  </si>
  <si>
    <t>3mm Sample</t>
  </si>
  <si>
    <t>deltah (mm)</t>
  </si>
  <si>
    <t>Petri Dish Thickness</t>
  </si>
  <si>
    <t>h (mm)</t>
  </si>
  <si>
    <t>Average 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</si>
</sst>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10" fontId="1" fillId="0" borderId="0" xfId="0" applyNumberFormat="1" applyFont="1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1BA7-4825-4132-B4CF-D9FA9CC0932E}">
  <dimension ref="A1:J83"/>
  <sheetViews>
    <sheetView tabSelected="1" zoomScaleNormal="100" workbookViewId="0">
      <selection activeCell="F23" sqref="F23"/>
    </sheetView>
  </sheetViews>
  <sheetFormatPr defaultRowHeight="14.4" x14ac:dyDescent="0.3"/>
  <cols>
    <col min="5" max="5" width="14.21875" customWidth="1"/>
    <col min="6" max="6" width="17.6640625" bestFit="1" customWidth="1"/>
    <col min="7" max="7" width="17.5546875" customWidth="1"/>
    <col min="8" max="8" width="13.88671875" customWidth="1"/>
    <col min="9" max="9" width="14.109375" customWidth="1"/>
    <col min="10" max="10" width="12.5546875" customWidth="1"/>
  </cols>
  <sheetData>
    <row r="1" spans="1:10" x14ac:dyDescent="0.3">
      <c r="A1" s="7" t="s">
        <v>18</v>
      </c>
    </row>
    <row r="3" spans="1:10" x14ac:dyDescent="0.3">
      <c r="B3" s="6" t="s">
        <v>5</v>
      </c>
      <c r="C3" s="6" t="s">
        <v>3</v>
      </c>
      <c r="D3" s="6" t="s">
        <v>8</v>
      </c>
      <c r="E3" s="6" t="s">
        <v>4</v>
      </c>
    </row>
    <row r="4" spans="1:10" x14ac:dyDescent="0.3">
      <c r="B4">
        <f>0.125+0.014</f>
        <v>0.13900000000000001</v>
      </c>
      <c r="C4">
        <f>B4*25.4</f>
        <v>3.5306000000000002</v>
      </c>
      <c r="D4">
        <f>0.1+0</f>
        <v>0.1</v>
      </c>
      <c r="E4">
        <f>D4*25.4</f>
        <v>2.54</v>
      </c>
    </row>
    <row r="5" spans="1:10" x14ac:dyDescent="0.3">
      <c r="B5">
        <v>0.13900000000000001</v>
      </c>
      <c r="C5">
        <f>B5*25.4</f>
        <v>3.5306000000000002</v>
      </c>
      <c r="D5">
        <v>0.1</v>
      </c>
      <c r="E5">
        <f>D5*25.4</f>
        <v>2.54</v>
      </c>
    </row>
    <row r="6" spans="1:10" x14ac:dyDescent="0.3">
      <c r="B6">
        <f>0.125+0.012</f>
        <v>0.13700000000000001</v>
      </c>
      <c r="C6">
        <f>B6*25.4</f>
        <v>3.4798</v>
      </c>
      <c r="D6">
        <f>0.1+0.001</f>
        <v>0.10100000000000001</v>
      </c>
      <c r="E6">
        <f>D6*25.4</f>
        <v>2.5653999999999999</v>
      </c>
    </row>
    <row r="7" spans="1:10" x14ac:dyDescent="0.3">
      <c r="B7">
        <f>0.125+0.01</f>
        <v>0.13500000000000001</v>
      </c>
      <c r="C7">
        <f>B7*25.4</f>
        <v>3.4289999999999998</v>
      </c>
      <c r="D7">
        <v>0.10100000000000001</v>
      </c>
      <c r="E7">
        <f>D7*25.4</f>
        <v>2.5653999999999999</v>
      </c>
    </row>
    <row r="8" spans="1:10" x14ac:dyDescent="0.3">
      <c r="A8" s="6" t="s">
        <v>6</v>
      </c>
      <c r="C8" s="2">
        <f>AVERAGE(C4:C7)</f>
        <v>3.4925000000000002</v>
      </c>
      <c r="E8">
        <f>AVERAGE(E4:E7)</f>
        <v>2.5527000000000002</v>
      </c>
    </row>
    <row r="9" spans="1:10" x14ac:dyDescent="0.3">
      <c r="A9" s="6" t="s">
        <v>0</v>
      </c>
      <c r="C9" s="2">
        <f>STDEV(C4:C7)</f>
        <v>4.8637297074022146E-2</v>
      </c>
      <c r="E9">
        <f>STDEV(E4:E7)</f>
        <v>1.4664696837416417E-2</v>
      </c>
    </row>
    <row r="10" spans="1:10" x14ac:dyDescent="0.3">
      <c r="A10" s="6" t="s">
        <v>9</v>
      </c>
      <c r="C10">
        <f>SQRT(C9^2+E9^2)</f>
        <v>5.0800000000000137E-2</v>
      </c>
      <c r="D10" t="s">
        <v>10</v>
      </c>
    </row>
    <row r="11" spans="1:10" x14ac:dyDescent="0.3">
      <c r="A11" s="6" t="s">
        <v>20</v>
      </c>
      <c r="C11">
        <f>C8-E8</f>
        <v>0.93979999999999997</v>
      </c>
    </row>
    <row r="12" spans="1:10" x14ac:dyDescent="0.3">
      <c r="A12" s="6" t="s">
        <v>7</v>
      </c>
      <c r="C12" s="1">
        <f>C10/C11</f>
        <v>5.4054054054054203E-2</v>
      </c>
      <c r="G12" s="1"/>
    </row>
    <row r="13" spans="1:10" x14ac:dyDescent="0.3">
      <c r="C13" s="2"/>
    </row>
    <row r="14" spans="1:10" x14ac:dyDescent="0.3">
      <c r="A14" s="6" t="s">
        <v>21</v>
      </c>
    </row>
    <row r="15" spans="1:10" x14ac:dyDescent="0.3">
      <c r="A15" s="6" t="s">
        <v>22</v>
      </c>
      <c r="B15" s="6" t="s">
        <v>23</v>
      </c>
      <c r="C15" s="6" t="s">
        <v>0</v>
      </c>
      <c r="D15" s="6" t="s">
        <v>7</v>
      </c>
    </row>
    <row r="16" spans="1:10" x14ac:dyDescent="0.3">
      <c r="A16">
        <v>0.66600000000000004</v>
      </c>
      <c r="B16">
        <f>AVERAGE(A16,A17,A18)</f>
        <v>0.66699999999999993</v>
      </c>
      <c r="C16">
        <f>STDEV(A16,A17,A18)</f>
        <v>2.6457513110645929E-3</v>
      </c>
      <c r="D16" s="8">
        <f>C16/B16</f>
        <v>3.9666436447745026E-3</v>
      </c>
      <c r="I16" s="4"/>
      <c r="J16" s="4"/>
    </row>
    <row r="17" spans="1:10" x14ac:dyDescent="0.3">
      <c r="A17">
        <v>0.66500000000000004</v>
      </c>
      <c r="D17" s="4"/>
      <c r="I17" s="4"/>
    </row>
    <row r="18" spans="1:10" x14ac:dyDescent="0.3">
      <c r="A18">
        <v>0.67</v>
      </c>
      <c r="D18" s="4"/>
      <c r="I18" s="4"/>
    </row>
    <row r="19" spans="1:10" x14ac:dyDescent="0.3">
      <c r="D19" s="4"/>
      <c r="F19" s="2"/>
      <c r="I19" s="4"/>
    </row>
    <row r="20" spans="1:10" x14ac:dyDescent="0.3">
      <c r="D20" s="4"/>
      <c r="F20" s="2"/>
      <c r="I20" s="4"/>
    </row>
    <row r="21" spans="1:10" x14ac:dyDescent="0.3">
      <c r="D21" s="4"/>
      <c r="E21" s="4"/>
      <c r="I21" s="4"/>
      <c r="J21" s="4"/>
    </row>
    <row r="22" spans="1:10" x14ac:dyDescent="0.3">
      <c r="D22" s="4"/>
      <c r="E22" s="4"/>
      <c r="I22" s="4"/>
      <c r="J22" s="3"/>
    </row>
    <row r="26" spans="1:10" x14ac:dyDescent="0.3">
      <c r="F26" s="1"/>
      <c r="G26" s="1"/>
      <c r="H26" s="1"/>
    </row>
    <row r="45" spans="5:5" x14ac:dyDescent="0.3">
      <c r="E45" s="2"/>
    </row>
    <row r="46" spans="5:5" x14ac:dyDescent="0.3">
      <c r="E46" s="2"/>
    </row>
    <row r="49" spans="5:10" x14ac:dyDescent="0.3">
      <c r="E49" s="2"/>
      <c r="J49" s="5"/>
    </row>
    <row r="50" spans="5:10" x14ac:dyDescent="0.3">
      <c r="E50" s="2"/>
      <c r="J50" s="5"/>
    </row>
    <row r="62" spans="5:10" x14ac:dyDescent="0.3">
      <c r="E62" s="2"/>
    </row>
    <row r="63" spans="5:10" x14ac:dyDescent="0.3">
      <c r="E63" s="2"/>
    </row>
    <row r="66" spans="5:10" x14ac:dyDescent="0.3">
      <c r="E66" s="2"/>
      <c r="J66" s="5"/>
    </row>
    <row r="67" spans="5:10" x14ac:dyDescent="0.3">
      <c r="E67" s="2"/>
      <c r="J67" s="5"/>
    </row>
    <row r="78" spans="5:10" x14ac:dyDescent="0.3">
      <c r="E78" s="2"/>
    </row>
    <row r="79" spans="5:10" x14ac:dyDescent="0.3">
      <c r="E79" s="2"/>
    </row>
    <row r="82" spans="5:5" x14ac:dyDescent="0.3">
      <c r="E82" s="2"/>
    </row>
    <row r="83" spans="5:5" x14ac:dyDescent="0.3">
      <c r="E8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D871-F6D0-46CE-814E-B6DBEAD5C864}">
  <dimension ref="A1:K28"/>
  <sheetViews>
    <sheetView workbookViewId="0">
      <selection activeCell="A14" sqref="A14:D18"/>
    </sheetView>
  </sheetViews>
  <sheetFormatPr defaultRowHeight="14.4" x14ac:dyDescent="0.3"/>
  <sheetData>
    <row r="1" spans="1:11" x14ac:dyDescent="0.3">
      <c r="A1" s="7" t="s">
        <v>17</v>
      </c>
    </row>
    <row r="3" spans="1:11" x14ac:dyDescent="0.3">
      <c r="B3" s="6" t="s">
        <v>5</v>
      </c>
      <c r="C3" s="6" t="s">
        <v>3</v>
      </c>
      <c r="D3" s="6" t="s">
        <v>8</v>
      </c>
      <c r="E3" s="6" t="s">
        <v>4</v>
      </c>
    </row>
    <row r="4" spans="1:11" x14ac:dyDescent="0.3">
      <c r="B4">
        <f>0.175+0.001</f>
        <v>0.17599999999999999</v>
      </c>
      <c r="C4">
        <f>B4*25.4</f>
        <v>4.4703999999999997</v>
      </c>
      <c r="D4">
        <f>0.1+0.003</f>
        <v>0.10300000000000001</v>
      </c>
      <c r="E4">
        <f>D4*25.4</f>
        <v>2.6162000000000001</v>
      </c>
    </row>
    <row r="5" spans="1:11" x14ac:dyDescent="0.3">
      <c r="B5">
        <f>0.175+0.002</f>
        <v>0.17699999999999999</v>
      </c>
      <c r="C5">
        <f>B5*25.4</f>
        <v>4.4957999999999991</v>
      </c>
      <c r="D5">
        <v>0.10299999999999999</v>
      </c>
      <c r="E5">
        <f>D5*25.4</f>
        <v>2.6161999999999996</v>
      </c>
    </row>
    <row r="6" spans="1:11" x14ac:dyDescent="0.3">
      <c r="B6">
        <f>0.175+0.001</f>
        <v>0.17599999999999999</v>
      </c>
      <c r="C6">
        <f>B6*25.4</f>
        <v>4.4703999999999997</v>
      </c>
      <c r="D6">
        <v>0.10299999999999999</v>
      </c>
      <c r="E6">
        <f>D6*25.4</f>
        <v>2.6161999999999996</v>
      </c>
    </row>
    <row r="7" spans="1:11" x14ac:dyDescent="0.3">
      <c r="B7">
        <f>0.175+0.001</f>
        <v>0.17599999999999999</v>
      </c>
      <c r="C7">
        <f>B7*25.4</f>
        <v>4.4703999999999997</v>
      </c>
      <c r="D7">
        <v>0.10199999999999999</v>
      </c>
      <c r="E7">
        <f>D7*25.4</f>
        <v>2.5907999999999998</v>
      </c>
    </row>
    <row r="8" spans="1:11" x14ac:dyDescent="0.3">
      <c r="A8" s="6" t="s">
        <v>6</v>
      </c>
      <c r="C8" s="2">
        <f>AVERAGE(C4:C7)</f>
        <v>4.4767499999999991</v>
      </c>
      <c r="E8">
        <f>AVERAGE(E4:E7)</f>
        <v>2.6098499999999998</v>
      </c>
      <c r="K8" s="2"/>
    </row>
    <row r="9" spans="1:11" x14ac:dyDescent="0.3">
      <c r="A9" s="6" t="s">
        <v>0</v>
      </c>
      <c r="C9" s="2">
        <f>STDEV(C4:C7)</f>
        <v>1.2699999999999713E-2</v>
      </c>
      <c r="E9">
        <f>STDEV(E4:E7)</f>
        <v>1.2700000000000008E-2</v>
      </c>
      <c r="K9" s="2"/>
    </row>
    <row r="10" spans="1:11" x14ac:dyDescent="0.3">
      <c r="A10" s="6" t="s">
        <v>9</v>
      </c>
      <c r="C10">
        <f>SQRT(C9^2+E9^2)</f>
        <v>1.796051224213811E-2</v>
      </c>
    </row>
    <row r="11" spans="1:11" x14ac:dyDescent="0.3">
      <c r="A11" s="6" t="s">
        <v>20</v>
      </c>
      <c r="C11">
        <f>C8-E8</f>
        <v>1.8668999999999993</v>
      </c>
    </row>
    <row r="12" spans="1:11" x14ac:dyDescent="0.3">
      <c r="A12" s="6" t="s">
        <v>7</v>
      </c>
      <c r="C12" s="1">
        <f>C10/C11</f>
        <v>9.6205004243066668E-3</v>
      </c>
      <c r="K12" s="2"/>
    </row>
    <row r="13" spans="1:11" x14ac:dyDescent="0.3">
      <c r="C13" s="2"/>
      <c r="K13" s="2"/>
    </row>
    <row r="14" spans="1:11" x14ac:dyDescent="0.3">
      <c r="A14" s="6" t="s">
        <v>21</v>
      </c>
    </row>
    <row r="15" spans="1:11" x14ac:dyDescent="0.3">
      <c r="A15" s="6" t="s">
        <v>22</v>
      </c>
      <c r="B15" s="6" t="s">
        <v>23</v>
      </c>
      <c r="C15" s="6" t="s">
        <v>0</v>
      </c>
      <c r="D15" s="6" t="s">
        <v>7</v>
      </c>
    </row>
    <row r="16" spans="1:11" x14ac:dyDescent="0.3">
      <c r="A16">
        <v>0.64100000000000001</v>
      </c>
      <c r="B16">
        <f>AVERAGE(A16,A17,A18)</f>
        <v>0.64100000000000001</v>
      </c>
      <c r="C16">
        <f>STDEV(A16,A17,A18)</f>
        <v>4.0000000000000036E-3</v>
      </c>
      <c r="D16" s="1">
        <f>C16/B16</f>
        <v>6.2402496099844048E-3</v>
      </c>
    </row>
    <row r="17" spans="1:3" x14ac:dyDescent="0.3">
      <c r="A17">
        <v>0.63700000000000001</v>
      </c>
    </row>
    <row r="18" spans="1:3" x14ac:dyDescent="0.3">
      <c r="A18">
        <v>0.64500000000000002</v>
      </c>
    </row>
    <row r="23" spans="1:3" x14ac:dyDescent="0.3">
      <c r="C23" s="2"/>
    </row>
    <row r="24" spans="1:3" x14ac:dyDescent="0.3">
      <c r="C24" s="2"/>
    </row>
    <row r="27" spans="1:3" x14ac:dyDescent="0.3">
      <c r="C27" s="2"/>
    </row>
    <row r="28" spans="1:3" x14ac:dyDescent="0.3">
      <c r="C2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C109-A89C-410F-90A1-C6FC7D0AA9BD}">
  <dimension ref="A1:H28"/>
  <sheetViews>
    <sheetView workbookViewId="0">
      <selection activeCell="A19" sqref="A19"/>
    </sheetView>
  </sheetViews>
  <sheetFormatPr defaultRowHeight="14.4" x14ac:dyDescent="0.3"/>
  <sheetData>
    <row r="1" spans="1:8" x14ac:dyDescent="0.3">
      <c r="A1" s="7" t="s">
        <v>19</v>
      </c>
    </row>
    <row r="3" spans="1:8" x14ac:dyDescent="0.3">
      <c r="B3" s="6" t="s">
        <v>5</v>
      </c>
      <c r="C3" s="6" t="s">
        <v>3</v>
      </c>
      <c r="D3" s="6" t="s">
        <v>8</v>
      </c>
      <c r="E3" s="6" t="s">
        <v>4</v>
      </c>
    </row>
    <row r="4" spans="1:8" x14ac:dyDescent="0.3">
      <c r="B4">
        <v>0.216</v>
      </c>
      <c r="C4">
        <f>B4*25.4</f>
        <v>5.4863999999999997</v>
      </c>
      <c r="D4">
        <f>0.1+0.001</f>
        <v>0.10100000000000001</v>
      </c>
      <c r="E4">
        <f>D4*25.4</f>
        <v>2.5653999999999999</v>
      </c>
    </row>
    <row r="5" spans="1:8" x14ac:dyDescent="0.3">
      <c r="B5">
        <f>0.2+0.016</f>
        <v>0.21600000000000003</v>
      </c>
      <c r="C5">
        <f>B5*25.4</f>
        <v>5.4864000000000006</v>
      </c>
      <c r="D5">
        <f>0.1+0.002</f>
        <v>0.10200000000000001</v>
      </c>
      <c r="E5">
        <f>D5*25.4</f>
        <v>2.5908000000000002</v>
      </c>
    </row>
    <row r="6" spans="1:8" x14ac:dyDescent="0.3">
      <c r="B6">
        <f>0.2+0.017</f>
        <v>0.21700000000000003</v>
      </c>
      <c r="C6">
        <f>B6*25.4</f>
        <v>5.5118</v>
      </c>
      <c r="D6">
        <f>0.1+0.001</f>
        <v>0.10100000000000001</v>
      </c>
      <c r="E6">
        <f>D6*25.4</f>
        <v>2.5653999999999999</v>
      </c>
    </row>
    <row r="7" spans="1:8" x14ac:dyDescent="0.3">
      <c r="B7">
        <f>0.2+0.016</f>
        <v>0.21600000000000003</v>
      </c>
      <c r="C7">
        <f>B7*25.4</f>
        <v>5.4864000000000006</v>
      </c>
      <c r="D7">
        <f>0.1+0.001</f>
        <v>0.10100000000000001</v>
      </c>
      <c r="E7">
        <f>D7*25.4</f>
        <v>2.5653999999999999</v>
      </c>
    </row>
    <row r="8" spans="1:8" x14ac:dyDescent="0.3">
      <c r="A8" s="6" t="s">
        <v>6</v>
      </c>
      <c r="C8" s="2">
        <f>AVERAGE(C4:C7)</f>
        <v>5.49275</v>
      </c>
      <c r="E8">
        <f>AVERAGE(E4:E7)</f>
        <v>2.5717500000000002</v>
      </c>
    </row>
    <row r="9" spans="1:8" x14ac:dyDescent="0.3">
      <c r="A9" s="6" t="s">
        <v>0</v>
      </c>
      <c r="C9" s="2">
        <f>STDEV(C4:C7)</f>
        <v>1.2699999999999861E-2</v>
      </c>
      <c r="E9">
        <f>STDEV(E4:E7)</f>
        <v>1.2700000000000157E-2</v>
      </c>
    </row>
    <row r="10" spans="1:8" x14ac:dyDescent="0.3">
      <c r="A10" s="6" t="s">
        <v>9</v>
      </c>
      <c r="C10">
        <f>SQRT(C9^2+E9^2)</f>
        <v>1.7960512242138321E-2</v>
      </c>
      <c r="H10" t="s">
        <v>2</v>
      </c>
    </row>
    <row r="11" spans="1:8" x14ac:dyDescent="0.3">
      <c r="A11" s="6" t="s">
        <v>20</v>
      </c>
      <c r="C11">
        <f>C8-E8</f>
        <v>2.9209999999999998</v>
      </c>
    </row>
    <row r="12" spans="1:8" x14ac:dyDescent="0.3">
      <c r="A12" s="6" t="s">
        <v>7</v>
      </c>
      <c r="C12" s="1">
        <f>C10/C11</f>
        <v>6.1487546190134622E-3</v>
      </c>
    </row>
    <row r="13" spans="1:8" x14ac:dyDescent="0.3">
      <c r="C13" s="2"/>
    </row>
    <row r="14" spans="1:8" x14ac:dyDescent="0.3">
      <c r="A14" s="6" t="s">
        <v>21</v>
      </c>
    </row>
    <row r="15" spans="1:8" x14ac:dyDescent="0.3">
      <c r="A15" s="6" t="s">
        <v>22</v>
      </c>
      <c r="B15" s="6" t="s">
        <v>23</v>
      </c>
      <c r="C15" s="6" t="s">
        <v>0</v>
      </c>
      <c r="D15" s="6" t="s">
        <v>7</v>
      </c>
    </row>
    <row r="16" spans="1:8" x14ac:dyDescent="0.3">
      <c r="A16">
        <v>0.66600000000000004</v>
      </c>
      <c r="B16">
        <f>AVERAGE(A16,A17,A18)</f>
        <v>0.66699999999999993</v>
      </c>
      <c r="C16">
        <f>STDEV(A16,A17,A18)</f>
        <v>2.6457513110645929E-3</v>
      </c>
      <c r="D16" s="1">
        <f>C16/B16</f>
        <v>3.9666436447745026E-3</v>
      </c>
    </row>
    <row r="17" spans="1:3" x14ac:dyDescent="0.3">
      <c r="A17">
        <v>0.66500000000000004</v>
      </c>
    </row>
    <row r="18" spans="1:3" x14ac:dyDescent="0.3">
      <c r="A18">
        <v>0.67</v>
      </c>
    </row>
    <row r="23" spans="1:3" x14ac:dyDescent="0.3">
      <c r="C23" s="2"/>
    </row>
    <row r="24" spans="1:3" x14ac:dyDescent="0.3">
      <c r="C24" s="2"/>
    </row>
    <row r="27" spans="1:3" x14ac:dyDescent="0.3">
      <c r="C27" s="2"/>
    </row>
    <row r="28" spans="1:3" x14ac:dyDescent="0.3">
      <c r="C2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8E02-4479-4AB7-A9A8-E84BF1D9E7B1}">
  <dimension ref="A1:F29"/>
  <sheetViews>
    <sheetView workbookViewId="0">
      <selection sqref="A1:G29"/>
    </sheetView>
  </sheetViews>
  <sheetFormatPr defaultRowHeight="14.4" x14ac:dyDescent="0.3"/>
  <sheetData>
    <row r="1" spans="1:6" x14ac:dyDescent="0.3">
      <c r="A1" t="s">
        <v>15</v>
      </c>
    </row>
    <row r="3" spans="1:6" x14ac:dyDescent="0.3">
      <c r="B3" t="s">
        <v>5</v>
      </c>
      <c r="C3" t="s">
        <v>3</v>
      </c>
      <c r="D3" t="s">
        <v>8</v>
      </c>
      <c r="E3" t="s">
        <v>4</v>
      </c>
      <c r="F3" t="s">
        <v>1</v>
      </c>
    </row>
    <row r="4" spans="1:6" x14ac:dyDescent="0.3">
      <c r="C4">
        <f>B4*25.4</f>
        <v>0</v>
      </c>
      <c r="E4">
        <f>D4*25.4</f>
        <v>0</v>
      </c>
    </row>
    <row r="5" spans="1:6" x14ac:dyDescent="0.3">
      <c r="C5">
        <f>B5*25.4</f>
        <v>0</v>
      </c>
      <c r="E5">
        <f>D5*25.4</f>
        <v>0</v>
      </c>
    </row>
    <row r="6" spans="1:6" x14ac:dyDescent="0.3">
      <c r="C6">
        <f>B6*25.4</f>
        <v>0</v>
      </c>
      <c r="E6">
        <f>D6*25.4</f>
        <v>0</v>
      </c>
    </row>
    <row r="7" spans="1:6" x14ac:dyDescent="0.3">
      <c r="C7">
        <f>B7*25.4</f>
        <v>0</v>
      </c>
      <c r="E7">
        <f>D7*25.4</f>
        <v>0</v>
      </c>
    </row>
    <row r="8" spans="1:6" x14ac:dyDescent="0.3">
      <c r="A8" t="s">
        <v>6</v>
      </c>
      <c r="C8" s="2">
        <f>AVERAGE(C4:C7)</f>
        <v>0</v>
      </c>
      <c r="E8">
        <f>AVERAGE(E4:E7)</f>
        <v>0</v>
      </c>
      <c r="F8">
        <f>C8-E8</f>
        <v>0</v>
      </c>
    </row>
    <row r="9" spans="1:6" x14ac:dyDescent="0.3">
      <c r="A9" t="s">
        <v>0</v>
      </c>
      <c r="C9" s="2">
        <f>STDEV(C4:C7)</f>
        <v>0</v>
      </c>
      <c r="E9">
        <f>STDEV(E4:E7)</f>
        <v>0</v>
      </c>
    </row>
    <row r="10" spans="1:6" x14ac:dyDescent="0.3">
      <c r="A10" t="s">
        <v>9</v>
      </c>
      <c r="C10">
        <f>SQRT(C9^2+E9^2)</f>
        <v>0</v>
      </c>
      <c r="D10" t="s">
        <v>10</v>
      </c>
    </row>
    <row r="12" spans="1:6" x14ac:dyDescent="0.3">
      <c r="A12" t="s">
        <v>7</v>
      </c>
      <c r="C12" s="2"/>
    </row>
    <row r="13" spans="1:6" x14ac:dyDescent="0.3">
      <c r="C13" s="2"/>
    </row>
    <row r="14" spans="1:6" x14ac:dyDescent="0.3">
      <c r="C14" t="s">
        <v>11</v>
      </c>
      <c r="D14" t="s">
        <v>12</v>
      </c>
      <c r="E14" t="s">
        <v>13</v>
      </c>
      <c r="F14" t="s">
        <v>14</v>
      </c>
    </row>
    <row r="16" spans="1:6" x14ac:dyDescent="0.3">
      <c r="A16" t="s">
        <v>16</v>
      </c>
    </row>
    <row r="18" spans="1:6" x14ac:dyDescent="0.3">
      <c r="B18" t="s">
        <v>5</v>
      </c>
      <c r="C18" t="s">
        <v>3</v>
      </c>
      <c r="D18" t="s">
        <v>8</v>
      </c>
      <c r="E18" t="s">
        <v>4</v>
      </c>
      <c r="F18" t="s">
        <v>1</v>
      </c>
    </row>
    <row r="19" spans="1:6" x14ac:dyDescent="0.3">
      <c r="C19">
        <f>B19*25.4</f>
        <v>0</v>
      </c>
      <c r="E19">
        <f>D19*25.4</f>
        <v>0</v>
      </c>
    </row>
    <row r="20" spans="1:6" x14ac:dyDescent="0.3">
      <c r="C20">
        <f>B20*25.4</f>
        <v>0</v>
      </c>
      <c r="E20">
        <f>D20*25.4</f>
        <v>0</v>
      </c>
    </row>
    <row r="21" spans="1:6" x14ac:dyDescent="0.3">
      <c r="C21">
        <f>B21*25.4</f>
        <v>0</v>
      </c>
      <c r="E21">
        <f>D21*25.4</f>
        <v>0</v>
      </c>
    </row>
    <row r="22" spans="1:6" x14ac:dyDescent="0.3">
      <c r="C22">
        <f>B22*25.4</f>
        <v>0</v>
      </c>
      <c r="E22">
        <f>D22*25.4</f>
        <v>0</v>
      </c>
    </row>
    <row r="23" spans="1:6" x14ac:dyDescent="0.3">
      <c r="A23" t="s">
        <v>6</v>
      </c>
      <c r="C23" s="2">
        <f>AVERAGE(C19:C22)</f>
        <v>0</v>
      </c>
      <c r="E23">
        <f>AVERAGE(E19:E22)</f>
        <v>0</v>
      </c>
      <c r="F23">
        <f>C23-E23</f>
        <v>0</v>
      </c>
    </row>
    <row r="24" spans="1:6" x14ac:dyDescent="0.3">
      <c r="A24" t="s">
        <v>0</v>
      </c>
      <c r="C24" s="2">
        <f>STDEV(C19:C22)</f>
        <v>0</v>
      </c>
      <c r="E24">
        <f>STDEV(E19:E22)</f>
        <v>0</v>
      </c>
    </row>
    <row r="25" spans="1:6" x14ac:dyDescent="0.3">
      <c r="A25" t="s">
        <v>9</v>
      </c>
      <c r="C25">
        <f>SQRT(C24^2+E24^2)</f>
        <v>0</v>
      </c>
      <c r="D25" t="s">
        <v>10</v>
      </c>
    </row>
    <row r="27" spans="1:6" x14ac:dyDescent="0.3">
      <c r="A27" t="s">
        <v>7</v>
      </c>
      <c r="C27" s="2"/>
    </row>
    <row r="28" spans="1:6" x14ac:dyDescent="0.3">
      <c r="C28" s="2"/>
    </row>
    <row r="29" spans="1:6" x14ac:dyDescent="0.3">
      <c r="C29" t="s">
        <v>11</v>
      </c>
      <c r="D29" t="s">
        <v>12</v>
      </c>
      <c r="E29" t="s">
        <v>13</v>
      </c>
      <c r="F2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1mm</vt:lpstr>
      <vt:lpstr>2mm</vt:lpstr>
      <vt:lpstr>3mm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Darth Erebus</dc:creator>
  <cp:lastModifiedBy>Darth Erebus</cp:lastModifiedBy>
  <dcterms:created xsi:type="dcterms:W3CDTF">2018-12-10T21:52:44Z</dcterms:created>
  <dcterms:modified xsi:type="dcterms:W3CDTF">2018-12-23T01:44:51Z</dcterms:modified>
</cp:coreProperties>
</file>