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Image Transfer to I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F11" i="1"/>
  <c r="E11" i="1"/>
  <c r="H11" i="1" s="1"/>
  <c r="G10" i="1"/>
  <c r="H10" i="1" s="1"/>
  <c r="F10" i="1"/>
  <c r="E10" i="1"/>
  <c r="G9" i="1"/>
  <c r="H9" i="1"/>
  <c r="F9" i="1"/>
  <c r="E9" i="1"/>
  <c r="F4" i="1"/>
  <c r="G4" i="1" l="1"/>
  <c r="G8" i="1" l="1"/>
  <c r="F8" i="1"/>
  <c r="E8" i="1"/>
  <c r="G7" i="1"/>
  <c r="H7" i="1"/>
  <c r="F7" i="1"/>
  <c r="E7" i="1"/>
  <c r="G6" i="1"/>
  <c r="H6" i="1"/>
  <c r="H8" i="1"/>
  <c r="F6" i="1"/>
  <c r="E6" i="1"/>
  <c r="E5" i="1" l="1"/>
  <c r="F5" i="1"/>
  <c r="G5" i="1"/>
  <c r="H5" i="1" s="1"/>
  <c r="H4" i="1"/>
  <c r="E4" i="1"/>
  <c r="F3" i="1"/>
  <c r="E3" i="1"/>
  <c r="G3" i="1"/>
  <c r="H3" i="1"/>
</calcChain>
</file>

<file path=xl/sharedStrings.xml><?xml version="1.0" encoding="utf-8"?>
<sst xmlns="http://schemas.openxmlformats.org/spreadsheetml/2006/main" count="29" uniqueCount="17">
  <si>
    <t>S.NO</t>
  </si>
  <si>
    <t>Time to taken to transfer the Image data to UI (s)</t>
  </si>
  <si>
    <t>Time Taken for Unflattening (s)</t>
  </si>
  <si>
    <t>Total (s)</t>
  </si>
  <si>
    <t>Approach</t>
  </si>
  <si>
    <t>Size of Image in Disk</t>
  </si>
  <si>
    <t>329.15 KB</t>
  </si>
  <si>
    <t>11.3 MB</t>
  </si>
  <si>
    <t>43.8 MB</t>
  </si>
  <si>
    <t>Resolution (x*y)</t>
  </si>
  <si>
    <t>1920x1080</t>
  </si>
  <si>
    <t>6000x4000</t>
  </si>
  <si>
    <t>7360x4912</t>
  </si>
  <si>
    <t>Step 1. Image to pixel array.
Step 2. Pixel array to CSV string</t>
  </si>
  <si>
    <t>Step 1. Image to pixel array.
Step 2. Pixel array to JSON string and transfer to UI.</t>
  </si>
  <si>
    <t>Time from measure trigger to unpack config, to pack results (s)</t>
  </si>
  <si>
    <t>Image 2D pixel array to 1D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</si>
</sst>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8" xfId="0" applyBorder="1" applyAlignment="1">
      <alignment horizontal="left"/>
    </xf>
    <xf numFmtId="0" fontId="0" fillId="0" borderId="5" xfId="0" applyBorder="1" applyAlignment="1">
      <alignment horizontal="left" wrapText="1"/>
    </xf>
    <xf numFmtId="0" fontId="0" fillId="0" borderId="8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"/>
  <sheetViews>
    <sheetView tabSelected="1" workbookViewId="0">
      <selection activeCell="D11" sqref="D11"/>
    </sheetView>
  </sheetViews>
  <sheetFormatPr defaultRowHeight="15" x14ac:dyDescent="0.25"/>
  <cols>
    <col min="3" max="3" width="20.28515625" customWidth="1"/>
    <col min="4" max="4" width="17.5703125" customWidth="1"/>
    <col min="5" max="5" width="37" customWidth="1"/>
    <col min="6" max="6" width="34.7109375" customWidth="1"/>
    <col min="7" max="7" width="31.7109375" customWidth="1"/>
    <col min="8" max="8" width="13.140625" customWidth="1"/>
    <col min="9" max="9" width="41.5703125" customWidth="1"/>
  </cols>
  <sheetData>
    <row r="2" spans="2:9" ht="29.25" customHeight="1" x14ac:dyDescent="0.25">
      <c r="B2" s="1" t="s">
        <v>0</v>
      </c>
      <c r="C2" s="1" t="s">
        <v>5</v>
      </c>
      <c r="D2" s="1" t="s">
        <v>9</v>
      </c>
      <c r="E2" s="3" t="s">
        <v>15</v>
      </c>
      <c r="F2" s="3" t="s">
        <v>1</v>
      </c>
      <c r="G2" s="3" t="s">
        <v>2</v>
      </c>
      <c r="H2" s="1" t="s">
        <v>3</v>
      </c>
      <c r="I2" s="1" t="s">
        <v>4</v>
      </c>
    </row>
    <row r="3" spans="2:9" ht="44.25" customHeight="1" x14ac:dyDescent="0.25">
      <c r="B3" s="4">
        <v>1</v>
      </c>
      <c r="C3" s="5" t="s">
        <v>6</v>
      </c>
      <c r="D3" s="5" t="s">
        <v>10</v>
      </c>
      <c r="E3" s="5">
        <f>(0.668+0.6521)/2</f>
        <v>0.66005000000000003</v>
      </c>
      <c r="F3" s="5">
        <f>(0.6355+0.752)/2</f>
        <v>0.69374999999999998</v>
      </c>
      <c r="G3" s="5">
        <f>(1.0861+1.0002)/2</f>
        <v>1.04315</v>
      </c>
      <c r="H3" s="5">
        <f>SUM(E3:G3)</f>
        <v>2.3969500000000004</v>
      </c>
      <c r="I3" s="6" t="s">
        <v>14</v>
      </c>
    </row>
    <row r="4" spans="2:9" x14ac:dyDescent="0.25">
      <c r="B4" s="7">
        <v>2</v>
      </c>
      <c r="C4" s="8" t="s">
        <v>7</v>
      </c>
      <c r="D4" s="8" t="s">
        <v>11</v>
      </c>
      <c r="E4" s="8">
        <f>(6.8012+6.538)/2</f>
        <v>6.6696</v>
      </c>
      <c r="F4" s="8">
        <f>(7.3949+7.8093)/2</f>
        <v>7.6021000000000001</v>
      </c>
      <c r="G4" s="8">
        <f>(89.0024+81.4185)/2</f>
        <v>85.210449999999994</v>
      </c>
      <c r="H4" s="8">
        <f>SUM(E4:G4)</f>
        <v>99.48214999999999</v>
      </c>
      <c r="I4" s="14"/>
    </row>
    <row r="5" spans="2:9" x14ac:dyDescent="0.25">
      <c r="B5" s="10">
        <v>3</v>
      </c>
      <c r="C5" s="11" t="s">
        <v>8</v>
      </c>
      <c r="D5" s="11" t="s">
        <v>12</v>
      </c>
      <c r="E5" s="11">
        <f>(12.3584+12.532)/2</f>
        <v>12.4452</v>
      </c>
      <c r="F5" s="11">
        <f>(20.5885+13.3798)/2</f>
        <v>16.98415</v>
      </c>
      <c r="G5" s="11">
        <f>(76.9826+76.3367)/2</f>
        <v>76.659649999999999</v>
      </c>
      <c r="H5" s="11">
        <f>SUM(E5:G5)</f>
        <v>106.089</v>
      </c>
      <c r="I5" s="15"/>
    </row>
    <row r="6" spans="2:9" ht="30" customHeight="1" x14ac:dyDescent="0.25">
      <c r="B6" s="4">
        <v>4</v>
      </c>
      <c r="C6" s="5" t="s">
        <v>6</v>
      </c>
      <c r="D6" s="5" t="s">
        <v>10</v>
      </c>
      <c r="E6" s="5">
        <f>(1.3857+1.5427)/2</f>
        <v>1.4641999999999999</v>
      </c>
      <c r="F6" s="5">
        <f>(1.0358+1.074)/2</f>
        <v>1.0548999999999999</v>
      </c>
      <c r="G6" s="5">
        <f>(1.1584+1.0347)/2</f>
        <v>1.0965500000000001</v>
      </c>
      <c r="H6" s="5">
        <f t="shared" ref="H6:H11" si="0">SUM(E6:G6)</f>
        <v>3.61565</v>
      </c>
      <c r="I6" s="6" t="s">
        <v>13</v>
      </c>
    </row>
    <row r="7" spans="2:9" x14ac:dyDescent="0.25">
      <c r="B7" s="7">
        <v>5</v>
      </c>
      <c r="C7" s="8" t="s">
        <v>7</v>
      </c>
      <c r="D7" s="8" t="s">
        <v>11</v>
      </c>
      <c r="E7" s="8">
        <f>(15.0565+15.8497)/2</f>
        <v>15.453099999999999</v>
      </c>
      <c r="F7" s="8">
        <f>(17.2829+15.0326)/2</f>
        <v>16.15775</v>
      </c>
      <c r="G7" s="8">
        <f>(19.5426+16.0667)/2</f>
        <v>17.804650000000002</v>
      </c>
      <c r="H7" s="8">
        <f t="shared" si="0"/>
        <v>49.415500000000002</v>
      </c>
      <c r="I7" s="14"/>
    </row>
    <row r="8" spans="2:9" x14ac:dyDescent="0.25">
      <c r="B8" s="10">
        <v>6</v>
      </c>
      <c r="C8" s="11" t="s">
        <v>8</v>
      </c>
      <c r="D8" s="11" t="s">
        <v>12</v>
      </c>
      <c r="E8" s="11">
        <f>(32.3786+24.1397)/2</f>
        <v>28.259149999999998</v>
      </c>
      <c r="F8" s="11">
        <f>(26.4147+22.3823)/2</f>
        <v>24.398499999999999</v>
      </c>
      <c r="G8" s="11">
        <f>(28.8056+23.7892)/2</f>
        <v>26.2974</v>
      </c>
      <c r="H8" s="11">
        <f t="shared" si="0"/>
        <v>78.95505</v>
      </c>
      <c r="I8" s="15"/>
    </row>
    <row r="9" spans="2:9" x14ac:dyDescent="0.25">
      <c r="B9" s="4">
        <v>7</v>
      </c>
      <c r="C9" s="5" t="s">
        <v>6</v>
      </c>
      <c r="D9" s="5" t="s">
        <v>10</v>
      </c>
      <c r="E9" s="5">
        <f>(0.8907+0.2121)/2</f>
        <v>0.5514</v>
      </c>
      <c r="F9" s="5">
        <f>(0.2024+0.1932)/2</f>
        <v>0.1978</v>
      </c>
      <c r="G9" s="5">
        <f>(0.4601+0.2226)</f>
        <v>0.68269999999999997</v>
      </c>
      <c r="H9" s="5">
        <f t="shared" si="0"/>
        <v>1.4319</v>
      </c>
      <c r="I9" s="6" t="s">
        <v>16</v>
      </c>
    </row>
    <row r="10" spans="2:9" x14ac:dyDescent="0.25">
      <c r="B10" s="7">
        <v>8</v>
      </c>
      <c r="C10" s="8" t="s">
        <v>7</v>
      </c>
      <c r="D10" s="8" t="s">
        <v>11</v>
      </c>
      <c r="E10" s="8">
        <f>(1.2433+1.0993)/2</f>
        <v>1.1713</v>
      </c>
      <c r="F10" s="8">
        <f>(0.9908+0.9726)/2</f>
        <v>0.98170000000000002</v>
      </c>
      <c r="G10" s="8">
        <f>(19.5954+18.3602)/2</f>
        <v>18.977800000000002</v>
      </c>
      <c r="H10" s="8">
        <f>SUM(E10:G10)</f>
        <v>21.130800000000001</v>
      </c>
      <c r="I10" s="9"/>
    </row>
    <row r="11" spans="2:9" x14ac:dyDescent="0.25">
      <c r="B11" s="10">
        <v>9</v>
      </c>
      <c r="C11" s="11" t="s">
        <v>8</v>
      </c>
      <c r="D11" s="11" t="s">
        <v>12</v>
      </c>
      <c r="E11" s="12">
        <f>(2.6204+2.5311)/2</f>
        <v>2.5757500000000002</v>
      </c>
      <c r="F11" s="11">
        <f>(1.5498+1.5282)/2</f>
        <v>1.5390000000000001</v>
      </c>
      <c r="G11" s="11">
        <f>(30.3329+30.2137)/2</f>
        <v>30.273299999999999</v>
      </c>
      <c r="H11" s="11">
        <f t="shared" si="0"/>
        <v>34.38805</v>
      </c>
      <c r="I11" s="13"/>
    </row>
    <row r="12" spans="2:9" x14ac:dyDescent="0.25">
      <c r="E12" s="2"/>
    </row>
    <row r="13" spans="2:9" x14ac:dyDescent="0.25">
      <c r="E13" s="2"/>
    </row>
  </sheetData>
  <mergeCells count="3">
    <mergeCell ref="I3:I5"/>
    <mergeCell ref="I6:I8"/>
    <mergeCell ref="I9:I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Image Transfer to 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2024-05-17T14:25:46Z</dcterms:modified>
</cp:coreProperties>
</file>