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myWork\excelTest\"/>
    </mc:Choice>
  </mc:AlternateContent>
  <bookViews>
    <workbookView xWindow="0" yWindow="0" windowWidth="20610" windowHeight="11115" firstSheet="1" activeTab="6"/>
  </bookViews>
  <sheets>
    <sheet name="gamedata" sheetId="10" r:id="rId1"/>
    <sheet name="visiting" sheetId="9" r:id="rId2"/>
    <sheet name="home" sheetId="11" r:id="rId3"/>
    <sheet name="output" sheetId="12" r:id="rId4"/>
    <sheet name="資料庫" sheetId="2" r:id="rId5"/>
    <sheet name="參賽球隊" sheetId="8" r:id="rId6"/>
    <sheet name="test" sheetId="13" r:id="rId7"/>
  </sheets>
  <definedNames>
    <definedName name="_xlnm._FilterDatabase" localSheetId="4" hidden="1">資料庫!$A$3:$A$16</definedName>
    <definedName name="P">資料庫!$J$2:$J$5</definedName>
    <definedName name="POS">資料庫!$I$2:$I$17</definedName>
    <definedName name="比賽名稱">資料庫!$G$2:$G$3</definedName>
    <definedName name="比賽隊伍">資料庫!$H$2:$H$30</definedName>
    <definedName name="台北天母">資料庫!$A$4:$A$16</definedName>
    <definedName name="台東縣立">資料庫!$A$3:$A$15</definedName>
    <definedName name="守備位置">資料庫!$I$2:$I$18</definedName>
    <definedName name="技術委員">資料庫!$F$2:$F$10</definedName>
    <definedName name="雨">資料庫!$B$3:$B$4</definedName>
    <definedName name="氣候">資料庫!$B$2:$B$5</definedName>
    <definedName name="記錄">資料庫!$D$2:$D$20</definedName>
    <definedName name="球場">資料庫!$A$2:$A$16</definedName>
    <definedName name="裁判">資料庫!$C$2:$C$29</definedName>
    <definedName name="監場">資料庫!$E$2:$E$10</definedName>
  </definedNames>
  <calcPr calcId="152511"/>
</workbook>
</file>

<file path=xl/calcChain.xml><?xml version="1.0" encoding="utf-8"?>
<calcChain xmlns="http://schemas.openxmlformats.org/spreadsheetml/2006/main">
  <c r="Y6" i="12" l="1"/>
  <c r="L6" i="12"/>
  <c r="H2" i="12" l="1"/>
  <c r="H11" i="10" l="1"/>
  <c r="H10" i="10"/>
  <c r="O48" i="9"/>
  <c r="AB28" i="9"/>
  <c r="O51" i="9" s="1"/>
  <c r="AA28" i="9"/>
  <c r="Z28" i="9"/>
  <c r="Y28" i="9"/>
  <c r="X28" i="9"/>
  <c r="U48" i="9" s="1"/>
  <c r="W28" i="9"/>
  <c r="V28" i="9"/>
  <c r="R10" i="10" s="1"/>
  <c r="U28" i="9"/>
  <c r="T28" i="9"/>
  <c r="M48" i="9" s="1"/>
  <c r="S28" i="9"/>
  <c r="R28" i="9"/>
  <c r="Q10" i="10" s="1"/>
  <c r="Q28" i="9"/>
  <c r="P28" i="9"/>
  <c r="O28" i="9"/>
  <c r="N28" i="9"/>
  <c r="O10" i="10" s="1"/>
  <c r="M28" i="9"/>
  <c r="L28" i="9"/>
  <c r="K48" i="9" s="1"/>
  <c r="K28" i="9"/>
  <c r="I28" i="9"/>
  <c r="H28" i="9"/>
  <c r="G28" i="9"/>
  <c r="F28" i="9"/>
  <c r="E28" i="9"/>
  <c r="D28" i="9"/>
  <c r="C28" i="9"/>
  <c r="S51" i="11" s="1"/>
  <c r="AA45" i="11"/>
  <c r="Z45" i="11"/>
  <c r="Y45" i="11"/>
  <c r="X45" i="11"/>
  <c r="W45" i="11"/>
  <c r="V45" i="11"/>
  <c r="U45" i="11"/>
  <c r="T45" i="11"/>
  <c r="S45" i="11"/>
  <c r="R45" i="11"/>
  <c r="N10" i="10" s="1"/>
  <c r="Q45" i="11"/>
  <c r="P45" i="11"/>
  <c r="O45" i="11"/>
  <c r="N45" i="11"/>
  <c r="M45" i="11"/>
  <c r="L45" i="11"/>
  <c r="K45" i="11"/>
  <c r="F45" i="11"/>
  <c r="E45" i="11"/>
  <c r="D45" i="11"/>
  <c r="C45" i="11"/>
  <c r="AA45" i="9"/>
  <c r="Z45" i="9"/>
  <c r="Y45" i="9"/>
  <c r="X45" i="9"/>
  <c r="W45" i="9"/>
  <c r="V45" i="9"/>
  <c r="U45" i="9"/>
  <c r="T45" i="9"/>
  <c r="S45" i="9"/>
  <c r="R45" i="9"/>
  <c r="Q45" i="9"/>
  <c r="P45" i="9"/>
  <c r="O45" i="9"/>
  <c r="N45" i="9"/>
  <c r="M45" i="9"/>
  <c r="L45" i="9"/>
  <c r="K45" i="9"/>
  <c r="F45" i="9"/>
  <c r="E45" i="9"/>
  <c r="D45" i="9"/>
  <c r="C45" i="9"/>
  <c r="N52" i="12"/>
  <c r="M52" i="12"/>
  <c r="L52" i="12"/>
  <c r="K52" i="12"/>
  <c r="J52" i="12"/>
  <c r="I52" i="12"/>
  <c r="H52" i="12"/>
  <c r="G52" i="12"/>
  <c r="F52" i="12"/>
  <c r="E52" i="12"/>
  <c r="D52" i="12"/>
  <c r="C52" i="12"/>
  <c r="B52" i="12"/>
  <c r="A52" i="12"/>
  <c r="N51" i="12"/>
  <c r="M51" i="12"/>
  <c r="L51" i="12"/>
  <c r="K51" i="12"/>
  <c r="J51" i="12"/>
  <c r="I51" i="12"/>
  <c r="H51" i="12"/>
  <c r="G51" i="12"/>
  <c r="F51" i="12"/>
  <c r="E51" i="12"/>
  <c r="D51" i="12"/>
  <c r="C51" i="12"/>
  <c r="B51" i="12"/>
  <c r="A51" i="12"/>
  <c r="N50" i="12"/>
  <c r="M50" i="12"/>
  <c r="L50" i="12"/>
  <c r="K50" i="12"/>
  <c r="J50" i="12"/>
  <c r="I50" i="12"/>
  <c r="H50" i="12"/>
  <c r="G50" i="12"/>
  <c r="F50" i="12"/>
  <c r="E50" i="12"/>
  <c r="D50" i="12"/>
  <c r="C50" i="12"/>
  <c r="B50" i="12"/>
  <c r="A50" i="12"/>
  <c r="N49" i="12"/>
  <c r="M49" i="12"/>
  <c r="L49" i="12"/>
  <c r="K49" i="12"/>
  <c r="J49" i="12"/>
  <c r="I49" i="12"/>
  <c r="H49" i="12"/>
  <c r="G49" i="12"/>
  <c r="F49" i="12"/>
  <c r="E49" i="12"/>
  <c r="D49" i="12"/>
  <c r="C49" i="12"/>
  <c r="B49" i="12"/>
  <c r="A49" i="12"/>
  <c r="N48" i="12"/>
  <c r="M48" i="12"/>
  <c r="L48" i="12"/>
  <c r="K48" i="12"/>
  <c r="J48" i="12"/>
  <c r="I48" i="12"/>
  <c r="H48" i="12"/>
  <c r="G48" i="12"/>
  <c r="F48" i="12"/>
  <c r="E48" i="12"/>
  <c r="D48" i="12"/>
  <c r="C48" i="12"/>
  <c r="B48" i="12"/>
  <c r="A48" i="12"/>
  <c r="N47" i="12"/>
  <c r="M47" i="12"/>
  <c r="L47" i="12"/>
  <c r="K47" i="12"/>
  <c r="J47" i="12"/>
  <c r="I47" i="12"/>
  <c r="H47" i="12"/>
  <c r="G47" i="12"/>
  <c r="F47" i="12"/>
  <c r="E47" i="12"/>
  <c r="D47" i="12"/>
  <c r="C47" i="12"/>
  <c r="B47" i="12"/>
  <c r="A47" i="12"/>
  <c r="N46" i="12"/>
  <c r="M46" i="12"/>
  <c r="L46" i="12"/>
  <c r="K46" i="12"/>
  <c r="J46" i="12"/>
  <c r="I46" i="12"/>
  <c r="H46" i="12"/>
  <c r="G46" i="12"/>
  <c r="F46" i="12"/>
  <c r="E46" i="12"/>
  <c r="D46" i="12"/>
  <c r="C46" i="12"/>
  <c r="B46" i="12"/>
  <c r="A46" i="12"/>
  <c r="N45" i="12"/>
  <c r="M45" i="12"/>
  <c r="L45" i="12"/>
  <c r="K45" i="12"/>
  <c r="J45" i="12"/>
  <c r="I45" i="12"/>
  <c r="H45" i="12"/>
  <c r="G45" i="12"/>
  <c r="F45" i="12"/>
  <c r="E45" i="12"/>
  <c r="D45" i="12"/>
  <c r="C45" i="12"/>
  <c r="B45" i="12"/>
  <c r="A45" i="12"/>
  <c r="N44" i="12"/>
  <c r="M44" i="12"/>
  <c r="L44" i="12"/>
  <c r="K44" i="12"/>
  <c r="J44" i="12"/>
  <c r="I44" i="12"/>
  <c r="H44" i="12"/>
  <c r="G44" i="12"/>
  <c r="F44" i="12"/>
  <c r="E44" i="12"/>
  <c r="D44" i="12"/>
  <c r="C44" i="12"/>
  <c r="B44" i="12"/>
  <c r="A44" i="12"/>
  <c r="N43" i="12"/>
  <c r="M43" i="12"/>
  <c r="L43" i="12"/>
  <c r="K43" i="12"/>
  <c r="J43" i="12"/>
  <c r="I43" i="12"/>
  <c r="H43" i="12"/>
  <c r="G43" i="12"/>
  <c r="F43" i="12"/>
  <c r="E43" i="12"/>
  <c r="D43" i="12"/>
  <c r="C43" i="12"/>
  <c r="B43" i="12"/>
  <c r="A43" i="12"/>
  <c r="N42" i="12"/>
  <c r="M42" i="12"/>
  <c r="L42" i="12"/>
  <c r="K42" i="12"/>
  <c r="J42" i="12"/>
  <c r="I42" i="12"/>
  <c r="H42" i="12"/>
  <c r="G42" i="12"/>
  <c r="F42" i="12"/>
  <c r="E42" i="12"/>
  <c r="D42" i="12"/>
  <c r="C42" i="12"/>
  <c r="B42" i="12"/>
  <c r="A42" i="12"/>
  <c r="N41" i="12"/>
  <c r="M41" i="12"/>
  <c r="L41" i="12"/>
  <c r="K41" i="12"/>
  <c r="J41" i="12"/>
  <c r="I41" i="12"/>
  <c r="H41" i="12"/>
  <c r="G41" i="12"/>
  <c r="F41" i="12"/>
  <c r="E41" i="12"/>
  <c r="D41" i="12"/>
  <c r="C41" i="12"/>
  <c r="B41" i="12"/>
  <c r="A41" i="12"/>
  <c r="N40" i="12"/>
  <c r="M40" i="12"/>
  <c r="L40" i="12"/>
  <c r="K40" i="12"/>
  <c r="J40" i="12"/>
  <c r="I40" i="12"/>
  <c r="H40" i="12"/>
  <c r="G40" i="12"/>
  <c r="F40" i="12"/>
  <c r="E40" i="12"/>
  <c r="D40" i="12"/>
  <c r="C40" i="12"/>
  <c r="B40" i="12"/>
  <c r="A40" i="12"/>
  <c r="N39" i="12"/>
  <c r="M39" i="12"/>
  <c r="L39" i="12"/>
  <c r="K39" i="12"/>
  <c r="J39" i="12"/>
  <c r="I39" i="12"/>
  <c r="H39" i="12"/>
  <c r="G39" i="12"/>
  <c r="F39" i="12"/>
  <c r="E39" i="12"/>
  <c r="D39" i="12"/>
  <c r="C39" i="12"/>
  <c r="B39" i="12"/>
  <c r="A39" i="12"/>
  <c r="N38" i="12"/>
  <c r="M38" i="12"/>
  <c r="L38" i="12"/>
  <c r="K38" i="12"/>
  <c r="J38" i="12"/>
  <c r="I38" i="12"/>
  <c r="H38" i="12"/>
  <c r="G38" i="12"/>
  <c r="F38" i="12"/>
  <c r="E38" i="12"/>
  <c r="D38" i="12"/>
  <c r="C38" i="12"/>
  <c r="B38" i="12"/>
  <c r="A38" i="12"/>
  <c r="N34" i="12"/>
  <c r="M34" i="12"/>
  <c r="L34" i="12"/>
  <c r="K34" i="12"/>
  <c r="J34" i="12"/>
  <c r="I34" i="12"/>
  <c r="H34" i="12"/>
  <c r="G34" i="12"/>
  <c r="F34" i="12"/>
  <c r="E34" i="12"/>
  <c r="D34" i="12"/>
  <c r="C34" i="12"/>
  <c r="B34" i="12"/>
  <c r="A34" i="12"/>
  <c r="N33" i="12"/>
  <c r="M33" i="12"/>
  <c r="L33" i="12"/>
  <c r="K33" i="12"/>
  <c r="J33" i="12"/>
  <c r="I33" i="12"/>
  <c r="H33" i="12"/>
  <c r="G33" i="12"/>
  <c r="F33" i="12"/>
  <c r="E33" i="12"/>
  <c r="D33" i="12"/>
  <c r="C33" i="12"/>
  <c r="B33" i="12"/>
  <c r="A33" i="12"/>
  <c r="N32" i="12"/>
  <c r="M32" i="12"/>
  <c r="L32" i="12"/>
  <c r="K32" i="12"/>
  <c r="J32" i="12"/>
  <c r="I32" i="12"/>
  <c r="H32" i="12"/>
  <c r="G32" i="12"/>
  <c r="F32" i="12"/>
  <c r="E32" i="12"/>
  <c r="D32" i="12"/>
  <c r="C32" i="12"/>
  <c r="B32" i="12"/>
  <c r="A32" i="12"/>
  <c r="N31" i="12"/>
  <c r="M31" i="12"/>
  <c r="L31" i="12"/>
  <c r="K31" i="12"/>
  <c r="J31" i="12"/>
  <c r="I31" i="12"/>
  <c r="H31" i="12"/>
  <c r="G31" i="12"/>
  <c r="F31" i="12"/>
  <c r="E31" i="12"/>
  <c r="D31" i="12"/>
  <c r="C31" i="12"/>
  <c r="B31" i="12"/>
  <c r="A31" i="12"/>
  <c r="N30" i="12"/>
  <c r="M30" i="12"/>
  <c r="L30" i="12"/>
  <c r="K30" i="12"/>
  <c r="J30" i="12"/>
  <c r="I30" i="12"/>
  <c r="H30" i="12"/>
  <c r="G30" i="12"/>
  <c r="F30" i="12"/>
  <c r="E30" i="12"/>
  <c r="D30" i="12"/>
  <c r="C30" i="12"/>
  <c r="B30" i="12"/>
  <c r="A30" i="12"/>
  <c r="N29" i="12"/>
  <c r="M29" i="12"/>
  <c r="L29" i="12"/>
  <c r="K29" i="12"/>
  <c r="J29" i="12"/>
  <c r="I29" i="12"/>
  <c r="H29" i="12"/>
  <c r="G29" i="12"/>
  <c r="F29" i="12"/>
  <c r="E29" i="12"/>
  <c r="D29" i="12"/>
  <c r="C29" i="12"/>
  <c r="B29" i="12"/>
  <c r="A29" i="12"/>
  <c r="N28" i="12"/>
  <c r="M28" i="12"/>
  <c r="L28" i="12"/>
  <c r="K28" i="12"/>
  <c r="J28" i="12"/>
  <c r="I28" i="12"/>
  <c r="H28" i="12"/>
  <c r="G28" i="12"/>
  <c r="F28" i="12"/>
  <c r="E28" i="12"/>
  <c r="D28" i="12"/>
  <c r="C28" i="12"/>
  <c r="B28" i="12"/>
  <c r="A28" i="12"/>
  <c r="N27" i="12"/>
  <c r="M27" i="12"/>
  <c r="L27" i="12"/>
  <c r="K27" i="12"/>
  <c r="J27" i="12"/>
  <c r="I27" i="12"/>
  <c r="H27" i="12"/>
  <c r="G27" i="12"/>
  <c r="F27" i="12"/>
  <c r="E27" i="12"/>
  <c r="D27" i="12"/>
  <c r="C27" i="12"/>
  <c r="B27" i="12"/>
  <c r="A27" i="12"/>
  <c r="N26" i="12"/>
  <c r="M26" i="12"/>
  <c r="L26" i="12"/>
  <c r="K26" i="12"/>
  <c r="J26" i="12"/>
  <c r="I26" i="12"/>
  <c r="H26" i="12"/>
  <c r="G26" i="12"/>
  <c r="F26" i="12"/>
  <c r="E26" i="12"/>
  <c r="D26" i="12"/>
  <c r="C26" i="12"/>
  <c r="B26" i="12"/>
  <c r="A26" i="12"/>
  <c r="N25" i="12"/>
  <c r="M25" i="12"/>
  <c r="L25" i="12"/>
  <c r="K25" i="12"/>
  <c r="J25" i="12"/>
  <c r="I25" i="12"/>
  <c r="H25" i="12"/>
  <c r="G25" i="12"/>
  <c r="F25" i="12"/>
  <c r="E25" i="12"/>
  <c r="D25" i="12"/>
  <c r="C25" i="12"/>
  <c r="B25" i="12"/>
  <c r="A25" i="12"/>
  <c r="N24" i="12"/>
  <c r="M24" i="12"/>
  <c r="L24" i="12"/>
  <c r="K24" i="12"/>
  <c r="J24" i="12"/>
  <c r="I24" i="12"/>
  <c r="H24" i="12"/>
  <c r="G24" i="12"/>
  <c r="F24" i="12"/>
  <c r="E24" i="12"/>
  <c r="D24" i="12"/>
  <c r="C24" i="12"/>
  <c r="B24" i="12"/>
  <c r="A24" i="12"/>
  <c r="N23" i="12"/>
  <c r="M23" i="12"/>
  <c r="L23" i="12"/>
  <c r="K23" i="12"/>
  <c r="J23" i="12"/>
  <c r="I23" i="12"/>
  <c r="H23" i="12"/>
  <c r="G23" i="12"/>
  <c r="F23" i="12"/>
  <c r="E23" i="12"/>
  <c r="D23" i="12"/>
  <c r="C23" i="12"/>
  <c r="B23" i="12"/>
  <c r="A23" i="12"/>
  <c r="N22" i="12"/>
  <c r="M22" i="12"/>
  <c r="L22" i="12"/>
  <c r="K22" i="12"/>
  <c r="J22" i="12"/>
  <c r="I22" i="12"/>
  <c r="H22" i="12"/>
  <c r="G22" i="12"/>
  <c r="F22" i="12"/>
  <c r="E22" i="12"/>
  <c r="D22" i="12"/>
  <c r="C22" i="12"/>
  <c r="B22" i="12"/>
  <c r="A22" i="12"/>
  <c r="N21" i="12"/>
  <c r="M21" i="12"/>
  <c r="L21" i="12"/>
  <c r="K21" i="12"/>
  <c r="J21" i="12"/>
  <c r="I21" i="12"/>
  <c r="H21" i="12"/>
  <c r="G21" i="12"/>
  <c r="F21" i="12"/>
  <c r="E21" i="12"/>
  <c r="D21" i="12"/>
  <c r="C21" i="12"/>
  <c r="B21" i="12"/>
  <c r="A21" i="12"/>
  <c r="N20" i="12"/>
  <c r="M20" i="12"/>
  <c r="L20" i="12"/>
  <c r="K20" i="12"/>
  <c r="J20" i="12"/>
  <c r="I20" i="12"/>
  <c r="H20" i="12"/>
  <c r="G20" i="12"/>
  <c r="F20" i="12"/>
  <c r="E20" i="12"/>
  <c r="D20" i="12"/>
  <c r="C20" i="12"/>
  <c r="B20" i="12"/>
  <c r="A20" i="12"/>
  <c r="N19" i="12"/>
  <c r="M19" i="12"/>
  <c r="L19" i="12"/>
  <c r="K19" i="12"/>
  <c r="J19" i="12"/>
  <c r="I19" i="12"/>
  <c r="H19" i="12"/>
  <c r="G19" i="12"/>
  <c r="F19" i="12"/>
  <c r="E19" i="12"/>
  <c r="D19" i="12"/>
  <c r="C19" i="12"/>
  <c r="B19" i="12"/>
  <c r="A19" i="12"/>
  <c r="N18" i="12"/>
  <c r="M18" i="12"/>
  <c r="L18" i="12"/>
  <c r="K18" i="12"/>
  <c r="J18" i="12"/>
  <c r="I18" i="12"/>
  <c r="H18" i="12"/>
  <c r="G18" i="12"/>
  <c r="F18" i="12"/>
  <c r="E18" i="12"/>
  <c r="D18" i="12"/>
  <c r="C18" i="12"/>
  <c r="B18" i="12"/>
  <c r="A18" i="12"/>
  <c r="N17" i="12"/>
  <c r="M17" i="12"/>
  <c r="L17" i="12"/>
  <c r="K17" i="12"/>
  <c r="J17" i="12"/>
  <c r="I17" i="12"/>
  <c r="H17" i="12"/>
  <c r="G17" i="12"/>
  <c r="F17" i="12"/>
  <c r="E17" i="12"/>
  <c r="D17" i="12"/>
  <c r="C17" i="12"/>
  <c r="B17" i="12"/>
  <c r="A17" i="12"/>
  <c r="N16" i="12"/>
  <c r="M16" i="12"/>
  <c r="L16" i="12"/>
  <c r="K16" i="12"/>
  <c r="J16" i="12"/>
  <c r="I16" i="12"/>
  <c r="H16" i="12"/>
  <c r="G16" i="12"/>
  <c r="F16" i="12"/>
  <c r="E16" i="12"/>
  <c r="D16" i="12"/>
  <c r="C16" i="12"/>
  <c r="B16" i="12"/>
  <c r="A16" i="12"/>
  <c r="N15" i="12"/>
  <c r="M15" i="12"/>
  <c r="L15" i="12"/>
  <c r="K15" i="12"/>
  <c r="J15" i="12"/>
  <c r="I15" i="12"/>
  <c r="H15" i="12"/>
  <c r="G15" i="12"/>
  <c r="F15" i="12"/>
  <c r="E15" i="12"/>
  <c r="D15" i="12"/>
  <c r="C15" i="12"/>
  <c r="B15" i="12"/>
  <c r="A15" i="12"/>
  <c r="N14" i="12"/>
  <c r="M14" i="12"/>
  <c r="L14" i="12"/>
  <c r="K14" i="12"/>
  <c r="J14" i="12"/>
  <c r="I14" i="12"/>
  <c r="H14" i="12"/>
  <c r="G14" i="12"/>
  <c r="F14" i="12"/>
  <c r="E14" i="12"/>
  <c r="D14" i="12"/>
  <c r="C14" i="12"/>
  <c r="B14" i="12"/>
  <c r="A14" i="12"/>
  <c r="N13" i="12"/>
  <c r="M13" i="12"/>
  <c r="L13" i="12"/>
  <c r="K13" i="12"/>
  <c r="J13" i="12"/>
  <c r="I13" i="12"/>
  <c r="H13" i="12"/>
  <c r="G13" i="12"/>
  <c r="F13" i="12"/>
  <c r="E13" i="12"/>
  <c r="D13" i="12"/>
  <c r="C13" i="12"/>
  <c r="B13" i="12"/>
  <c r="A13" i="12"/>
  <c r="N12" i="12"/>
  <c r="M12" i="12"/>
  <c r="L12" i="12"/>
  <c r="K12" i="12"/>
  <c r="J12" i="12"/>
  <c r="I12" i="12"/>
  <c r="H12" i="12"/>
  <c r="G12" i="12"/>
  <c r="F12" i="12"/>
  <c r="E12" i="12"/>
  <c r="D12" i="12"/>
  <c r="C12" i="12"/>
  <c r="B12" i="12"/>
  <c r="A12" i="12"/>
  <c r="N11" i="12"/>
  <c r="M11" i="12"/>
  <c r="L11" i="12"/>
  <c r="K11" i="12"/>
  <c r="J11" i="12"/>
  <c r="I11" i="12"/>
  <c r="H11" i="12"/>
  <c r="G11" i="12"/>
  <c r="F11" i="12"/>
  <c r="E11" i="12"/>
  <c r="D11" i="12"/>
  <c r="C11" i="12"/>
  <c r="B11" i="12"/>
  <c r="A11" i="12"/>
  <c r="N10" i="12"/>
  <c r="M10" i="12"/>
  <c r="L10" i="12"/>
  <c r="K10" i="12"/>
  <c r="J10" i="12"/>
  <c r="I10" i="12"/>
  <c r="H10" i="12"/>
  <c r="G10" i="12"/>
  <c r="F10" i="12"/>
  <c r="E10" i="12"/>
  <c r="D10" i="12"/>
  <c r="C10" i="12"/>
  <c r="B10" i="12"/>
  <c r="A10" i="12"/>
  <c r="AE52" i="12"/>
  <c r="AD52" i="12"/>
  <c r="AC52" i="12"/>
  <c r="AB52" i="12"/>
  <c r="AA52" i="12"/>
  <c r="Z52" i="12"/>
  <c r="Y52" i="12"/>
  <c r="X52" i="12"/>
  <c r="W52" i="12"/>
  <c r="V52" i="12"/>
  <c r="U52" i="12"/>
  <c r="T52" i="12"/>
  <c r="S52" i="12"/>
  <c r="R52" i="12"/>
  <c r="AE51" i="12"/>
  <c r="AD51" i="12"/>
  <c r="AC51" i="12"/>
  <c r="AB51" i="12"/>
  <c r="AA51" i="12"/>
  <c r="Z51" i="12"/>
  <c r="Y51" i="12"/>
  <c r="X51" i="12"/>
  <c r="W51" i="12"/>
  <c r="V51" i="12"/>
  <c r="U51" i="12"/>
  <c r="T51" i="12"/>
  <c r="S51" i="12"/>
  <c r="R51" i="12"/>
  <c r="AE50" i="12"/>
  <c r="AD50" i="12"/>
  <c r="AC50" i="12"/>
  <c r="AB50" i="12"/>
  <c r="AA50" i="12"/>
  <c r="Z50" i="12"/>
  <c r="Y50" i="12"/>
  <c r="X50" i="12"/>
  <c r="W50" i="12"/>
  <c r="V50" i="12"/>
  <c r="U50" i="12"/>
  <c r="T50" i="12"/>
  <c r="S50" i="12"/>
  <c r="R50" i="12"/>
  <c r="AE49" i="12"/>
  <c r="AD49" i="12"/>
  <c r="AC49" i="12"/>
  <c r="AB49" i="12"/>
  <c r="AA49" i="12"/>
  <c r="Z49" i="12"/>
  <c r="Y49" i="12"/>
  <c r="X49" i="12"/>
  <c r="W49" i="12"/>
  <c r="V49" i="12"/>
  <c r="U49" i="12"/>
  <c r="T49" i="12"/>
  <c r="S49" i="12"/>
  <c r="R49" i="12"/>
  <c r="AE48" i="12"/>
  <c r="AD48" i="12"/>
  <c r="AC48" i="12"/>
  <c r="AB48" i="12"/>
  <c r="AA48" i="12"/>
  <c r="Z48" i="12"/>
  <c r="Y48" i="12"/>
  <c r="X48" i="12"/>
  <c r="W48" i="12"/>
  <c r="V48" i="12"/>
  <c r="U48" i="12"/>
  <c r="T48" i="12"/>
  <c r="S48" i="12"/>
  <c r="R48" i="12"/>
  <c r="AE47" i="12"/>
  <c r="AD47" i="12"/>
  <c r="AC47" i="12"/>
  <c r="AB47" i="12"/>
  <c r="AA47" i="12"/>
  <c r="Z47" i="12"/>
  <c r="Y47" i="12"/>
  <c r="X47" i="12"/>
  <c r="W47" i="12"/>
  <c r="V47" i="12"/>
  <c r="U47" i="12"/>
  <c r="T47" i="12"/>
  <c r="S47" i="12"/>
  <c r="R47" i="12"/>
  <c r="AE46" i="12"/>
  <c r="AD46" i="12"/>
  <c r="AC46" i="12"/>
  <c r="AB46" i="12"/>
  <c r="AA46" i="12"/>
  <c r="Z46" i="12"/>
  <c r="Y46" i="12"/>
  <c r="X46" i="12"/>
  <c r="W46" i="12"/>
  <c r="V46" i="12"/>
  <c r="U46" i="12"/>
  <c r="T46" i="12"/>
  <c r="S46" i="12"/>
  <c r="R46" i="12"/>
  <c r="AE45" i="12"/>
  <c r="AD45" i="12"/>
  <c r="AC45" i="12"/>
  <c r="AB45" i="12"/>
  <c r="AA45" i="12"/>
  <c r="Z45" i="12"/>
  <c r="Y45" i="12"/>
  <c r="X45" i="12"/>
  <c r="W45" i="12"/>
  <c r="V45" i="12"/>
  <c r="U45" i="12"/>
  <c r="T45" i="12"/>
  <c r="S45" i="12"/>
  <c r="R45" i="12"/>
  <c r="AE44" i="12"/>
  <c r="AD44" i="12"/>
  <c r="AC44" i="12"/>
  <c r="AB44" i="12"/>
  <c r="AA44" i="12"/>
  <c r="Z44" i="12"/>
  <c r="Y44" i="12"/>
  <c r="X44" i="12"/>
  <c r="W44" i="12"/>
  <c r="V44" i="12"/>
  <c r="U44" i="12"/>
  <c r="T44" i="12"/>
  <c r="S44" i="12"/>
  <c r="R44" i="12"/>
  <c r="AE43" i="12"/>
  <c r="AD43" i="12"/>
  <c r="AC43" i="12"/>
  <c r="AB43" i="12"/>
  <c r="AA43" i="12"/>
  <c r="Z43" i="12"/>
  <c r="Y43" i="12"/>
  <c r="X43" i="12"/>
  <c r="W43" i="12"/>
  <c r="V43" i="12"/>
  <c r="U43" i="12"/>
  <c r="T43" i="12"/>
  <c r="S43" i="12"/>
  <c r="R43" i="12"/>
  <c r="AE42" i="12"/>
  <c r="AD42" i="12"/>
  <c r="AC42" i="12"/>
  <c r="AB42" i="12"/>
  <c r="AA42" i="12"/>
  <c r="Z42" i="12"/>
  <c r="Y42" i="12"/>
  <c r="X42" i="12"/>
  <c r="W42" i="12"/>
  <c r="V42" i="12"/>
  <c r="U42" i="12"/>
  <c r="T42" i="12"/>
  <c r="S42" i="12"/>
  <c r="R42" i="12"/>
  <c r="AE41" i="12"/>
  <c r="AD41" i="12"/>
  <c r="AC41" i="12"/>
  <c r="AB41" i="12"/>
  <c r="AA41" i="12"/>
  <c r="Z41" i="12"/>
  <c r="Y41" i="12"/>
  <c r="X41" i="12"/>
  <c r="W41" i="12"/>
  <c r="V41" i="12"/>
  <c r="U41" i="12"/>
  <c r="T41" i="12"/>
  <c r="S41" i="12"/>
  <c r="R41" i="12"/>
  <c r="AE40" i="12"/>
  <c r="AD40" i="12"/>
  <c r="AC40" i="12"/>
  <c r="AB40" i="12"/>
  <c r="AA40" i="12"/>
  <c r="Z40" i="12"/>
  <c r="Y40" i="12"/>
  <c r="X40" i="12"/>
  <c r="W40" i="12"/>
  <c r="V40" i="12"/>
  <c r="U40" i="12"/>
  <c r="T40" i="12"/>
  <c r="S40" i="12"/>
  <c r="R40" i="12"/>
  <c r="AE39" i="12"/>
  <c r="AD39" i="12"/>
  <c r="AC39" i="12"/>
  <c r="AB39" i="12"/>
  <c r="AA39" i="12"/>
  <c r="Z39" i="12"/>
  <c r="Y39" i="12"/>
  <c r="X39" i="12"/>
  <c r="W39" i="12"/>
  <c r="V39" i="12"/>
  <c r="U39" i="12"/>
  <c r="T39" i="12"/>
  <c r="S39" i="12"/>
  <c r="R39" i="12"/>
  <c r="AE38" i="12"/>
  <c r="AD38" i="12"/>
  <c r="AC38" i="12"/>
  <c r="AB38" i="12"/>
  <c r="AA38" i="12"/>
  <c r="Z38" i="12"/>
  <c r="Y38" i="12"/>
  <c r="X38" i="12"/>
  <c r="W38" i="12"/>
  <c r="V38" i="12"/>
  <c r="U38" i="12"/>
  <c r="T38" i="12"/>
  <c r="S38" i="12"/>
  <c r="R38" i="12"/>
  <c r="AE34" i="12"/>
  <c r="AD34" i="12"/>
  <c r="AC34" i="12"/>
  <c r="AB34" i="12"/>
  <c r="AA34" i="12"/>
  <c r="Z34" i="12"/>
  <c r="Y34" i="12"/>
  <c r="X34" i="12"/>
  <c r="W34" i="12"/>
  <c r="V34" i="12"/>
  <c r="U34" i="12"/>
  <c r="T34" i="12"/>
  <c r="S34" i="12"/>
  <c r="R34" i="12"/>
  <c r="AE33" i="12"/>
  <c r="AD33" i="12"/>
  <c r="AC33" i="12"/>
  <c r="AB33" i="12"/>
  <c r="AA33" i="12"/>
  <c r="Z33" i="12"/>
  <c r="Y33" i="12"/>
  <c r="X33" i="12"/>
  <c r="W33" i="12"/>
  <c r="V33" i="12"/>
  <c r="U33" i="12"/>
  <c r="T33" i="12"/>
  <c r="S33" i="12"/>
  <c r="R33" i="12"/>
  <c r="AE32" i="12"/>
  <c r="AD32" i="12"/>
  <c r="AC32" i="12"/>
  <c r="AB32" i="12"/>
  <c r="AA32" i="12"/>
  <c r="Z32" i="12"/>
  <c r="Y32" i="12"/>
  <c r="X32" i="12"/>
  <c r="W32" i="12"/>
  <c r="V32" i="12"/>
  <c r="U32" i="12"/>
  <c r="T32" i="12"/>
  <c r="S32" i="12"/>
  <c r="R32" i="12"/>
  <c r="AE31" i="12"/>
  <c r="AD31" i="12"/>
  <c r="AC31" i="12"/>
  <c r="AB31" i="12"/>
  <c r="AA31" i="12"/>
  <c r="Z31" i="12"/>
  <c r="Y31" i="12"/>
  <c r="X31" i="12"/>
  <c r="W31" i="12"/>
  <c r="V31" i="12"/>
  <c r="U31" i="12"/>
  <c r="T31" i="12"/>
  <c r="S31" i="12"/>
  <c r="R31" i="12"/>
  <c r="AE30" i="12"/>
  <c r="AD30" i="12"/>
  <c r="AC30" i="12"/>
  <c r="AB30" i="12"/>
  <c r="AA30" i="12"/>
  <c r="Z30" i="12"/>
  <c r="Y30" i="12"/>
  <c r="X30" i="12"/>
  <c r="W30" i="12"/>
  <c r="V30" i="12"/>
  <c r="U30" i="12"/>
  <c r="T30" i="12"/>
  <c r="S30" i="12"/>
  <c r="R30" i="12"/>
  <c r="AE29" i="12"/>
  <c r="AD29" i="12"/>
  <c r="AC29" i="12"/>
  <c r="AB29" i="12"/>
  <c r="AA29" i="12"/>
  <c r="Z29" i="12"/>
  <c r="Y29" i="12"/>
  <c r="X29" i="12"/>
  <c r="W29" i="12"/>
  <c r="V29" i="12"/>
  <c r="U29" i="12"/>
  <c r="T29" i="12"/>
  <c r="S29" i="12"/>
  <c r="R29" i="12"/>
  <c r="AE28" i="12"/>
  <c r="AD28" i="12"/>
  <c r="AC28" i="12"/>
  <c r="AB28" i="12"/>
  <c r="AA28" i="12"/>
  <c r="Z28" i="12"/>
  <c r="Y28" i="12"/>
  <c r="X28" i="12"/>
  <c r="W28" i="12"/>
  <c r="V28" i="12"/>
  <c r="U28" i="12"/>
  <c r="T28" i="12"/>
  <c r="S28" i="12"/>
  <c r="R28" i="12"/>
  <c r="AE27" i="12"/>
  <c r="AD27" i="12"/>
  <c r="AC27" i="12"/>
  <c r="AB27" i="12"/>
  <c r="AA27" i="12"/>
  <c r="Z27" i="12"/>
  <c r="Y27" i="12"/>
  <c r="X27" i="12"/>
  <c r="W27" i="12"/>
  <c r="V27" i="12"/>
  <c r="U27" i="12"/>
  <c r="T27" i="12"/>
  <c r="S27" i="12"/>
  <c r="R27" i="12"/>
  <c r="AE26" i="12"/>
  <c r="AD26" i="12"/>
  <c r="AC26" i="12"/>
  <c r="AB26" i="12"/>
  <c r="AA26" i="12"/>
  <c r="Z26" i="12"/>
  <c r="Y26" i="12"/>
  <c r="X26" i="12"/>
  <c r="W26" i="12"/>
  <c r="V26" i="12"/>
  <c r="U26" i="12"/>
  <c r="T26" i="12"/>
  <c r="S26" i="12"/>
  <c r="R26" i="12"/>
  <c r="AE25" i="12"/>
  <c r="AD25" i="12"/>
  <c r="AC25" i="12"/>
  <c r="AB25" i="12"/>
  <c r="AA25" i="12"/>
  <c r="Z25" i="12"/>
  <c r="Y25" i="12"/>
  <c r="X25" i="12"/>
  <c r="W25" i="12"/>
  <c r="V25" i="12"/>
  <c r="U25" i="12"/>
  <c r="T25" i="12"/>
  <c r="S25" i="12"/>
  <c r="R25" i="12"/>
  <c r="AE24" i="12"/>
  <c r="AD24" i="12"/>
  <c r="AC24" i="12"/>
  <c r="AB24" i="12"/>
  <c r="AA24" i="12"/>
  <c r="Z24" i="12"/>
  <c r="Y24" i="12"/>
  <c r="X24" i="12"/>
  <c r="W24" i="12"/>
  <c r="V24" i="12"/>
  <c r="U24" i="12"/>
  <c r="T24" i="12"/>
  <c r="S24" i="12"/>
  <c r="R24" i="12"/>
  <c r="AE23" i="12"/>
  <c r="AD23" i="12"/>
  <c r="AC23" i="12"/>
  <c r="AB23" i="12"/>
  <c r="AA23" i="12"/>
  <c r="Z23" i="12"/>
  <c r="Y23" i="12"/>
  <c r="X23" i="12"/>
  <c r="W23" i="12"/>
  <c r="V23" i="12"/>
  <c r="U23" i="12"/>
  <c r="T23" i="12"/>
  <c r="S23" i="12"/>
  <c r="R23" i="12"/>
  <c r="AE22" i="12"/>
  <c r="AD22" i="12"/>
  <c r="AC22" i="12"/>
  <c r="AB22" i="12"/>
  <c r="AA22" i="12"/>
  <c r="Z22" i="12"/>
  <c r="Y22" i="12"/>
  <c r="X22" i="12"/>
  <c r="W22" i="12"/>
  <c r="V22" i="12"/>
  <c r="U22" i="12"/>
  <c r="T22" i="12"/>
  <c r="S22" i="12"/>
  <c r="R22" i="12"/>
  <c r="AE21" i="12"/>
  <c r="AD21" i="12"/>
  <c r="AC21" i="12"/>
  <c r="AB21" i="12"/>
  <c r="AA21" i="12"/>
  <c r="Z21" i="12"/>
  <c r="Y21" i="12"/>
  <c r="X21" i="12"/>
  <c r="W21" i="12"/>
  <c r="V21" i="12"/>
  <c r="U21" i="12"/>
  <c r="T21" i="12"/>
  <c r="S21" i="12"/>
  <c r="R21" i="12"/>
  <c r="AE20" i="12"/>
  <c r="AD20" i="12"/>
  <c r="AC20" i="12"/>
  <c r="AB20" i="12"/>
  <c r="AA20" i="12"/>
  <c r="Z20" i="12"/>
  <c r="Y20" i="12"/>
  <c r="X20" i="12"/>
  <c r="W20" i="12"/>
  <c r="V20" i="12"/>
  <c r="U20" i="12"/>
  <c r="T20" i="12"/>
  <c r="S20" i="12"/>
  <c r="R20" i="12"/>
  <c r="AE19" i="12"/>
  <c r="AD19" i="12"/>
  <c r="AC19" i="12"/>
  <c r="AB19" i="12"/>
  <c r="AA19" i="12"/>
  <c r="Z19" i="12"/>
  <c r="Y19" i="12"/>
  <c r="X19" i="12"/>
  <c r="W19" i="12"/>
  <c r="V19" i="12"/>
  <c r="U19" i="12"/>
  <c r="T19" i="12"/>
  <c r="S19" i="12"/>
  <c r="R19" i="12"/>
  <c r="AE18" i="12"/>
  <c r="AD18" i="12"/>
  <c r="AC18" i="12"/>
  <c r="AB18" i="12"/>
  <c r="AA18" i="12"/>
  <c r="Z18" i="12"/>
  <c r="Y18" i="12"/>
  <c r="X18" i="12"/>
  <c r="W18" i="12"/>
  <c r="V18" i="12"/>
  <c r="U18" i="12"/>
  <c r="T18" i="12"/>
  <c r="S18" i="12"/>
  <c r="R18" i="12"/>
  <c r="AE17" i="12"/>
  <c r="AD17" i="12"/>
  <c r="AC17" i="12"/>
  <c r="AB17" i="12"/>
  <c r="AA17" i="12"/>
  <c r="Z17" i="12"/>
  <c r="Y17" i="12"/>
  <c r="X17" i="12"/>
  <c r="W17" i="12"/>
  <c r="V17" i="12"/>
  <c r="U17" i="12"/>
  <c r="T17" i="12"/>
  <c r="S17" i="12"/>
  <c r="R17" i="12"/>
  <c r="AE16" i="12"/>
  <c r="AD16" i="12"/>
  <c r="AC16" i="12"/>
  <c r="AB16" i="12"/>
  <c r="AA16" i="12"/>
  <c r="Z16" i="12"/>
  <c r="Y16" i="12"/>
  <c r="X16" i="12"/>
  <c r="W16" i="12"/>
  <c r="V16" i="12"/>
  <c r="U16" i="12"/>
  <c r="T16" i="12"/>
  <c r="S16" i="12"/>
  <c r="R16" i="12"/>
  <c r="AE15" i="12"/>
  <c r="AD15" i="12"/>
  <c r="AC15" i="12"/>
  <c r="AB15" i="12"/>
  <c r="AA15" i="12"/>
  <c r="Z15" i="12"/>
  <c r="Y15" i="12"/>
  <c r="X15" i="12"/>
  <c r="W15" i="12"/>
  <c r="V15" i="12"/>
  <c r="U15" i="12"/>
  <c r="T15" i="12"/>
  <c r="S15" i="12"/>
  <c r="R15" i="12"/>
  <c r="AE14" i="12"/>
  <c r="AD14" i="12"/>
  <c r="AC14" i="12"/>
  <c r="AB14" i="12"/>
  <c r="AA14" i="12"/>
  <c r="Z14" i="12"/>
  <c r="Y14" i="12"/>
  <c r="X14" i="12"/>
  <c r="W14" i="12"/>
  <c r="V14" i="12"/>
  <c r="U14" i="12"/>
  <c r="T14" i="12"/>
  <c r="S14" i="12"/>
  <c r="R14" i="12"/>
  <c r="AE13" i="12"/>
  <c r="AD13" i="12"/>
  <c r="AC13" i="12"/>
  <c r="AB13" i="12"/>
  <c r="AA13" i="12"/>
  <c r="Z13" i="12"/>
  <c r="Y13" i="12"/>
  <c r="X13" i="12"/>
  <c r="W13" i="12"/>
  <c r="V13" i="12"/>
  <c r="U13" i="12"/>
  <c r="T13" i="12"/>
  <c r="S13" i="12"/>
  <c r="R13" i="12"/>
  <c r="AE12" i="12"/>
  <c r="AD12" i="12"/>
  <c r="AC12" i="12"/>
  <c r="AB12" i="12"/>
  <c r="AA12" i="12"/>
  <c r="Z12" i="12"/>
  <c r="Y12" i="12"/>
  <c r="X12" i="12"/>
  <c r="W12" i="12"/>
  <c r="V12" i="12"/>
  <c r="U12" i="12"/>
  <c r="T12" i="12"/>
  <c r="S12" i="12"/>
  <c r="R12" i="12"/>
  <c r="AE11" i="12"/>
  <c r="AD11" i="12"/>
  <c r="AC11" i="12"/>
  <c r="AB11" i="12"/>
  <c r="AA11" i="12"/>
  <c r="Z11" i="12"/>
  <c r="Y11" i="12"/>
  <c r="X11" i="12"/>
  <c r="W11" i="12"/>
  <c r="V11" i="12"/>
  <c r="U11" i="12"/>
  <c r="T11" i="12"/>
  <c r="S11" i="12"/>
  <c r="R11" i="12"/>
  <c r="AE10" i="12"/>
  <c r="AD10" i="12"/>
  <c r="AC10" i="12"/>
  <c r="AB10" i="12"/>
  <c r="AA10" i="12"/>
  <c r="Z10" i="12"/>
  <c r="Y10" i="12"/>
  <c r="X10" i="12"/>
  <c r="W10" i="12"/>
  <c r="V10" i="12"/>
  <c r="U10" i="12"/>
  <c r="T10" i="12"/>
  <c r="S10" i="12"/>
  <c r="S35" i="12" s="1"/>
  <c r="R10" i="12"/>
  <c r="R8" i="12"/>
  <c r="C4" i="12" s="1"/>
  <c r="A8" i="12"/>
  <c r="C5" i="12" s="1"/>
  <c r="T35" i="12" l="1"/>
  <c r="T10" i="10"/>
  <c r="M10" i="10"/>
  <c r="P10" i="10"/>
  <c r="S10" i="10"/>
  <c r="K51" i="9"/>
  <c r="Q48" i="9"/>
  <c r="W48" i="9" s="1"/>
  <c r="U35" i="12"/>
  <c r="S48" i="9"/>
  <c r="R2" i="12"/>
  <c r="J2" i="12"/>
  <c r="L28" i="11" l="1"/>
  <c r="M28" i="11"/>
  <c r="N28" i="11"/>
  <c r="O28" i="11"/>
  <c r="P28" i="11"/>
  <c r="Q28" i="11"/>
  <c r="R28" i="11"/>
  <c r="Q11" i="10" s="1"/>
  <c r="S28" i="11"/>
  <c r="T28" i="11"/>
  <c r="M48" i="11" s="1"/>
  <c r="U28" i="11"/>
  <c r="O48" i="11" s="1"/>
  <c r="V28" i="11"/>
  <c r="W28" i="11"/>
  <c r="X28" i="11"/>
  <c r="U48" i="11" s="1"/>
  <c r="Y28" i="11"/>
  <c r="T11" i="10" s="1"/>
  <c r="Z28" i="11"/>
  <c r="AA28" i="11"/>
  <c r="AB28" i="11"/>
  <c r="O51" i="11" s="1"/>
  <c r="V5" i="12" l="1"/>
  <c r="P11" i="10"/>
  <c r="R11" i="10"/>
  <c r="Q48" i="11"/>
  <c r="K51" i="11"/>
  <c r="W51" i="11" s="1"/>
  <c r="O11" i="10"/>
  <c r="S48" i="11"/>
  <c r="S11" i="10"/>
  <c r="N11" i="10"/>
  <c r="K48" i="11"/>
  <c r="W48" i="11" s="1"/>
  <c r="W2" i="12"/>
  <c r="D2" i="10" l="1"/>
  <c r="E2" i="10" s="1"/>
  <c r="F2" i="10" s="1"/>
  <c r="G2" i="10" s="1"/>
  <c r="H2" i="10" s="1"/>
  <c r="I2" i="10" s="1"/>
  <c r="J2" i="10" s="1"/>
  <c r="K2" i="10" s="1"/>
  <c r="L2" i="10" s="1"/>
  <c r="M2" i="10" s="1"/>
  <c r="N2" i="10" s="1"/>
  <c r="O2" i="10" s="1"/>
  <c r="P2" i="10" s="1"/>
  <c r="Q2" i="10" s="1"/>
  <c r="R2" i="10" s="1"/>
  <c r="S2" i="10" s="1"/>
  <c r="T2" i="10" s="1"/>
  <c r="U2" i="10" s="1"/>
  <c r="V2" i="10" s="1"/>
  <c r="W2" i="10" s="1"/>
  <c r="X2" i="10" s="1"/>
  <c r="Y2" i="10" s="1"/>
  <c r="Z2" i="10" s="1"/>
  <c r="AA2" i="10" s="1"/>
  <c r="AB2" i="10" s="1"/>
  <c r="AC2" i="10" s="1"/>
  <c r="AD2" i="10" s="1"/>
  <c r="AE2" i="10" s="1"/>
  <c r="AF2" i="10" s="1"/>
  <c r="K28" i="11" l="1"/>
  <c r="M11" i="10" s="1"/>
  <c r="I28" i="11"/>
  <c r="H28" i="11"/>
  <c r="G28" i="11"/>
  <c r="F28" i="11"/>
  <c r="E28" i="11"/>
  <c r="Y5" i="12" s="1"/>
  <c r="D28" i="11"/>
  <c r="C28" i="11"/>
  <c r="S51" i="9" s="1"/>
  <c r="W51" i="9" s="1"/>
  <c r="X53" i="12" l="1"/>
  <c r="F53" i="12" l="1"/>
  <c r="N53" i="12"/>
  <c r="E53" i="12"/>
  <c r="N5" i="12"/>
  <c r="O5" i="12"/>
  <c r="P5" i="12"/>
  <c r="Q5" i="12"/>
  <c r="O4" i="12"/>
  <c r="P4" i="12"/>
  <c r="Q4" i="12"/>
  <c r="F5" i="12"/>
  <c r="G5" i="12"/>
  <c r="H5" i="12"/>
  <c r="I5" i="12"/>
  <c r="J5" i="12"/>
  <c r="K5" i="12"/>
  <c r="L5" i="12"/>
  <c r="M5" i="12"/>
  <c r="G4" i="12"/>
  <c r="H4" i="12"/>
  <c r="I4" i="12"/>
  <c r="J4" i="12"/>
  <c r="K4" i="12"/>
  <c r="L4" i="12"/>
  <c r="M4" i="12"/>
  <c r="N4" i="12"/>
  <c r="F4" i="12"/>
  <c r="A1" i="12"/>
  <c r="V56" i="12"/>
  <c r="R56" i="12"/>
  <c r="J56" i="12"/>
  <c r="F56" i="12"/>
  <c r="T55" i="12"/>
  <c r="R55" i="12"/>
  <c r="K55" i="12"/>
  <c r="G55" i="12"/>
  <c r="AB55" i="12"/>
  <c r="AA2" i="12"/>
  <c r="B2" i="12"/>
  <c r="AE53" i="12"/>
  <c r="AD53" i="12"/>
  <c r="AC53" i="12"/>
  <c r="AB53" i="12"/>
  <c r="AA53" i="12"/>
  <c r="Z53" i="12"/>
  <c r="Y53" i="12"/>
  <c r="W53" i="12"/>
  <c r="V53" i="12"/>
  <c r="J53" i="12"/>
  <c r="AE35" i="12"/>
  <c r="AD35" i="12"/>
  <c r="AC35" i="12"/>
  <c r="AB35" i="12"/>
  <c r="AA35" i="12"/>
  <c r="Z35" i="12"/>
  <c r="Y35" i="12"/>
  <c r="X35" i="12"/>
  <c r="W35" i="12"/>
  <c r="V4" i="12"/>
  <c r="Y4" i="12"/>
  <c r="K35" i="12" l="1"/>
  <c r="G35" i="12"/>
  <c r="K53" i="12"/>
  <c r="G53" i="12"/>
  <c r="M53" i="12"/>
  <c r="I53" i="12"/>
  <c r="L53" i="12"/>
  <c r="H53" i="12"/>
  <c r="N35" i="12"/>
  <c r="J35" i="12"/>
  <c r="F35" i="12"/>
  <c r="M35" i="12"/>
  <c r="I35" i="12"/>
  <c r="B35" i="12"/>
  <c r="L35" i="12"/>
  <c r="H35" i="12"/>
  <c r="D35" i="12"/>
  <c r="S4" i="12"/>
  <c r="S5" i="12"/>
  <c r="M2" i="12" s="1"/>
  <c r="C35" i="12"/>
  <c r="V6" i="12" l="1"/>
  <c r="D6" i="12"/>
  <c r="H6" i="12"/>
  <c r="T2" i="12"/>
</calcChain>
</file>

<file path=xl/sharedStrings.xml><?xml version="1.0" encoding="utf-8"?>
<sst xmlns="http://schemas.openxmlformats.org/spreadsheetml/2006/main" count="522" uniqueCount="328">
  <si>
    <t>Player</t>
  </si>
  <si>
    <t>AB</t>
  </si>
  <si>
    <t>H</t>
  </si>
  <si>
    <t>RBI</t>
  </si>
  <si>
    <t>R</t>
  </si>
  <si>
    <t>BB</t>
  </si>
  <si>
    <t>SO</t>
  </si>
  <si>
    <t>ER</t>
  </si>
  <si>
    <t>場次</t>
    <phoneticPr fontId="1" type="noConversion"/>
  </si>
  <si>
    <t>球場</t>
    <phoneticPr fontId="1" type="noConversion"/>
  </si>
  <si>
    <t>氣候</t>
    <phoneticPr fontId="1" type="noConversion"/>
  </si>
  <si>
    <t>記錄</t>
    <phoneticPr fontId="1" type="noConversion"/>
  </si>
  <si>
    <t>監場</t>
    <phoneticPr fontId="1" type="noConversion"/>
  </si>
  <si>
    <t>技術委員</t>
    <phoneticPr fontId="1" type="noConversion"/>
  </si>
  <si>
    <t>隊名</t>
    <phoneticPr fontId="1" type="noConversion"/>
  </si>
  <si>
    <t>裁判</t>
    <phoneticPr fontId="1" type="noConversion"/>
  </si>
  <si>
    <t>S</t>
    <phoneticPr fontId="1" type="noConversion"/>
  </si>
  <si>
    <t>A</t>
    <phoneticPr fontId="1" type="noConversion"/>
  </si>
  <si>
    <t>E</t>
    <phoneticPr fontId="1" type="noConversion"/>
  </si>
  <si>
    <t xml:space="preserve">VISITING TEAM </t>
    <phoneticPr fontId="1" type="noConversion"/>
  </si>
  <si>
    <t>W</t>
    <phoneticPr fontId="1" type="noConversion"/>
  </si>
  <si>
    <t>L</t>
    <phoneticPr fontId="1" type="noConversion"/>
  </si>
  <si>
    <t>IP</t>
    <phoneticPr fontId="1" type="noConversion"/>
  </si>
  <si>
    <t>HR</t>
    <phoneticPr fontId="1" type="noConversion"/>
  </si>
  <si>
    <t>HP</t>
    <phoneticPr fontId="1" type="noConversion"/>
  </si>
  <si>
    <t>WP</t>
    <phoneticPr fontId="1" type="noConversion"/>
  </si>
  <si>
    <t>BK</t>
    <phoneticPr fontId="1" type="noConversion"/>
  </si>
  <si>
    <t>SUM</t>
    <phoneticPr fontId="1" type="noConversion"/>
  </si>
  <si>
    <t>PO</t>
    <phoneticPr fontId="1" type="noConversion"/>
  </si>
  <si>
    <t>SB</t>
    <phoneticPr fontId="1" type="noConversion"/>
  </si>
  <si>
    <t>FIELD</t>
    <phoneticPr fontId="1" type="noConversion"/>
  </si>
  <si>
    <t>STADIUM</t>
    <phoneticPr fontId="1" type="noConversion"/>
  </si>
  <si>
    <t>E</t>
  </si>
  <si>
    <t>GWRBI:</t>
    <phoneticPr fontId="1" type="noConversion"/>
  </si>
  <si>
    <t xml:space="preserve"> Totals</t>
    <phoneticPr fontId="1" type="noConversion"/>
  </si>
  <si>
    <t>1B</t>
    <phoneticPr fontId="1" type="noConversion"/>
  </si>
  <si>
    <t>Pos</t>
    <phoneticPr fontId="1" type="noConversion"/>
  </si>
  <si>
    <t>台體大</t>
    <phoneticPr fontId="1" type="noConversion"/>
  </si>
  <si>
    <t>嘉義市立</t>
    <phoneticPr fontId="1" type="noConversion"/>
  </si>
  <si>
    <t>台北新莊</t>
    <phoneticPr fontId="1" type="noConversion"/>
  </si>
  <si>
    <t>桃園青埔</t>
    <phoneticPr fontId="1" type="noConversion"/>
  </si>
  <si>
    <t>新竹市立</t>
    <phoneticPr fontId="1" type="noConversion"/>
  </si>
  <si>
    <t>嘉義縣立</t>
    <phoneticPr fontId="1" type="noConversion"/>
  </si>
  <si>
    <t>台南市立</t>
    <phoneticPr fontId="1" type="noConversion"/>
  </si>
  <si>
    <t>高雄立德</t>
    <phoneticPr fontId="1" type="noConversion"/>
  </si>
  <si>
    <t>高雄澄清湖</t>
    <phoneticPr fontId="1" type="noConversion"/>
  </si>
  <si>
    <t>雲林斗六</t>
    <phoneticPr fontId="1" type="noConversion"/>
  </si>
  <si>
    <t>台中洲際</t>
    <phoneticPr fontId="1" type="noConversion"/>
  </si>
  <si>
    <t>屏東縣立</t>
    <phoneticPr fontId="1" type="noConversion"/>
  </si>
  <si>
    <t>台東縣立</t>
    <phoneticPr fontId="1" type="noConversion"/>
  </si>
  <si>
    <t>比賽名稱</t>
    <phoneticPr fontId="1" type="noConversion"/>
  </si>
  <si>
    <t>比賽隊伍</t>
    <phoneticPr fontId="1" type="noConversion"/>
  </si>
  <si>
    <t>2B</t>
    <phoneticPr fontId="1" type="noConversion"/>
  </si>
  <si>
    <t>3B</t>
    <phoneticPr fontId="1" type="noConversion"/>
  </si>
  <si>
    <t>DATE</t>
    <phoneticPr fontId="1" type="noConversion"/>
  </si>
  <si>
    <t>UMPIRES:</t>
    <phoneticPr fontId="1" type="noConversion"/>
  </si>
  <si>
    <t>WEATHER</t>
    <phoneticPr fontId="1" type="noConversion"/>
  </si>
  <si>
    <t>SCORERS:</t>
    <phoneticPr fontId="1" type="noConversion"/>
  </si>
  <si>
    <t>T.C.</t>
    <phoneticPr fontId="1" type="noConversion"/>
  </si>
  <si>
    <t>SUPERVISOR</t>
    <phoneticPr fontId="1" type="noConversion"/>
  </si>
  <si>
    <t>Sunny</t>
    <phoneticPr fontId="1" type="noConversion"/>
  </si>
  <si>
    <t>Cloudy</t>
    <phoneticPr fontId="1" type="noConversion"/>
  </si>
  <si>
    <t>Rainy</t>
    <phoneticPr fontId="1" type="noConversion"/>
  </si>
  <si>
    <t>Tianmu</t>
    <phoneticPr fontId="1" type="noConversion"/>
  </si>
  <si>
    <t>比賽時間合計</t>
    <phoneticPr fontId="1" type="noConversion"/>
  </si>
  <si>
    <t>比賽日期時間</t>
    <phoneticPr fontId="1" type="noConversion"/>
  </si>
  <si>
    <t>主審</t>
  </si>
  <si>
    <t>一壘審</t>
  </si>
  <si>
    <t>二壘審</t>
  </si>
  <si>
    <t>三壘審</t>
  </si>
  <si>
    <t>監場</t>
  </si>
  <si>
    <t>技術委員</t>
  </si>
  <si>
    <t>隊名</t>
    <phoneticPr fontId="1" type="noConversion"/>
  </si>
  <si>
    <t>備註資訊</t>
    <phoneticPr fontId="1" type="noConversion"/>
  </si>
  <si>
    <t>勝利打點</t>
    <phoneticPr fontId="1" type="noConversion"/>
  </si>
  <si>
    <t>觀眾人數</t>
    <phoneticPr fontId="1" type="noConversion"/>
  </si>
  <si>
    <t>Player</t>
    <phoneticPr fontId="1" type="noConversion"/>
  </si>
  <si>
    <t>左線審</t>
    <phoneticPr fontId="1" type="noConversion"/>
  </si>
  <si>
    <t>右線審</t>
    <phoneticPr fontId="1" type="noConversion"/>
  </si>
  <si>
    <t>記錄1</t>
    <phoneticPr fontId="1" type="noConversion"/>
  </si>
  <si>
    <t>記錄2</t>
    <phoneticPr fontId="1" type="noConversion"/>
  </si>
  <si>
    <r>
      <t xml:space="preserve">W
</t>
    </r>
    <r>
      <rPr>
        <b/>
        <sz val="8"/>
        <color indexed="8"/>
        <rFont val="細明體"/>
        <family val="3"/>
        <charset val="136"/>
      </rPr>
      <t>勝</t>
    </r>
    <phoneticPr fontId="1" type="noConversion"/>
  </si>
  <si>
    <r>
      <t xml:space="preserve">L
</t>
    </r>
    <r>
      <rPr>
        <b/>
        <sz val="8"/>
        <color indexed="8"/>
        <rFont val="細明體"/>
        <family val="3"/>
        <charset val="136"/>
      </rPr>
      <t>敗</t>
    </r>
    <phoneticPr fontId="1" type="noConversion"/>
  </si>
  <si>
    <r>
      <t xml:space="preserve">S
</t>
    </r>
    <r>
      <rPr>
        <b/>
        <sz val="8"/>
        <color indexed="8"/>
        <rFont val="細明體"/>
        <family val="3"/>
        <charset val="136"/>
      </rPr>
      <t>救援</t>
    </r>
    <phoneticPr fontId="1" type="noConversion"/>
  </si>
  <si>
    <r>
      <t xml:space="preserve">PA
</t>
    </r>
    <r>
      <rPr>
        <b/>
        <sz val="8"/>
        <color indexed="8"/>
        <rFont val="細明體"/>
        <family val="3"/>
        <charset val="136"/>
      </rPr>
      <t>打席</t>
    </r>
    <phoneticPr fontId="1" type="noConversion"/>
  </si>
  <si>
    <r>
      <t xml:space="preserve">H
</t>
    </r>
    <r>
      <rPr>
        <b/>
        <sz val="8"/>
        <color indexed="8"/>
        <rFont val="細明體"/>
        <family val="3"/>
        <charset val="136"/>
      </rPr>
      <t>被安打</t>
    </r>
    <phoneticPr fontId="1" type="noConversion"/>
  </si>
  <si>
    <r>
      <t xml:space="preserve">SO
</t>
    </r>
    <r>
      <rPr>
        <b/>
        <sz val="8"/>
        <color indexed="8"/>
        <rFont val="細明體"/>
        <family val="3"/>
        <charset val="136"/>
      </rPr>
      <t>奪三振</t>
    </r>
    <phoneticPr fontId="1" type="noConversion"/>
  </si>
  <si>
    <r>
      <t xml:space="preserve">WP
</t>
    </r>
    <r>
      <rPr>
        <b/>
        <sz val="8"/>
        <color indexed="8"/>
        <rFont val="細明體"/>
        <family val="3"/>
        <charset val="136"/>
      </rPr>
      <t>暴投</t>
    </r>
    <phoneticPr fontId="1" type="noConversion"/>
  </si>
  <si>
    <r>
      <t xml:space="preserve">R
</t>
    </r>
    <r>
      <rPr>
        <b/>
        <sz val="8"/>
        <color indexed="8"/>
        <rFont val="細明體"/>
        <family val="3"/>
        <charset val="136"/>
      </rPr>
      <t>失分</t>
    </r>
    <phoneticPr fontId="1" type="noConversion"/>
  </si>
  <si>
    <r>
      <t xml:space="preserve">ER
</t>
    </r>
    <r>
      <rPr>
        <b/>
        <sz val="8"/>
        <color indexed="8"/>
        <rFont val="細明體"/>
        <family val="3"/>
        <charset val="136"/>
      </rPr>
      <t>責失</t>
    </r>
    <phoneticPr fontId="1" type="noConversion"/>
  </si>
  <si>
    <r>
      <t xml:space="preserve">AB
</t>
    </r>
    <r>
      <rPr>
        <b/>
        <sz val="8"/>
        <color indexed="8"/>
        <rFont val="細明體"/>
        <family val="3"/>
        <charset val="136"/>
      </rPr>
      <t>打數</t>
    </r>
    <phoneticPr fontId="1" type="noConversion"/>
  </si>
  <si>
    <r>
      <t xml:space="preserve">E
</t>
    </r>
    <r>
      <rPr>
        <b/>
        <sz val="8"/>
        <color indexed="8"/>
        <rFont val="細明體"/>
        <family val="3"/>
        <charset val="136"/>
      </rPr>
      <t>失誤</t>
    </r>
    <phoneticPr fontId="1" type="noConversion"/>
  </si>
  <si>
    <r>
      <t xml:space="preserve">DP
</t>
    </r>
    <r>
      <rPr>
        <b/>
        <sz val="8"/>
        <color indexed="8"/>
        <rFont val="細明體"/>
        <family val="3"/>
        <charset val="136"/>
      </rPr>
      <t>雙殺</t>
    </r>
    <phoneticPr fontId="1" type="noConversion"/>
  </si>
  <si>
    <r>
      <t xml:space="preserve">PO
</t>
    </r>
    <r>
      <rPr>
        <b/>
        <sz val="8"/>
        <color indexed="8"/>
        <rFont val="細明體"/>
        <family val="3"/>
        <charset val="136"/>
      </rPr>
      <t>刺殺</t>
    </r>
    <phoneticPr fontId="1" type="noConversion"/>
  </si>
  <si>
    <r>
      <t xml:space="preserve">A
</t>
    </r>
    <r>
      <rPr>
        <b/>
        <sz val="8"/>
        <color indexed="8"/>
        <rFont val="細明體"/>
        <family val="3"/>
        <charset val="136"/>
      </rPr>
      <t>助殺</t>
    </r>
    <phoneticPr fontId="1" type="noConversion"/>
  </si>
  <si>
    <r>
      <t xml:space="preserve">DP
</t>
    </r>
    <r>
      <rPr>
        <b/>
        <sz val="8"/>
        <color indexed="8"/>
        <rFont val="細明體"/>
        <family val="3"/>
        <charset val="136"/>
      </rPr>
      <t>雙殺</t>
    </r>
    <phoneticPr fontId="1" type="noConversion"/>
  </si>
  <si>
    <r>
      <t xml:space="preserve">RBI
</t>
    </r>
    <r>
      <rPr>
        <b/>
        <sz val="8"/>
        <color indexed="8"/>
        <rFont val="細明體"/>
        <family val="3"/>
        <charset val="136"/>
      </rPr>
      <t>打點</t>
    </r>
    <phoneticPr fontId="1" type="noConversion"/>
  </si>
  <si>
    <r>
      <t xml:space="preserve">R
</t>
    </r>
    <r>
      <rPr>
        <b/>
        <sz val="8"/>
        <color indexed="8"/>
        <rFont val="細明體"/>
        <family val="3"/>
        <charset val="136"/>
      </rPr>
      <t>得分</t>
    </r>
    <phoneticPr fontId="1" type="noConversion"/>
  </si>
  <si>
    <r>
      <t xml:space="preserve">H
</t>
    </r>
    <r>
      <rPr>
        <b/>
        <sz val="8"/>
        <color indexed="8"/>
        <rFont val="細明體"/>
        <family val="3"/>
        <charset val="136"/>
      </rPr>
      <t>安打</t>
    </r>
    <phoneticPr fontId="1" type="noConversion"/>
  </si>
  <si>
    <r>
      <t xml:space="preserve">HR
</t>
    </r>
    <r>
      <rPr>
        <b/>
        <sz val="8"/>
        <color indexed="8"/>
        <rFont val="細明體"/>
        <family val="3"/>
        <charset val="136"/>
      </rPr>
      <t>全壘打</t>
    </r>
    <phoneticPr fontId="1" type="noConversion"/>
  </si>
  <si>
    <r>
      <t xml:space="preserve">SO
</t>
    </r>
    <r>
      <rPr>
        <b/>
        <sz val="8"/>
        <color indexed="8"/>
        <rFont val="細明體"/>
        <family val="3"/>
        <charset val="136"/>
      </rPr>
      <t>三振</t>
    </r>
    <phoneticPr fontId="1" type="noConversion"/>
  </si>
  <si>
    <r>
      <t xml:space="preserve">LOB
</t>
    </r>
    <r>
      <rPr>
        <b/>
        <sz val="8"/>
        <color indexed="8"/>
        <rFont val="細明體"/>
        <family val="3"/>
        <charset val="136"/>
      </rPr>
      <t>殘壘</t>
    </r>
    <phoneticPr fontId="1" type="noConversion"/>
  </si>
  <si>
    <r>
      <t xml:space="preserve">SB
</t>
    </r>
    <r>
      <rPr>
        <b/>
        <sz val="8"/>
        <color indexed="8"/>
        <rFont val="細明體"/>
        <family val="3"/>
        <charset val="136"/>
      </rPr>
      <t>被盜壘</t>
    </r>
    <phoneticPr fontId="1" type="noConversion"/>
  </si>
  <si>
    <t>統計</t>
    <phoneticPr fontId="1" type="noConversion"/>
  </si>
  <si>
    <t xml:space="preserve">HomeTEAM </t>
    <phoneticPr fontId="1" type="noConversion"/>
  </si>
  <si>
    <t>比賽資訊</t>
    <phoneticPr fontId="1" type="noConversion"/>
  </si>
  <si>
    <t>客隊</t>
    <phoneticPr fontId="1" type="noConversion"/>
  </si>
  <si>
    <t>主隊</t>
    <phoneticPr fontId="1" type="noConversion"/>
  </si>
  <si>
    <r>
      <t xml:space="preserve">PB
</t>
    </r>
    <r>
      <rPr>
        <b/>
        <sz val="8"/>
        <color indexed="8"/>
        <rFont val="細明體"/>
        <family val="3"/>
        <charset val="136"/>
      </rPr>
      <t>捕逸</t>
    </r>
    <phoneticPr fontId="1" type="noConversion"/>
  </si>
  <si>
    <t>背號</t>
    <phoneticPr fontId="1" type="noConversion"/>
  </si>
  <si>
    <t>天氣</t>
    <phoneticPr fontId="1" type="noConversion"/>
  </si>
  <si>
    <t>救援成功</t>
    <phoneticPr fontId="1" type="noConversion"/>
  </si>
  <si>
    <t>勝投</t>
    <phoneticPr fontId="1" type="noConversion"/>
  </si>
  <si>
    <t>敗投</t>
    <phoneticPr fontId="1" type="noConversion"/>
  </si>
  <si>
    <t>中繼成功</t>
    <phoneticPr fontId="1" type="noConversion"/>
  </si>
  <si>
    <t>全壘打</t>
    <phoneticPr fontId="1" type="noConversion"/>
  </si>
  <si>
    <t>盜壘成功</t>
    <phoneticPr fontId="1" type="noConversion"/>
  </si>
  <si>
    <r>
      <t xml:space="preserve">PO
</t>
    </r>
    <r>
      <rPr>
        <b/>
        <sz val="8"/>
        <color indexed="8"/>
        <rFont val="細明體"/>
        <family val="3"/>
        <charset val="136"/>
      </rPr>
      <t>刺殺</t>
    </r>
    <phoneticPr fontId="1" type="noConversion"/>
  </si>
  <si>
    <r>
      <t xml:space="preserve">A
</t>
    </r>
    <r>
      <rPr>
        <b/>
        <sz val="8"/>
        <color indexed="8"/>
        <rFont val="細明體"/>
        <family val="3"/>
        <charset val="136"/>
      </rPr>
      <t>助殺</t>
    </r>
    <phoneticPr fontId="1" type="noConversion"/>
  </si>
  <si>
    <t>出局數</t>
  </si>
  <si>
    <r>
      <t xml:space="preserve">BK
</t>
    </r>
    <r>
      <rPr>
        <b/>
        <sz val="7"/>
        <color indexed="8"/>
        <rFont val="細明體"/>
        <family val="3"/>
        <charset val="136"/>
      </rPr>
      <t>投手犯規</t>
    </r>
    <phoneticPr fontId="1" type="noConversion"/>
  </si>
  <si>
    <r>
      <t xml:space="preserve">BB
</t>
    </r>
    <r>
      <rPr>
        <b/>
        <sz val="7"/>
        <color indexed="8"/>
        <rFont val="細明體"/>
        <family val="3"/>
        <charset val="136"/>
      </rPr>
      <t>四壞保送</t>
    </r>
    <phoneticPr fontId="1" type="noConversion"/>
  </si>
  <si>
    <r>
      <t xml:space="preserve">HR
</t>
    </r>
    <r>
      <rPr>
        <b/>
        <sz val="7"/>
        <color indexed="8"/>
        <rFont val="細明體"/>
        <family val="3"/>
        <charset val="136"/>
      </rPr>
      <t>被全壘打</t>
    </r>
    <phoneticPr fontId="1" type="noConversion"/>
  </si>
  <si>
    <r>
      <t xml:space="preserve">CS
</t>
    </r>
    <r>
      <rPr>
        <b/>
        <sz val="7"/>
        <color indexed="8"/>
        <rFont val="細明體"/>
        <family val="3"/>
        <charset val="136"/>
      </rPr>
      <t>盜壘阻殺</t>
    </r>
    <phoneticPr fontId="1" type="noConversion"/>
  </si>
  <si>
    <r>
      <t xml:space="preserve">2B
</t>
    </r>
    <r>
      <rPr>
        <b/>
        <sz val="7"/>
        <color indexed="8"/>
        <rFont val="細明體"/>
        <family val="3"/>
        <charset val="136"/>
      </rPr>
      <t>二壘安打</t>
    </r>
    <phoneticPr fontId="1" type="noConversion"/>
  </si>
  <si>
    <r>
      <t xml:space="preserve">3B
</t>
    </r>
    <r>
      <rPr>
        <b/>
        <sz val="7"/>
        <color indexed="8"/>
        <rFont val="細明體"/>
        <family val="3"/>
        <charset val="136"/>
      </rPr>
      <t>三壘安打</t>
    </r>
    <phoneticPr fontId="1" type="noConversion"/>
  </si>
  <si>
    <r>
      <t xml:space="preserve">GDP
</t>
    </r>
    <r>
      <rPr>
        <b/>
        <sz val="7"/>
        <color indexed="8"/>
        <rFont val="細明體"/>
        <family val="3"/>
        <charset val="136"/>
      </rPr>
      <t>滾球雙殺</t>
    </r>
    <phoneticPr fontId="1" type="noConversion"/>
  </si>
  <si>
    <r>
      <t xml:space="preserve">SH
</t>
    </r>
    <r>
      <rPr>
        <b/>
        <sz val="7"/>
        <color indexed="8"/>
        <rFont val="細明體"/>
        <family val="3"/>
        <charset val="136"/>
      </rPr>
      <t>犧牲觸擊</t>
    </r>
    <phoneticPr fontId="1" type="noConversion"/>
  </si>
  <si>
    <r>
      <t xml:space="preserve">SF
</t>
    </r>
    <r>
      <rPr>
        <b/>
        <sz val="7"/>
        <color indexed="8"/>
        <rFont val="細明體"/>
        <family val="3"/>
        <charset val="136"/>
      </rPr>
      <t>犧牲飛球</t>
    </r>
    <phoneticPr fontId="1" type="noConversion"/>
  </si>
  <si>
    <r>
      <t xml:space="preserve">HP
</t>
    </r>
    <r>
      <rPr>
        <b/>
        <sz val="7"/>
        <color indexed="8"/>
        <rFont val="細明體"/>
        <family val="3"/>
        <charset val="136"/>
      </rPr>
      <t>觸身保送</t>
    </r>
    <phoneticPr fontId="1" type="noConversion"/>
  </si>
  <si>
    <r>
      <t xml:space="preserve">IO/TB
</t>
    </r>
    <r>
      <rPr>
        <b/>
        <sz val="7"/>
        <color indexed="8"/>
        <rFont val="細明體"/>
        <family val="3"/>
        <charset val="136"/>
      </rPr>
      <t>妨礙打擊</t>
    </r>
    <phoneticPr fontId="1" type="noConversion"/>
  </si>
  <si>
    <r>
      <t xml:space="preserve">SB
</t>
    </r>
    <r>
      <rPr>
        <b/>
        <sz val="7"/>
        <color indexed="8"/>
        <rFont val="細明體"/>
        <family val="3"/>
        <charset val="136"/>
      </rPr>
      <t>盜壘成功</t>
    </r>
    <phoneticPr fontId="1" type="noConversion"/>
  </si>
  <si>
    <r>
      <t xml:space="preserve">CS
</t>
    </r>
    <r>
      <rPr>
        <b/>
        <sz val="7"/>
        <color indexed="8"/>
        <rFont val="細明體"/>
        <family val="3"/>
        <charset val="136"/>
      </rPr>
      <t>盜壘失敗</t>
    </r>
    <phoneticPr fontId="1" type="noConversion"/>
  </si>
  <si>
    <r>
      <t xml:space="preserve">POS
</t>
    </r>
    <r>
      <rPr>
        <b/>
        <sz val="7"/>
        <color indexed="8"/>
        <rFont val="細明體"/>
        <family val="3"/>
        <charset val="136"/>
      </rPr>
      <t>守備位置</t>
    </r>
    <phoneticPr fontId="1" type="noConversion"/>
  </si>
  <si>
    <r>
      <t xml:space="preserve">Player
</t>
    </r>
    <r>
      <rPr>
        <b/>
        <sz val="8"/>
        <color indexed="8"/>
        <rFont val="細明體"/>
        <family val="3"/>
        <charset val="136"/>
      </rPr>
      <t>球員</t>
    </r>
    <phoneticPr fontId="1" type="noConversion"/>
  </si>
  <si>
    <r>
      <t xml:space="preserve">Player
</t>
    </r>
    <r>
      <rPr>
        <b/>
        <sz val="8"/>
        <color indexed="8"/>
        <rFont val="細明體"/>
        <family val="3"/>
        <charset val="136"/>
      </rPr>
      <t>球員</t>
    </r>
    <phoneticPr fontId="1" type="noConversion"/>
  </si>
  <si>
    <t>AB</t>
    <phoneticPr fontId="1" type="noConversion"/>
  </si>
  <si>
    <t>+</t>
    <phoneticPr fontId="1" type="noConversion"/>
  </si>
  <si>
    <t>SH</t>
    <phoneticPr fontId="1" type="noConversion"/>
  </si>
  <si>
    <t>SF</t>
    <phoneticPr fontId="1" type="noConversion"/>
  </si>
  <si>
    <t>BB</t>
    <phoneticPr fontId="1" type="noConversion"/>
  </si>
  <si>
    <t>HP</t>
    <phoneticPr fontId="1" type="noConversion"/>
  </si>
  <si>
    <t>IO/TB</t>
    <phoneticPr fontId="1" type="noConversion"/>
  </si>
  <si>
    <t>SUM</t>
    <phoneticPr fontId="1" type="noConversion"/>
  </si>
  <si>
    <t>=</t>
    <phoneticPr fontId="1" type="noConversion"/>
  </si>
  <si>
    <t>R</t>
    <phoneticPr fontId="1" type="noConversion"/>
  </si>
  <si>
    <t>LOB</t>
    <phoneticPr fontId="1" type="noConversion"/>
  </si>
  <si>
    <t>PO</t>
    <phoneticPr fontId="1" type="noConversion"/>
  </si>
  <si>
    <t>Visiting Team</t>
    <phoneticPr fontId="1" type="noConversion"/>
  </si>
  <si>
    <t>Home Team</t>
    <phoneticPr fontId="1" type="noConversion"/>
  </si>
  <si>
    <t>Input Data Validation</t>
    <phoneticPr fontId="1" type="noConversion"/>
  </si>
  <si>
    <t>PA</t>
    <phoneticPr fontId="1" type="noConversion"/>
  </si>
  <si>
    <t>H</t>
    <phoneticPr fontId="1" type="noConversion"/>
  </si>
  <si>
    <t>HR</t>
    <phoneticPr fontId="1" type="noConversion"/>
  </si>
  <si>
    <t>SO</t>
    <phoneticPr fontId="1" type="noConversion"/>
  </si>
  <si>
    <t>TIME</t>
    <phoneticPr fontId="1" type="noConversion"/>
  </si>
  <si>
    <t>GAME</t>
    <phoneticPr fontId="1" type="noConversion"/>
  </si>
  <si>
    <r>
      <t xml:space="preserve">NB
</t>
    </r>
    <r>
      <rPr>
        <b/>
        <sz val="8"/>
        <color indexed="8"/>
        <rFont val="細明體"/>
        <family val="3"/>
        <charset val="136"/>
      </rPr>
      <t>投球數</t>
    </r>
    <phoneticPr fontId="1" type="noConversion"/>
  </si>
  <si>
    <r>
      <t xml:space="preserve">S
</t>
    </r>
    <r>
      <rPr>
        <b/>
        <sz val="8"/>
        <color indexed="8"/>
        <rFont val="細明體"/>
        <family val="3"/>
        <charset val="136"/>
      </rPr>
      <t>救援</t>
    </r>
    <phoneticPr fontId="1" type="noConversion"/>
  </si>
  <si>
    <r>
      <rPr>
        <b/>
        <sz val="8"/>
        <color indexed="8"/>
        <rFont val="細明體"/>
        <family val="3"/>
        <charset val="136"/>
      </rPr>
      <t>H</t>
    </r>
    <r>
      <rPr>
        <b/>
        <sz val="7"/>
        <color indexed="8"/>
        <rFont val="細明體"/>
        <family val="3"/>
        <charset val="136"/>
      </rPr>
      <t xml:space="preserve">
中繼成功</t>
    </r>
    <phoneticPr fontId="1" type="noConversion"/>
  </si>
  <si>
    <t>A組</t>
    <phoneticPr fontId="1" type="noConversion"/>
  </si>
  <si>
    <t>B組</t>
    <phoneticPr fontId="1" type="noConversion"/>
  </si>
  <si>
    <t>C組</t>
    <phoneticPr fontId="1" type="noConversion"/>
  </si>
  <si>
    <t>D組</t>
    <phoneticPr fontId="1" type="noConversion"/>
  </si>
  <si>
    <t>E組</t>
    <phoneticPr fontId="1" type="noConversion"/>
  </si>
  <si>
    <t>F組</t>
    <phoneticPr fontId="1" type="noConversion"/>
  </si>
  <si>
    <t>合作金庫</t>
  </si>
  <si>
    <t>臺北市</t>
  </si>
  <si>
    <t>新北市</t>
  </si>
  <si>
    <t>崇越隼鷹</t>
  </si>
  <si>
    <t>桃園航空城</t>
  </si>
  <si>
    <t>國訓白</t>
  </si>
  <si>
    <t>台灣電力</t>
  </si>
  <si>
    <t>台中運動家</t>
  </si>
  <si>
    <t>台南市</t>
  </si>
  <si>
    <t>高雄綺麗珊瑚</t>
  </si>
  <si>
    <t>台東綺麗珊瑚</t>
  </si>
  <si>
    <t>國訓藍</t>
  </si>
  <si>
    <t>臺北市大</t>
  </si>
  <si>
    <t>台灣啤酒</t>
  </si>
  <si>
    <t>泰安產險</t>
  </si>
  <si>
    <t>美孚巨人</t>
  </si>
  <si>
    <t>萬能科大</t>
  </si>
  <si>
    <t>維輪實業</t>
  </si>
  <si>
    <t>富邦公牛</t>
  </si>
  <si>
    <t>嘉義諸羅山</t>
  </si>
  <si>
    <t>吳鳳科大</t>
  </si>
  <si>
    <t>大同學院</t>
  </si>
  <si>
    <t>稻江學院</t>
  </si>
  <si>
    <t>五洲製藥</t>
  </si>
  <si>
    <t>遠東科大</t>
  </si>
  <si>
    <t>中華醫大</t>
  </si>
  <si>
    <t>長榮大學</t>
  </si>
  <si>
    <t>嘉南藥大</t>
  </si>
  <si>
    <t>高苑科大</t>
  </si>
  <si>
    <t>義守大學</t>
  </si>
  <si>
    <t>高雄大學</t>
  </si>
  <si>
    <t>美和科大</t>
  </si>
  <si>
    <t>台東大學</t>
  </si>
  <si>
    <t>球隊代碼</t>
    <phoneticPr fontId="1" type="noConversion"/>
  </si>
  <si>
    <t>spa01</t>
    <phoneticPr fontId="1" type="noConversion"/>
  </si>
  <si>
    <t>spa02</t>
    <phoneticPr fontId="1" type="noConversion"/>
  </si>
  <si>
    <t>spa03</t>
    <phoneticPr fontId="1" type="noConversion"/>
  </si>
  <si>
    <t>spa04</t>
    <phoneticPr fontId="1" type="noConversion"/>
  </si>
  <si>
    <t>spa05</t>
    <phoneticPr fontId="1" type="noConversion"/>
  </si>
  <si>
    <t>spa06</t>
    <phoneticPr fontId="1" type="noConversion"/>
  </si>
  <si>
    <t>spc01</t>
  </si>
  <si>
    <t>spc02</t>
  </si>
  <si>
    <t>spc03</t>
  </si>
  <si>
    <t>spc04</t>
  </si>
  <si>
    <t>spc05</t>
  </si>
  <si>
    <t>spc06</t>
  </si>
  <si>
    <t>spd01</t>
  </si>
  <si>
    <t>spd02</t>
  </si>
  <si>
    <t>spd03</t>
  </si>
  <si>
    <t>spd04</t>
  </si>
  <si>
    <t>spd05</t>
  </si>
  <si>
    <t>spe01</t>
  </si>
  <si>
    <t>spe02</t>
  </si>
  <si>
    <t>spe03</t>
  </si>
  <si>
    <t>spe04</t>
  </si>
  <si>
    <t>spe05</t>
  </si>
  <si>
    <t>spf01</t>
  </si>
  <si>
    <t>spf02</t>
  </si>
  <si>
    <t>spf03</t>
  </si>
  <si>
    <t>spf04</t>
  </si>
  <si>
    <t>spf05</t>
  </si>
  <si>
    <t>spb01</t>
  </si>
  <si>
    <t>spb02</t>
  </si>
  <si>
    <t>spb03</t>
  </si>
  <si>
    <t>spb04</t>
  </si>
  <si>
    <t>spb05</t>
  </si>
  <si>
    <t>spb06</t>
  </si>
  <si>
    <t>比賽代碼範例</t>
    <phoneticPr fontId="1" type="noConversion"/>
  </si>
  <si>
    <t>A組</t>
  </si>
  <si>
    <t>B組</t>
  </si>
  <si>
    <t>C組</t>
  </si>
  <si>
    <t>D組</t>
  </si>
  <si>
    <t>E組</t>
  </si>
  <si>
    <t>F組</t>
  </si>
  <si>
    <t>說明</t>
    <phoneticPr fontId="1" type="noConversion"/>
  </si>
  <si>
    <t>比賽代碼請按照此範例輸入，英文字母一律小寫；前面的2016cas1固定不變，後面的紅字"a01"則填入比賽場次，如果是個位數，請補0；例如，場次是A1，就請填為"a01"，場次為B7，就請填"b07"</t>
    <phoneticPr fontId="1" type="noConversion"/>
  </si>
  <si>
    <r>
      <t>2016caspg</t>
    </r>
    <r>
      <rPr>
        <b/>
        <sz val="12"/>
        <color rgb="FFFF0000"/>
        <rFont val="新細明體"/>
        <family val="1"/>
        <charset val="136"/>
      </rPr>
      <t>a01</t>
    </r>
    <phoneticPr fontId="1" type="noConversion"/>
  </si>
  <si>
    <t>20160321a版</t>
    <phoneticPr fontId="1" type="noConversion"/>
  </si>
  <si>
    <t>2016caspgd03</t>
  </si>
  <si>
    <t>吳鳳科大</t>
  </si>
  <si>
    <t>大同學院</t>
  </si>
  <si>
    <t>105年全國成棒甲組春季聯賽</t>
  </si>
  <si>
    <t>D29</t>
  </si>
  <si>
    <t>2016/04/05 08:56</t>
  </si>
  <si>
    <t>台體大</t>
  </si>
  <si>
    <t>Sunny</t>
  </si>
  <si>
    <t>02:23</t>
  </si>
  <si>
    <t>50</t>
  </si>
  <si>
    <t>吳信勇</t>
  </si>
  <si>
    <t>巫閔章</t>
  </si>
  <si>
    <t>黃俊傑</t>
  </si>
  <si>
    <t>張桓昌</t>
  </si>
  <si>
    <t/>
  </si>
  <si>
    <t/>
  </si>
  <si>
    <t>莊雅麗</t>
  </si>
  <si>
    <t>南志慶</t>
  </si>
  <si>
    <t>林文明</t>
  </si>
  <si>
    <t>黃繁忠</t>
  </si>
  <si>
    <t/>
  </si>
  <si>
    <t>蕭有政</t>
  </si>
  <si>
    <t>吳鳳科大</t>
  </si>
  <si>
    <t>spd03</t>
  </si>
  <si>
    <t>黃瑞民</t>
  </si>
  <si>
    <t>3B</t>
  </si>
  <si>
    <t>何振康</t>
  </si>
  <si>
    <t>RF</t>
  </si>
  <si>
    <t>陳勤沛</t>
  </si>
  <si>
    <t>CF</t>
  </si>
  <si>
    <t>陳建宏</t>
  </si>
  <si>
    <t>LF</t>
  </si>
  <si>
    <t>蕭有政</t>
  </si>
  <si>
    <t>SS</t>
  </si>
  <si>
    <t>張茗閎</t>
  </si>
  <si>
    <t>C</t>
  </si>
  <si>
    <t>陳鈺傑</t>
  </si>
  <si>
    <t>2B</t>
  </si>
  <si>
    <t>王彥峻</t>
  </si>
  <si>
    <t>1B</t>
  </si>
  <si>
    <t>李育佳</t>
  </si>
  <si>
    <t>DH</t>
  </si>
  <si>
    <t>梁文遠</t>
  </si>
  <si>
    <t>DH</t>
  </si>
  <si>
    <t>鄭智鴻</t>
  </si>
  <si>
    <t>P</t>
  </si>
  <si>
    <t>黃瑞民</t>
  </si>
  <si>
    <t>陳勤沛</t>
  </si>
  <si>
    <t>鄭智鴻</t>
  </si>
  <si>
    <t>大同學院</t>
  </si>
  <si>
    <t>spd04</t>
  </si>
  <si>
    <t>林恩偉</t>
  </si>
  <si>
    <t>SS</t>
  </si>
  <si>
    <t>詹偉宏</t>
  </si>
  <si>
    <t>2B</t>
  </si>
  <si>
    <t>李冠儒</t>
  </si>
  <si>
    <t>LF</t>
  </si>
  <si>
    <t>朱祈威</t>
  </si>
  <si>
    <t>3B</t>
  </si>
  <si>
    <t>陳仲彥</t>
  </si>
  <si>
    <t>RF</t>
  </si>
  <si>
    <t>張嘉崴</t>
  </si>
  <si>
    <t>DH</t>
  </si>
  <si>
    <t>陳宇鈞</t>
  </si>
  <si>
    <t>1B</t>
  </si>
  <si>
    <t>蔡瑋泰</t>
  </si>
  <si>
    <t>C</t>
  </si>
  <si>
    <t>林鴻遠</t>
  </si>
  <si>
    <t>CF</t>
  </si>
  <si>
    <t>林峰霆</t>
  </si>
  <si>
    <t>RF</t>
  </si>
  <si>
    <t>蔡宗修</t>
  </si>
  <si>
    <t>3B</t>
  </si>
  <si>
    <t>陳柏榕</t>
  </si>
  <si>
    <t>C</t>
  </si>
  <si>
    <t>趙駿樵</t>
  </si>
  <si>
    <t>2B</t>
  </si>
  <si>
    <t>許孝倫</t>
  </si>
  <si>
    <t>P</t>
  </si>
  <si>
    <t>鐘子銘</t>
  </si>
  <si>
    <t>P</t>
  </si>
  <si>
    <t>蘇柏豪</t>
  </si>
  <si>
    <t>P</t>
  </si>
  <si>
    <t>許孝倫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</si>
</sst>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00_ "/>
    <numFmt numFmtId="177" formatCode="0_);[Red]\(0\)"/>
    <numFmt numFmtId="178" formatCode="0.000_);[Red]\(0.000\)"/>
    <numFmt numFmtId="179" formatCode="yyyy/m/d\ h:mm;@"/>
  </numFmts>
  <fonts count="49">
    <font>
      <sz val="12"/>
      <name val="新細明體"/>
      <family val="1"/>
      <charset val="136"/>
    </font>
    <font>
      <sz val="9"/>
      <name val="新細明體"/>
      <family val="1"/>
      <charset val="136"/>
    </font>
    <font>
      <b/>
      <sz val="8"/>
      <color indexed="8"/>
      <name val="Arial"/>
      <family val="2"/>
    </font>
    <font>
      <b/>
      <sz val="12"/>
      <name val="Arial"/>
      <family val="2"/>
    </font>
    <font>
      <sz val="12"/>
      <name val="標楷體"/>
      <family val="4"/>
      <charset val="136"/>
    </font>
    <font>
      <sz val="12"/>
      <name val="Arial Rounded MT Bold"/>
      <family val="2"/>
    </font>
    <font>
      <b/>
      <sz val="12"/>
      <name val="標楷體"/>
      <family val="4"/>
      <charset val="136"/>
    </font>
    <font>
      <b/>
      <sz val="8"/>
      <color indexed="8"/>
      <name val="細明體"/>
      <family val="3"/>
      <charset val="136"/>
    </font>
    <font>
      <sz val="12"/>
      <name val="Arial"/>
      <family val="2"/>
    </font>
    <font>
      <sz val="10"/>
      <name val="標楷體"/>
      <family val="4"/>
      <charset val="136"/>
    </font>
    <font>
      <sz val="10"/>
      <name val="新細明體"/>
      <family val="1"/>
      <charset val="136"/>
    </font>
    <font>
      <b/>
      <sz val="10"/>
      <name val="Times New Roman"/>
      <family val="1"/>
    </font>
    <font>
      <sz val="10"/>
      <name val="Times New Roman"/>
      <family val="1"/>
    </font>
    <font>
      <b/>
      <sz val="10"/>
      <name val="標楷體"/>
      <family val="4"/>
      <charset val="136"/>
    </font>
    <font>
      <b/>
      <sz val="9"/>
      <name val="Calibri"/>
      <family val="2"/>
    </font>
    <font>
      <b/>
      <sz val="10"/>
      <color indexed="8"/>
      <name val="Times New Roman"/>
      <family val="1"/>
    </font>
    <font>
      <b/>
      <sz val="20"/>
      <name val="Arial"/>
      <family val="2"/>
    </font>
    <font>
      <b/>
      <sz val="11"/>
      <name val="Arial Rounded MT Bold"/>
      <family val="2"/>
    </font>
    <font>
      <b/>
      <sz val="18"/>
      <name val="標楷體"/>
      <family val="4"/>
      <charset val="136"/>
    </font>
    <font>
      <sz val="16"/>
      <name val="Arial"/>
      <family val="2"/>
    </font>
    <font>
      <b/>
      <sz val="18"/>
      <name val="Arial Rounded MT Bold"/>
      <family val="2"/>
    </font>
    <font>
      <sz val="16"/>
      <name val="標楷體"/>
      <family val="4"/>
      <charset val="136"/>
    </font>
    <font>
      <sz val="16"/>
      <name val="Times New Roman"/>
      <family val="1"/>
    </font>
    <font>
      <sz val="18"/>
      <name val="新細明體"/>
      <family val="1"/>
      <charset val="136"/>
    </font>
    <font>
      <sz val="16"/>
      <color indexed="8"/>
      <name val="標楷體"/>
      <family val="4"/>
      <charset val="136"/>
    </font>
    <font>
      <sz val="16"/>
      <color indexed="8"/>
      <name val="Arial"/>
      <family val="2"/>
    </font>
    <font>
      <sz val="16"/>
      <name val="新細明體"/>
      <family val="1"/>
      <charset val="136"/>
    </font>
    <font>
      <b/>
      <sz val="18"/>
      <color indexed="8"/>
      <name val="Arial Rounded MT Bold"/>
      <family val="2"/>
    </font>
    <font>
      <b/>
      <sz val="18"/>
      <color indexed="8"/>
      <name val="Times New Roman"/>
      <family val="1"/>
    </font>
    <font>
      <b/>
      <sz val="18"/>
      <color indexed="8"/>
      <name val="Arial"/>
      <family val="2"/>
    </font>
    <font>
      <sz val="18"/>
      <name val="標楷體"/>
      <family val="4"/>
      <charset val="136"/>
    </font>
    <font>
      <sz val="12"/>
      <color theme="1"/>
      <name val="新細明體"/>
      <family val="1"/>
      <charset val="136"/>
    </font>
    <font>
      <strike/>
      <sz val="12"/>
      <name val="新細明體"/>
      <family val="1"/>
      <charset val="136"/>
    </font>
    <font>
      <sz val="11"/>
      <name val="新細明體"/>
      <family val="1"/>
      <charset val="136"/>
    </font>
    <font>
      <b/>
      <sz val="7"/>
      <color indexed="8"/>
      <name val="細明體"/>
      <family val="3"/>
      <charset val="136"/>
    </font>
    <font>
      <b/>
      <sz val="7"/>
      <color indexed="8"/>
      <name val="Arial"/>
      <family val="2"/>
    </font>
    <font>
      <b/>
      <sz val="11"/>
      <name val="新細明體"/>
      <family val="1"/>
      <charset val="136"/>
    </font>
    <font>
      <b/>
      <sz val="10"/>
      <name val="新細明體"/>
      <family val="1"/>
      <charset val="136"/>
    </font>
    <font>
      <b/>
      <sz val="12"/>
      <name val="新細明體"/>
      <family val="1"/>
      <charset val="136"/>
    </font>
    <font>
      <sz val="11"/>
      <color indexed="8"/>
      <name val="細明體"/>
      <family val="3"/>
      <charset val="136"/>
    </font>
    <font>
      <strike/>
      <sz val="11"/>
      <name val="新細明體"/>
      <family val="1"/>
      <charset val="136"/>
    </font>
    <font>
      <b/>
      <sz val="10"/>
      <color indexed="8"/>
      <name val="細明體"/>
      <family val="3"/>
      <charset val="136"/>
    </font>
    <font>
      <b/>
      <strike/>
      <sz val="10"/>
      <name val="新細明體"/>
      <family val="1"/>
      <charset val="136"/>
    </font>
    <font>
      <b/>
      <sz val="18"/>
      <name val="Arial Unicode MS"/>
      <family val="2"/>
      <charset val="136"/>
    </font>
    <font>
      <b/>
      <sz val="18"/>
      <name val="Arial"/>
      <family val="2"/>
    </font>
    <font>
      <b/>
      <sz val="18"/>
      <color theme="1"/>
      <name val="標楷體"/>
      <family val="4"/>
      <charset val="136"/>
    </font>
    <font>
      <b/>
      <sz val="12"/>
      <color rgb="FFFF0000"/>
      <name val="新細明體"/>
      <family val="1"/>
      <charset val="136"/>
    </font>
    <font>
      <b/>
      <sz val="28"/>
      <name val="標楷體"/>
      <family val="4"/>
      <charset val="136"/>
    </font>
    <font>
      <b/>
      <i/>
      <sz val="28"/>
      <name val="標楷體"/>
      <family val="4"/>
      <charset val="136"/>
    </font>
  </fonts>
  <fills count="11">
    <fill>
      <patternFill patternType="none"/>
    </fill>
    <fill>
      <patternFill patternType="gray125"/>
    </fill>
    <fill>
      <patternFill patternType="solid">
        <fgColor rgb="FF24C8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4F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74">
    <border>
      <left/>
      <right/>
      <top/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ashed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/>
      <top style="dotted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dashed">
        <color indexed="64"/>
      </right>
      <top style="dashed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/>
      <top style="thin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/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 style="thin">
        <color indexed="64"/>
      </left>
      <right style="dashed">
        <color indexed="64"/>
      </right>
      <top/>
      <bottom style="dashed">
        <color indexed="64"/>
      </bottom>
      <diagonal/>
    </border>
    <border>
      <left style="dashed">
        <color indexed="64"/>
      </left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/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medium">
        <color indexed="64"/>
      </right>
      <top style="dotted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rgb="FFFF0000"/>
      </left>
      <right/>
      <top style="thick">
        <color rgb="FFFF0000"/>
      </top>
      <bottom/>
      <diagonal/>
    </border>
    <border>
      <left/>
      <right/>
      <top style="thick">
        <color rgb="FFFF0000"/>
      </top>
      <bottom/>
      <diagonal/>
    </border>
    <border>
      <left/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/>
      <top/>
      <bottom style="thick">
        <color rgb="FFFF0000"/>
      </bottom>
      <diagonal/>
    </border>
    <border>
      <left/>
      <right/>
      <top/>
      <bottom style="thick">
        <color rgb="FFFF0000"/>
      </bottom>
      <diagonal/>
    </border>
    <border>
      <left/>
      <right style="thick">
        <color rgb="FFFF0000"/>
      </right>
      <top/>
      <bottom style="thick">
        <color rgb="FFFF0000"/>
      </bottom>
      <diagonal/>
    </border>
    <border>
      <left style="thick">
        <color rgb="FFC00000"/>
      </left>
      <right/>
      <top style="thick">
        <color rgb="FFC00000"/>
      </top>
      <bottom/>
      <diagonal/>
    </border>
    <border>
      <left/>
      <right/>
      <top style="thick">
        <color rgb="FFC00000"/>
      </top>
      <bottom/>
      <diagonal/>
    </border>
    <border>
      <left/>
      <right style="thick">
        <color rgb="FFC00000"/>
      </right>
      <top style="thick">
        <color rgb="FFC00000"/>
      </top>
      <bottom/>
      <diagonal/>
    </border>
    <border>
      <left style="thick">
        <color rgb="FFC00000"/>
      </left>
      <right/>
      <top/>
      <bottom style="thick">
        <color rgb="FFC00000"/>
      </bottom>
      <diagonal/>
    </border>
    <border>
      <left/>
      <right/>
      <top/>
      <bottom style="thick">
        <color rgb="FFC00000"/>
      </bottom>
      <diagonal/>
    </border>
    <border>
      <left/>
      <right style="thick">
        <color rgb="FFC00000"/>
      </right>
      <top/>
      <bottom style="thick">
        <color rgb="FFC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24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2" borderId="0" xfId="0" applyFill="1" applyAlignment="1">
      <alignment horizontal="center" vertical="center"/>
    </xf>
    <xf numFmtId="0" fontId="0" fillId="0" borderId="0" xfId="0" applyProtection="1">
      <alignment vertical="center"/>
      <protection locked="0"/>
    </xf>
    <xf numFmtId="0" fontId="30" fillId="0" borderId="0" xfId="0" applyFont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ill="1" applyBorder="1">
      <alignment vertical="center"/>
    </xf>
    <xf numFmtId="49" fontId="2" fillId="0" borderId="0" xfId="0" applyNumberFormat="1" applyFont="1" applyFill="1" applyBorder="1" applyAlignment="1" applyProtection="1">
      <alignment horizontal="center" vertical="center"/>
    </xf>
    <xf numFmtId="0" fontId="31" fillId="4" borderId="0" xfId="0" applyFont="1" applyFill="1">
      <alignment vertical="center"/>
    </xf>
    <xf numFmtId="0" fontId="8" fillId="0" borderId="1" xfId="0" applyFont="1" applyFill="1" applyBorder="1" applyProtection="1">
      <alignment vertical="center"/>
      <protection locked="0"/>
    </xf>
    <xf numFmtId="0" fontId="32" fillId="0" borderId="0" xfId="0" applyFont="1" applyFill="1">
      <alignment vertical="center"/>
    </xf>
    <xf numFmtId="0" fontId="8" fillId="0" borderId="17" xfId="0" applyFont="1" applyFill="1" applyBorder="1" applyProtection="1">
      <alignment vertical="center"/>
      <protection locked="0"/>
    </xf>
    <xf numFmtId="0" fontId="8" fillId="0" borderId="20" xfId="0" applyFont="1" applyFill="1" applyBorder="1" applyProtection="1">
      <alignment vertical="center"/>
      <protection locked="0"/>
    </xf>
    <xf numFmtId="0" fontId="8" fillId="6" borderId="1" xfId="0" applyFont="1" applyFill="1" applyBorder="1" applyAlignment="1" applyProtection="1">
      <alignment horizontal="center" vertical="center"/>
      <protection locked="0"/>
    </xf>
    <xf numFmtId="0" fontId="8" fillId="6" borderId="20" xfId="0" applyFont="1" applyFill="1" applyBorder="1" applyAlignment="1" applyProtection="1">
      <alignment horizontal="center" vertical="center"/>
      <protection locked="0"/>
    </xf>
    <xf numFmtId="0" fontId="0" fillId="9" borderId="34" xfId="0" applyFill="1" applyBorder="1" applyProtection="1">
      <alignment vertical="center"/>
      <protection locked="0"/>
    </xf>
    <xf numFmtId="0" fontId="4" fillId="9" borderId="16" xfId="0" applyFont="1" applyFill="1" applyBorder="1" applyAlignment="1" applyProtection="1">
      <alignment horizontal="center" vertical="center"/>
      <protection locked="0"/>
    </xf>
    <xf numFmtId="0" fontId="0" fillId="9" borderId="27" xfId="0" applyFill="1" applyBorder="1" applyProtection="1">
      <alignment vertical="center"/>
      <protection locked="0"/>
    </xf>
    <xf numFmtId="0" fontId="4" fillId="9" borderId="1" xfId="0" applyFont="1" applyFill="1" applyBorder="1" applyAlignment="1" applyProtection="1">
      <alignment horizontal="center" vertical="center"/>
      <protection locked="0"/>
    </xf>
    <xf numFmtId="0" fontId="8" fillId="9" borderId="1" xfId="0" applyFont="1" applyFill="1" applyBorder="1" applyAlignment="1" applyProtection="1">
      <alignment horizontal="center" vertical="center"/>
      <protection locked="0"/>
    </xf>
    <xf numFmtId="0" fontId="4" fillId="9" borderId="20" xfId="0" applyFont="1" applyFill="1" applyBorder="1" applyAlignment="1" applyProtection="1">
      <alignment horizontal="center" vertical="center"/>
      <protection locked="0"/>
    </xf>
    <xf numFmtId="0" fontId="8" fillId="9" borderId="20" xfId="0" applyFont="1" applyFill="1" applyBorder="1" applyAlignment="1" applyProtection="1">
      <alignment horizontal="center" vertical="center"/>
      <protection locked="0"/>
    </xf>
    <xf numFmtId="0" fontId="0" fillId="6" borderId="4" xfId="0" applyFill="1" applyBorder="1" applyProtection="1">
      <alignment vertical="center"/>
      <protection locked="0"/>
    </xf>
    <xf numFmtId="0" fontId="4" fillId="6" borderId="26" xfId="0" applyFont="1" applyFill="1" applyBorder="1" applyAlignment="1" applyProtection="1">
      <alignment horizontal="center" vertical="center"/>
      <protection locked="0"/>
    </xf>
    <xf numFmtId="0" fontId="0" fillId="6" borderId="21" xfId="0" applyFill="1" applyBorder="1" applyProtection="1">
      <alignment vertical="center"/>
      <protection locked="0"/>
    </xf>
    <xf numFmtId="0" fontId="4" fillId="6" borderId="27" xfId="0" applyFont="1" applyFill="1" applyBorder="1" applyAlignment="1" applyProtection="1">
      <alignment horizontal="center" vertical="center"/>
      <protection locked="0"/>
    </xf>
    <xf numFmtId="0" fontId="0" fillId="6" borderId="22" xfId="0" applyFill="1" applyBorder="1" applyProtection="1">
      <alignment vertical="center"/>
      <protection locked="0"/>
    </xf>
    <xf numFmtId="0" fontId="4" fillId="6" borderId="28" xfId="0" applyFont="1" applyFill="1" applyBorder="1" applyAlignment="1" applyProtection="1">
      <alignment horizontal="center" vertical="center"/>
      <protection locked="0"/>
    </xf>
    <xf numFmtId="0" fontId="8" fillId="6" borderId="17" xfId="0" applyFont="1" applyFill="1" applyBorder="1" applyAlignment="1" applyProtection="1">
      <alignment horizontal="center" vertical="center"/>
      <protection locked="0"/>
    </xf>
    <xf numFmtId="0" fontId="3" fillId="10" borderId="33" xfId="0" applyFont="1" applyFill="1" applyBorder="1" applyAlignment="1" applyProtection="1">
      <alignment horizontal="center" vertical="center"/>
    </xf>
    <xf numFmtId="0" fontId="3" fillId="10" borderId="30" xfId="0" applyFont="1" applyFill="1" applyBorder="1" applyAlignment="1" applyProtection="1">
      <alignment horizontal="center" vertical="center"/>
    </xf>
    <xf numFmtId="0" fontId="3" fillId="10" borderId="31" xfId="0" applyFont="1" applyFill="1" applyBorder="1" applyAlignment="1" applyProtection="1">
      <alignment horizontal="center" vertical="center"/>
    </xf>
    <xf numFmtId="0" fontId="4" fillId="9" borderId="38" xfId="0" applyFont="1" applyFill="1" applyBorder="1" applyAlignment="1" applyProtection="1">
      <alignment horizontal="center" vertical="center"/>
      <protection locked="0"/>
    </xf>
    <xf numFmtId="0" fontId="4" fillId="9" borderId="7" xfId="0" applyFont="1" applyFill="1" applyBorder="1" applyAlignment="1" applyProtection="1">
      <alignment horizontal="center" vertical="center"/>
      <protection locked="0"/>
    </xf>
    <xf numFmtId="0" fontId="4" fillId="9" borderId="9" xfId="0" applyFont="1" applyFill="1" applyBorder="1" applyAlignment="1" applyProtection="1">
      <alignment horizontal="center" vertical="center"/>
      <protection locked="0"/>
    </xf>
    <xf numFmtId="0" fontId="8" fillId="9" borderId="39" xfId="0" applyFont="1" applyFill="1" applyBorder="1" applyAlignment="1" applyProtection="1">
      <alignment horizontal="center" vertical="center"/>
      <protection locked="0"/>
    </xf>
    <xf numFmtId="0" fontId="8" fillId="9" borderId="40" xfId="0" applyFont="1" applyFill="1" applyBorder="1" applyAlignment="1" applyProtection="1">
      <alignment horizontal="center" vertical="center"/>
      <protection locked="0"/>
    </xf>
    <xf numFmtId="0" fontId="8" fillId="9" borderId="41" xfId="0" applyFont="1" applyFill="1" applyBorder="1" applyAlignment="1" applyProtection="1">
      <alignment horizontal="center" vertical="center"/>
      <protection locked="0"/>
    </xf>
    <xf numFmtId="0" fontId="8" fillId="9" borderId="42" xfId="0" applyFont="1" applyFill="1" applyBorder="1" applyAlignment="1" applyProtection="1">
      <alignment horizontal="center" vertical="center"/>
      <protection locked="0"/>
    </xf>
    <xf numFmtId="0" fontId="8" fillId="9" borderId="43" xfId="0" applyFont="1" applyFill="1" applyBorder="1" applyAlignment="1" applyProtection="1">
      <alignment horizontal="center" vertical="center"/>
      <protection locked="0"/>
    </xf>
    <xf numFmtId="0" fontId="0" fillId="9" borderId="28" xfId="0" applyFill="1" applyBorder="1" applyProtection="1">
      <alignment vertical="center"/>
      <protection locked="0"/>
    </xf>
    <xf numFmtId="0" fontId="8" fillId="9" borderId="44" xfId="0" applyFont="1" applyFill="1" applyBorder="1" applyAlignment="1" applyProtection="1">
      <alignment horizontal="center" vertical="center"/>
      <protection locked="0"/>
    </xf>
    <xf numFmtId="0" fontId="8" fillId="9" borderId="45" xfId="0" applyFont="1" applyFill="1" applyBorder="1" applyAlignment="1" applyProtection="1">
      <alignment horizontal="center" vertical="center"/>
      <protection locked="0"/>
    </xf>
    <xf numFmtId="0" fontId="4" fillId="6" borderId="18" xfId="0" applyFont="1" applyFill="1" applyBorder="1" applyAlignment="1" applyProtection="1">
      <alignment horizontal="center" vertical="center"/>
      <protection locked="0"/>
    </xf>
    <xf numFmtId="0" fontId="4" fillId="6" borderId="7" xfId="0" applyFont="1" applyFill="1" applyBorder="1" applyAlignment="1" applyProtection="1">
      <alignment horizontal="center" vertical="center"/>
      <protection locked="0"/>
    </xf>
    <xf numFmtId="0" fontId="4" fillId="6" borderId="9" xfId="0" applyFont="1" applyFill="1" applyBorder="1" applyAlignment="1" applyProtection="1">
      <alignment horizontal="center" vertical="center"/>
      <protection locked="0"/>
    </xf>
    <xf numFmtId="0" fontId="8" fillId="6" borderId="49" xfId="0" applyFont="1" applyFill="1" applyBorder="1" applyAlignment="1" applyProtection="1">
      <alignment horizontal="center" vertical="center"/>
      <protection locked="0"/>
    </xf>
    <xf numFmtId="0" fontId="8" fillId="6" borderId="8" xfId="0" applyFont="1" applyFill="1" applyBorder="1" applyAlignment="1" applyProtection="1">
      <alignment horizontal="center" vertical="center"/>
      <protection locked="0"/>
    </xf>
    <xf numFmtId="0" fontId="8" fillId="6" borderId="19" xfId="0" applyFont="1" applyFill="1" applyBorder="1" applyAlignment="1" applyProtection="1">
      <alignment horizontal="center" vertical="center"/>
      <protection locked="0"/>
    </xf>
    <xf numFmtId="0" fontId="3" fillId="10" borderId="47" xfId="0" applyFont="1" applyFill="1" applyBorder="1" applyAlignment="1" applyProtection="1">
      <alignment horizontal="center" vertical="center"/>
    </xf>
    <xf numFmtId="0" fontId="8" fillId="6" borderId="39" xfId="0" applyFont="1" applyFill="1" applyBorder="1" applyAlignment="1" applyProtection="1">
      <alignment horizontal="center" vertical="center"/>
      <protection locked="0"/>
    </xf>
    <xf numFmtId="0" fontId="8" fillId="6" borderId="40" xfId="0" applyFont="1" applyFill="1" applyBorder="1" applyAlignment="1" applyProtection="1">
      <alignment horizontal="center" vertical="center"/>
      <protection locked="0"/>
    </xf>
    <xf numFmtId="0" fontId="8" fillId="6" borderId="41" xfId="0" applyFont="1" applyFill="1" applyBorder="1" applyAlignment="1" applyProtection="1">
      <alignment horizontal="center" vertical="center"/>
      <protection locked="0"/>
    </xf>
    <xf numFmtId="0" fontId="8" fillId="6" borderId="42" xfId="0" applyFont="1" applyFill="1" applyBorder="1" applyAlignment="1" applyProtection="1">
      <alignment horizontal="center" vertical="center"/>
      <protection locked="0"/>
    </xf>
    <xf numFmtId="0" fontId="8" fillId="6" borderId="43" xfId="0" applyFont="1" applyFill="1" applyBorder="1" applyAlignment="1" applyProtection="1">
      <alignment horizontal="center" vertical="center"/>
      <protection locked="0"/>
    </xf>
    <xf numFmtId="0" fontId="8" fillId="6" borderId="44" xfId="0" applyFont="1" applyFill="1" applyBorder="1" applyAlignment="1" applyProtection="1">
      <alignment horizontal="center" vertical="center"/>
      <protection locked="0"/>
    </xf>
    <xf numFmtId="0" fontId="8" fillId="6" borderId="45" xfId="0" applyFont="1" applyFill="1" applyBorder="1" applyAlignment="1" applyProtection="1">
      <alignment horizontal="center" vertical="center"/>
      <protection locked="0"/>
    </xf>
    <xf numFmtId="0" fontId="8" fillId="6" borderId="55" xfId="0" applyFont="1" applyFill="1" applyBorder="1" applyAlignment="1" applyProtection="1">
      <alignment horizontal="center" vertical="center"/>
      <protection locked="0"/>
    </xf>
    <xf numFmtId="0" fontId="8" fillId="6" borderId="56" xfId="0" applyFont="1" applyFill="1" applyBorder="1" applyAlignment="1" applyProtection="1">
      <alignment horizontal="center" vertical="center"/>
      <protection locked="0"/>
    </xf>
    <xf numFmtId="0" fontId="8" fillId="6" borderId="18" xfId="0" applyFont="1" applyFill="1" applyBorder="1" applyAlignment="1" applyProtection="1">
      <alignment horizontal="center" vertical="center"/>
      <protection locked="0"/>
    </xf>
    <xf numFmtId="0" fontId="8" fillId="6" borderId="7" xfId="0" applyFont="1" applyFill="1" applyBorder="1" applyAlignment="1" applyProtection="1">
      <alignment horizontal="center" vertical="center"/>
      <protection locked="0"/>
    </xf>
    <xf numFmtId="0" fontId="8" fillId="6" borderId="9" xfId="0" applyFont="1" applyFill="1" applyBorder="1" applyAlignment="1" applyProtection="1">
      <alignment horizontal="center" vertical="center"/>
      <protection locked="0"/>
    </xf>
    <xf numFmtId="0" fontId="3" fillId="10" borderId="48" xfId="0" applyFont="1" applyFill="1" applyBorder="1" applyAlignment="1" applyProtection="1">
      <alignment horizontal="center" vertical="center"/>
    </xf>
    <xf numFmtId="49" fontId="2" fillId="10" borderId="48" xfId="0" applyNumberFormat="1" applyFont="1" applyFill="1" applyBorder="1" applyAlignment="1" applyProtection="1">
      <alignment vertical="center"/>
    </xf>
    <xf numFmtId="0" fontId="32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0" fillId="7" borderId="2" xfId="0" applyFont="1" applyFill="1" applyBorder="1">
      <alignment vertical="center"/>
    </xf>
    <xf numFmtId="0" fontId="38" fillId="8" borderId="2" xfId="0" applyFont="1" applyFill="1" applyBorder="1">
      <alignment vertical="center"/>
    </xf>
    <xf numFmtId="0" fontId="38" fillId="8" borderId="2" xfId="0" applyFont="1" applyFill="1" applyBorder="1" applyAlignment="1">
      <alignment horizontal="left" vertical="center"/>
    </xf>
    <xf numFmtId="0" fontId="37" fillId="8" borderId="2" xfId="0" applyFont="1" applyFill="1" applyBorder="1">
      <alignment vertical="center"/>
    </xf>
    <xf numFmtId="0" fontId="41" fillId="8" borderId="2" xfId="0" applyFont="1" applyFill="1" applyBorder="1" applyAlignment="1" applyProtection="1">
      <alignment horizontal="left" vertical="center"/>
    </xf>
    <xf numFmtId="0" fontId="42" fillId="8" borderId="2" xfId="0" applyFont="1" applyFill="1" applyBorder="1">
      <alignment vertical="center"/>
    </xf>
    <xf numFmtId="177" fontId="5" fillId="10" borderId="10" xfId="0" applyNumberFormat="1" applyFont="1" applyFill="1" applyBorder="1" applyProtection="1">
      <alignment vertical="center"/>
      <protection locked="0"/>
    </xf>
    <xf numFmtId="177" fontId="5" fillId="10" borderId="2" xfId="0" applyNumberFormat="1" applyFont="1" applyFill="1" applyBorder="1" applyProtection="1">
      <alignment vertical="center"/>
      <protection locked="0"/>
    </xf>
    <xf numFmtId="0" fontId="5" fillId="8" borderId="10" xfId="0" applyFont="1" applyFill="1" applyBorder="1" applyAlignment="1" applyProtection="1">
      <alignment horizontal="center" vertical="center"/>
    </xf>
    <xf numFmtId="0" fontId="5" fillId="8" borderId="2" xfId="0" applyFont="1" applyFill="1" applyBorder="1" applyAlignment="1" applyProtection="1">
      <alignment horizontal="center" vertical="center"/>
    </xf>
    <xf numFmtId="0" fontId="38" fillId="7" borderId="2" xfId="0" applyFont="1" applyFill="1" applyBorder="1" applyAlignment="1">
      <alignment horizontal="center" vertical="center"/>
    </xf>
    <xf numFmtId="0" fontId="36" fillId="0" borderId="0" xfId="0" applyFont="1" applyAlignment="1" applyProtection="1">
      <alignment horizontal="center" vertical="center"/>
    </xf>
    <xf numFmtId="0" fontId="36" fillId="0" borderId="3" xfId="0" applyFont="1" applyBorder="1" applyAlignment="1" applyProtection="1">
      <alignment horizontal="center" vertical="center"/>
    </xf>
    <xf numFmtId="0" fontId="36" fillId="0" borderId="0" xfId="0" quotePrefix="1" applyFont="1" applyAlignment="1" applyProtection="1">
      <alignment horizontal="center" vertical="center"/>
    </xf>
    <xf numFmtId="0" fontId="0" fillId="0" borderId="0" xfId="0" applyProtection="1">
      <alignment vertical="center"/>
    </xf>
    <xf numFmtId="0" fontId="36" fillId="0" borderId="0" xfId="0" applyFont="1" applyBorder="1" applyAlignment="1" applyProtection="1">
      <alignment horizontal="center" vertical="center"/>
    </xf>
    <xf numFmtId="0" fontId="8" fillId="9" borderId="16" xfId="0" applyFont="1" applyFill="1" applyBorder="1" applyAlignment="1" applyProtection="1">
      <alignment horizontal="center" vertical="center"/>
      <protection locked="0"/>
    </xf>
    <xf numFmtId="0" fontId="33" fillId="10" borderId="2" xfId="0" applyFont="1" applyFill="1" applyBorder="1" applyProtection="1">
      <alignment vertical="center"/>
      <protection locked="0"/>
    </xf>
    <xf numFmtId="0" fontId="39" fillId="10" borderId="2" xfId="0" applyFont="1" applyFill="1" applyBorder="1" applyAlignment="1" applyProtection="1">
      <alignment horizontal="left" vertical="center"/>
      <protection locked="0"/>
    </xf>
    <xf numFmtId="0" fontId="33" fillId="10" borderId="2" xfId="0" applyFont="1" applyFill="1" applyBorder="1" applyAlignment="1" applyProtection="1">
      <alignment horizontal="left" vertical="center"/>
      <protection locked="0"/>
    </xf>
    <xf numFmtId="179" fontId="33" fillId="10" borderId="2" xfId="0" applyNumberFormat="1" applyFont="1" applyFill="1" applyBorder="1" applyAlignment="1" applyProtection="1">
      <alignment horizontal="left" vertical="center"/>
      <protection locked="0"/>
    </xf>
    <xf numFmtId="20" fontId="33" fillId="10" borderId="2" xfId="0" applyNumberFormat="1" applyFont="1" applyFill="1" applyBorder="1" applyAlignment="1" applyProtection="1">
      <alignment horizontal="left" vertical="center"/>
      <protection locked="0"/>
    </xf>
    <xf numFmtId="0" fontId="40" fillId="10" borderId="2" xfId="0" applyFont="1" applyFill="1" applyBorder="1" applyAlignment="1" applyProtection="1">
      <alignment horizontal="left" vertical="center"/>
      <protection locked="0"/>
    </xf>
    <xf numFmtId="177" fontId="0" fillId="10" borderId="2" xfId="0" applyNumberFormat="1" applyFont="1" applyFill="1" applyBorder="1" applyProtection="1">
      <alignment vertical="center"/>
      <protection locked="0"/>
    </xf>
    <xf numFmtId="49" fontId="7" fillId="4" borderId="5" xfId="0" applyNumberFormat="1" applyFont="1" applyFill="1" applyBorder="1" applyAlignment="1" applyProtection="1">
      <alignment horizontal="center" vertical="center" wrapText="1"/>
      <protection locked="0"/>
    </xf>
    <xf numFmtId="49" fontId="35" fillId="0" borderId="5" xfId="0" applyNumberFormat="1" applyFont="1" applyBorder="1" applyAlignment="1" applyProtection="1">
      <alignment horizontal="center" vertical="center"/>
      <protection locked="0"/>
    </xf>
    <xf numFmtId="0" fontId="0" fillId="5" borderId="0" xfId="0" applyFont="1" applyFill="1" applyProtection="1">
      <alignment vertical="center"/>
      <protection locked="0"/>
    </xf>
    <xf numFmtId="49" fontId="7" fillId="3" borderId="35" xfId="0" applyNumberFormat="1" applyFont="1" applyFill="1" applyBorder="1" applyAlignment="1" applyProtection="1">
      <alignment horizontal="center" vertical="center" wrapText="1"/>
      <protection locked="0"/>
    </xf>
    <xf numFmtId="49" fontId="2" fillId="3" borderId="36" xfId="0" applyNumberFormat="1" applyFont="1" applyFill="1" applyBorder="1" applyAlignment="1" applyProtection="1">
      <alignment horizontal="center" vertical="center" wrapText="1"/>
      <protection locked="0"/>
    </xf>
    <xf numFmtId="49" fontId="2" fillId="3" borderId="57" xfId="0" applyNumberFormat="1" applyFont="1" applyFill="1" applyBorder="1" applyAlignment="1" applyProtection="1">
      <alignment horizontal="center" vertical="center" wrapText="1"/>
      <protection locked="0"/>
    </xf>
    <xf numFmtId="49" fontId="2" fillId="3" borderId="33" xfId="0" applyNumberFormat="1" applyFont="1" applyFill="1" applyBorder="1" applyAlignment="1" applyProtection="1">
      <alignment horizontal="center" vertical="center" wrapText="1"/>
      <protection locked="0"/>
    </xf>
    <xf numFmtId="49" fontId="2" fillId="3" borderId="30" xfId="0" applyNumberFormat="1" applyFont="1" applyFill="1" applyBorder="1" applyAlignment="1" applyProtection="1">
      <alignment horizontal="center" vertical="center" wrapText="1"/>
      <protection locked="0"/>
    </xf>
    <xf numFmtId="49" fontId="2" fillId="3" borderId="31" xfId="0" applyNumberFormat="1" applyFont="1" applyFill="1" applyBorder="1" applyAlignment="1" applyProtection="1">
      <alignment horizontal="center" vertical="center" wrapText="1"/>
      <protection locked="0"/>
    </xf>
    <xf numFmtId="49" fontId="2" fillId="3" borderId="58" xfId="0" applyNumberFormat="1" applyFont="1" applyFill="1" applyBorder="1" applyAlignment="1" applyProtection="1">
      <alignment horizontal="center" vertical="center" wrapText="1"/>
      <protection locked="0"/>
    </xf>
    <xf numFmtId="49" fontId="2" fillId="3" borderId="37" xfId="0" applyNumberFormat="1" applyFont="1" applyFill="1" applyBorder="1" applyAlignment="1" applyProtection="1">
      <alignment horizontal="center" vertical="center" wrapText="1"/>
      <protection locked="0"/>
    </xf>
    <xf numFmtId="49" fontId="7" fillId="3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3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3" borderId="50" xfId="0" applyNumberFormat="1" applyFont="1" applyFill="1" applyBorder="1" applyAlignment="1" applyProtection="1">
      <alignment horizontal="center" vertical="center" wrapText="1"/>
      <protection locked="0"/>
    </xf>
    <xf numFmtId="49" fontId="2" fillId="3" borderId="35" xfId="0" applyNumberFormat="1" applyFont="1" applyFill="1" applyBorder="1" applyAlignment="1" applyProtection="1">
      <alignment horizontal="center" vertical="center" wrapText="1"/>
      <protection locked="0"/>
    </xf>
    <xf numFmtId="49" fontId="34" fillId="3" borderId="37" xfId="0" applyNumberFormat="1" applyFont="1" applyFill="1" applyBorder="1" applyAlignment="1" applyProtection="1">
      <alignment horizontal="center" vertical="center" wrapText="1"/>
      <protection locked="0"/>
    </xf>
    <xf numFmtId="49" fontId="2" fillId="3" borderId="52" xfId="0" applyNumberFormat="1" applyFont="1" applyFill="1" applyBorder="1" applyAlignment="1" applyProtection="1">
      <alignment horizontal="center" vertical="center" wrapText="1"/>
      <protection locked="0"/>
    </xf>
    <xf numFmtId="49" fontId="2" fillId="3" borderId="53" xfId="0" applyNumberFormat="1" applyFont="1" applyFill="1" applyBorder="1" applyAlignment="1" applyProtection="1">
      <alignment horizontal="center" vertical="center" wrapText="1"/>
      <protection locked="0"/>
    </xf>
    <xf numFmtId="49" fontId="2" fillId="3" borderId="54" xfId="0" applyNumberFormat="1" applyFont="1" applyFill="1" applyBorder="1" applyAlignment="1" applyProtection="1">
      <alignment horizontal="center" vertical="center" wrapText="1"/>
      <protection locked="0"/>
    </xf>
    <xf numFmtId="49" fontId="2" fillId="3" borderId="51" xfId="0" applyNumberFormat="1" applyFont="1" applyFill="1" applyBorder="1" applyAlignment="1" applyProtection="1">
      <alignment horizontal="center" vertical="center" wrapText="1"/>
      <protection locked="0"/>
    </xf>
    <xf numFmtId="0" fontId="10" fillId="0" borderId="23" xfId="0" applyFont="1" applyBorder="1" applyProtection="1">
      <alignment vertical="center"/>
      <protection locked="0"/>
    </xf>
    <xf numFmtId="0" fontId="0" fillId="5" borderId="23" xfId="0" applyFill="1" applyBorder="1" applyProtection="1">
      <alignment vertical="center"/>
      <protection locked="0"/>
    </xf>
    <xf numFmtId="0" fontId="10" fillId="0" borderId="24" xfId="0" applyFont="1" applyBorder="1" applyProtection="1">
      <alignment vertical="center"/>
      <protection locked="0"/>
    </xf>
    <xf numFmtId="0" fontId="0" fillId="5" borderId="25" xfId="0" applyFill="1" applyBorder="1" applyProtection="1">
      <alignment vertical="center"/>
      <protection locked="0"/>
    </xf>
    <xf numFmtId="0" fontId="10" fillId="0" borderId="15" xfId="0" applyFont="1" applyBorder="1" applyProtection="1">
      <alignment vertical="center"/>
      <protection locked="0"/>
    </xf>
    <xf numFmtId="0" fontId="0" fillId="5" borderId="15" xfId="0" applyFill="1" applyBorder="1" applyProtection="1">
      <alignment vertical="center"/>
      <protection locked="0"/>
    </xf>
    <xf numFmtId="0" fontId="0" fillId="0" borderId="11" xfId="0" applyBorder="1" applyProtection="1">
      <alignment vertical="center"/>
      <protection locked="0"/>
    </xf>
    <xf numFmtId="0" fontId="0" fillId="5" borderId="12" xfId="0" applyFill="1" applyBorder="1" applyProtection="1">
      <alignment vertical="center"/>
      <protection locked="0"/>
    </xf>
    <xf numFmtId="0" fontId="0" fillId="0" borderId="15" xfId="0" applyBorder="1" applyProtection="1">
      <alignment vertical="center"/>
      <protection locked="0"/>
    </xf>
    <xf numFmtId="0" fontId="0" fillId="0" borderId="13" xfId="0" applyBorder="1" applyProtection="1">
      <alignment vertical="center"/>
      <protection locked="0"/>
    </xf>
    <xf numFmtId="0" fontId="0" fillId="5" borderId="14" xfId="0" applyFill="1" applyBorder="1" applyProtection="1">
      <alignment vertical="center"/>
      <protection locked="0"/>
    </xf>
    <xf numFmtId="0" fontId="0" fillId="10" borderId="30" xfId="0" applyFill="1" applyBorder="1" applyProtection="1">
      <alignment vertical="center"/>
    </xf>
    <xf numFmtId="0" fontId="0" fillId="10" borderId="48" xfId="0" applyFill="1" applyBorder="1" applyProtection="1">
      <alignment vertical="center"/>
    </xf>
    <xf numFmtId="49" fontId="7" fillId="4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0" borderId="0" xfId="0" applyNumberFormat="1" applyFont="1" applyBorder="1" applyAlignment="1" applyProtection="1">
      <alignment horizontal="center" vertical="center"/>
      <protection locked="0"/>
    </xf>
    <xf numFmtId="0" fontId="0" fillId="5" borderId="0" xfId="0" applyFill="1" applyProtection="1">
      <alignment vertical="center"/>
      <protection locked="0"/>
    </xf>
    <xf numFmtId="0" fontId="0" fillId="0" borderId="0" xfId="0" applyFont="1" applyAlignment="1" applyProtection="1">
      <alignment horizontal="left" vertical="center"/>
      <protection locked="0"/>
    </xf>
    <xf numFmtId="0" fontId="0" fillId="0" borderId="59" xfId="0" applyBorder="1">
      <alignment vertical="center"/>
    </xf>
    <xf numFmtId="0" fontId="45" fillId="0" borderId="60" xfId="0" applyFont="1" applyBorder="1" applyAlignment="1">
      <alignment horizontal="center" vertical="center" wrapText="1"/>
    </xf>
    <xf numFmtId="0" fontId="45" fillId="0" borderId="61" xfId="0" applyFont="1" applyBorder="1" applyAlignment="1">
      <alignment horizontal="center" vertical="center" wrapText="1"/>
    </xf>
    <xf numFmtId="0" fontId="30" fillId="0" borderId="62" xfId="0" applyFont="1" applyBorder="1" applyAlignment="1">
      <alignment horizontal="center" vertical="center"/>
    </xf>
    <xf numFmtId="0" fontId="0" fillId="0" borderId="63" xfId="0" applyBorder="1">
      <alignment vertical="center"/>
    </xf>
    <xf numFmtId="0" fontId="0" fillId="0" borderId="64" xfId="0" applyBorder="1">
      <alignment vertical="center"/>
    </xf>
    <xf numFmtId="0" fontId="0" fillId="0" borderId="65" xfId="0" applyBorder="1">
      <alignment vertical="center"/>
    </xf>
    <xf numFmtId="0" fontId="45" fillId="0" borderId="66" xfId="0" applyFont="1" applyBorder="1" applyAlignment="1">
      <alignment horizontal="center" vertical="center" wrapText="1"/>
    </xf>
    <xf numFmtId="0" fontId="45" fillId="0" borderId="67" xfId="0" applyFont="1" applyBorder="1" applyAlignment="1">
      <alignment horizontal="center" vertical="center" wrapText="1"/>
    </xf>
    <xf numFmtId="0" fontId="30" fillId="0" borderId="68" xfId="0" applyFont="1" applyBorder="1" applyAlignment="1">
      <alignment horizontal="center" vertical="center"/>
    </xf>
    <xf numFmtId="0" fontId="0" fillId="0" borderId="69" xfId="0" applyBorder="1">
      <alignment vertical="center"/>
    </xf>
    <xf numFmtId="0" fontId="0" fillId="0" borderId="70" xfId="0" applyBorder="1">
      <alignment vertical="center"/>
    </xf>
    <xf numFmtId="0" fontId="10" fillId="3" borderId="0" xfId="0" applyFont="1" applyFill="1">
      <alignment vertical="center"/>
    </xf>
    <xf numFmtId="0" fontId="31" fillId="0" borderId="2" xfId="0" applyFont="1" applyBorder="1" applyAlignment="1">
      <alignment horizontal="center" vertical="center" wrapText="1"/>
    </xf>
    <xf numFmtId="0" fontId="0" fillId="3" borderId="2" xfId="0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2" xfId="0" applyFont="1" applyBorder="1">
      <alignment vertical="center"/>
    </xf>
    <xf numFmtId="0" fontId="43" fillId="0" borderId="0" xfId="0" applyFont="1" applyAlignment="1" applyProtection="1">
      <alignment horizontal="center" vertical="center" shrinkToFit="1"/>
    </xf>
    <xf numFmtId="0" fontId="18" fillId="0" borderId="0" xfId="0" applyFont="1" applyAlignment="1" applyProtection="1">
      <alignment horizontal="center" vertical="center" shrinkToFit="1"/>
    </xf>
    <xf numFmtId="177" fontId="25" fillId="0" borderId="0" xfId="0" applyNumberFormat="1" applyFont="1" applyAlignment="1" applyProtection="1">
      <alignment horizontal="center" vertical="center" shrinkToFit="1"/>
    </xf>
    <xf numFmtId="0" fontId="10" fillId="0" borderId="0" xfId="0" applyFont="1" applyAlignment="1" applyProtection="1">
      <alignment horizontal="center" vertical="center" shrinkToFit="1"/>
    </xf>
    <xf numFmtId="0" fontId="16" fillId="0" borderId="0" xfId="0" applyFont="1" applyAlignment="1" applyProtection="1">
      <alignment horizontal="center" vertical="center" shrinkToFit="1"/>
    </xf>
    <xf numFmtId="0" fontId="20" fillId="0" borderId="2" xfId="0" applyFont="1" applyFill="1" applyBorder="1" applyAlignment="1" applyProtection="1">
      <alignment horizontal="center" vertical="center" shrinkToFit="1"/>
    </xf>
    <xf numFmtId="0" fontId="17" fillId="0" borderId="2" xfId="0" applyFont="1" applyFill="1" applyBorder="1" applyAlignment="1" applyProtection="1">
      <alignment horizontal="center" vertical="center" shrinkToFit="1"/>
    </xf>
    <xf numFmtId="0" fontId="11" fillId="0" borderId="0" xfId="0" applyFont="1" applyFill="1" applyAlignment="1" applyProtection="1">
      <alignment horizontal="center" vertical="center" shrinkToFit="1"/>
    </xf>
    <xf numFmtId="0" fontId="19" fillId="0" borderId="2" xfId="0" applyFont="1" applyBorder="1" applyAlignment="1" applyProtection="1">
      <alignment horizontal="center" vertical="center" shrinkToFit="1"/>
    </xf>
    <xf numFmtId="0" fontId="12" fillId="0" borderId="0" xfId="0" applyFont="1" applyAlignment="1" applyProtection="1">
      <alignment horizontal="center" vertical="center" shrinkToFit="1"/>
    </xf>
    <xf numFmtId="0" fontId="11" fillId="0" borderId="0" xfId="0" applyFont="1" applyFill="1" applyAlignment="1" applyProtection="1">
      <alignment vertical="center" shrinkToFit="1"/>
    </xf>
    <xf numFmtId="0" fontId="44" fillId="0" borderId="0" xfId="0" applyFont="1" applyAlignment="1" applyProtection="1">
      <alignment horizontal="center" vertical="center" shrinkToFit="1"/>
    </xf>
    <xf numFmtId="0" fontId="12" fillId="0" borderId="0" xfId="0" applyFont="1" applyBorder="1" applyAlignment="1" applyProtection="1">
      <alignment horizontal="center" vertical="center" shrinkToFit="1"/>
    </xf>
    <xf numFmtId="0" fontId="9" fillId="0" borderId="0" xfId="0" applyFont="1" applyAlignment="1" applyProtection="1">
      <alignment horizontal="center" vertical="center" shrinkToFit="1"/>
    </xf>
    <xf numFmtId="0" fontId="6" fillId="0" borderId="0" xfId="0" applyFont="1" applyAlignment="1" applyProtection="1">
      <alignment horizontal="center" vertical="center" shrinkToFit="1"/>
    </xf>
    <xf numFmtId="0" fontId="9" fillId="0" borderId="0" xfId="0" applyFont="1" applyAlignment="1" applyProtection="1">
      <alignment horizontal="right" vertical="center" shrinkToFit="1"/>
    </xf>
    <xf numFmtId="0" fontId="9" fillId="0" borderId="0" xfId="0" applyFont="1" applyAlignment="1" applyProtection="1">
      <alignment vertical="center" shrinkToFit="1"/>
    </xf>
    <xf numFmtId="0" fontId="9" fillId="0" borderId="0" xfId="0" applyFont="1" applyAlignment="1" applyProtection="1">
      <alignment horizontal="left" vertical="center" shrinkToFit="1"/>
    </xf>
    <xf numFmtId="0" fontId="18" fillId="0" borderId="0" xfId="0" applyFont="1" applyFill="1" applyAlignment="1" applyProtection="1">
      <alignment horizontal="center" vertical="center" shrinkToFit="1"/>
    </xf>
    <xf numFmtId="0" fontId="13" fillId="0" borderId="0" xfId="0" applyFont="1" applyFill="1" applyAlignment="1" applyProtection="1">
      <alignment horizontal="center" vertical="center" shrinkToFit="1"/>
    </xf>
    <xf numFmtId="0" fontId="13" fillId="0" borderId="0" xfId="0" applyFont="1" applyFill="1" applyAlignment="1" applyProtection="1">
      <alignment vertical="center" shrinkToFit="1"/>
    </xf>
    <xf numFmtId="0" fontId="13" fillId="0" borderId="0" xfId="0" applyFont="1" applyFill="1" applyAlignment="1" applyProtection="1">
      <alignment horizontal="left" vertical="center" shrinkToFit="1"/>
    </xf>
    <xf numFmtId="0" fontId="20" fillId="0" borderId="4" xfId="0" applyFont="1" applyFill="1" applyBorder="1" applyAlignment="1" applyProtection="1">
      <alignment horizontal="center" vertical="center" shrinkToFit="1"/>
    </xf>
    <xf numFmtId="0" fontId="23" fillId="0" borderId="0" xfId="0" applyFont="1" applyAlignment="1" applyProtection="1">
      <alignment horizontal="center" vertical="center" shrinkToFit="1"/>
    </xf>
    <xf numFmtId="0" fontId="24" fillId="0" borderId="0" xfId="0" applyFont="1" applyAlignment="1" applyProtection="1">
      <alignment horizontal="center" vertical="center" shrinkToFit="1"/>
    </xf>
    <xf numFmtId="0" fontId="26" fillId="0" borderId="0" xfId="0" applyFont="1" applyAlignment="1" applyProtection="1">
      <alignment horizontal="center" vertical="center" shrinkToFit="1"/>
    </xf>
    <xf numFmtId="0" fontId="20" fillId="0" borderId="0" xfId="0" applyFont="1" applyAlignment="1" applyProtection="1">
      <alignment horizontal="center" vertical="center" shrinkToFit="1"/>
    </xf>
    <xf numFmtId="177" fontId="27" fillId="0" borderId="0" xfId="0" applyNumberFormat="1" applyFont="1" applyAlignment="1" applyProtection="1">
      <alignment horizontal="center" vertical="center" shrinkToFit="1"/>
    </xf>
    <xf numFmtId="177" fontId="28" fillId="0" borderId="0" xfId="0" applyNumberFormat="1" applyFont="1" applyAlignment="1" applyProtection="1">
      <alignment horizontal="center" vertical="center" shrinkToFit="1"/>
    </xf>
    <xf numFmtId="177" fontId="29" fillId="0" borderId="0" xfId="0" applyNumberFormat="1" applyFont="1" applyAlignment="1" applyProtection="1">
      <alignment horizontal="center" vertical="center" shrinkToFit="1"/>
    </xf>
    <xf numFmtId="0" fontId="25" fillId="0" borderId="0" xfId="0" applyFont="1" applyAlignment="1" applyProtection="1">
      <alignment horizontal="center" vertical="center" shrinkToFit="1"/>
    </xf>
    <xf numFmtId="0" fontId="29" fillId="0" borderId="0" xfId="0" applyFont="1" applyAlignment="1" applyProtection="1">
      <alignment horizontal="center" vertical="center" shrinkToFit="1"/>
    </xf>
    <xf numFmtId="12" fontId="29" fillId="0" borderId="0" xfId="0" applyNumberFormat="1" applyFont="1" applyAlignment="1" applyProtection="1">
      <alignment horizontal="center" vertical="center" shrinkToFit="1"/>
    </xf>
    <xf numFmtId="0" fontId="14" fillId="0" borderId="0" xfId="0" applyFont="1" applyAlignment="1" applyProtection="1">
      <alignment horizontal="center" vertical="center" shrinkToFit="1"/>
    </xf>
    <xf numFmtId="177" fontId="15" fillId="0" borderId="0" xfId="0" applyNumberFormat="1" applyFont="1" applyAlignment="1" applyProtection="1">
      <alignment horizontal="center" vertical="center" shrinkToFit="1"/>
    </xf>
    <xf numFmtId="176" fontId="15" fillId="0" borderId="0" xfId="0" applyNumberFormat="1" applyFont="1" applyAlignment="1" applyProtection="1">
      <alignment horizontal="center" vertical="center" shrinkToFit="1"/>
    </xf>
    <xf numFmtId="178" fontId="15" fillId="0" borderId="0" xfId="0" applyNumberFormat="1" applyFont="1" applyAlignment="1" applyProtection="1">
      <alignment horizontal="center" vertical="center" shrinkToFit="1"/>
    </xf>
    <xf numFmtId="176" fontId="11" fillId="0" borderId="0" xfId="0" applyNumberFormat="1" applyFont="1" applyAlignment="1" applyProtection="1">
      <alignment horizontal="center" vertical="center" shrinkToFit="1"/>
    </xf>
    <xf numFmtId="0" fontId="13" fillId="0" borderId="0" xfId="0" applyFont="1" applyAlignment="1" applyProtection="1">
      <alignment horizontal="center" vertical="center" shrinkToFit="1"/>
    </xf>
    <xf numFmtId="0" fontId="21" fillId="0" borderId="0" xfId="0" applyFont="1" applyAlignment="1" applyProtection="1">
      <alignment horizontal="center" vertical="center" shrinkToFit="1"/>
    </xf>
    <xf numFmtId="12" fontId="25" fillId="0" borderId="0" xfId="0" applyNumberFormat="1" applyFont="1" applyAlignment="1" applyProtection="1">
      <alignment horizontal="right" vertical="center" shrinkToFit="1"/>
    </xf>
    <xf numFmtId="12" fontId="29" fillId="0" borderId="0" xfId="0" applyNumberFormat="1" applyFont="1" applyAlignment="1" applyProtection="1">
      <alignment horizontal="right" vertical="center" shrinkToFit="1"/>
    </xf>
    <xf numFmtId="0" fontId="10" fillId="7" borderId="2" xfId="0" applyFont="1" applyFill="1" applyBorder="1" applyAlignment="1">
      <alignment horizontal="center" vertical="center"/>
    </xf>
    <xf numFmtId="0" fontId="10" fillId="7" borderId="2" xfId="0" applyFont="1" applyFill="1" applyBorder="1" applyAlignment="1">
      <alignment horizontal="left" vertical="center"/>
    </xf>
    <xf numFmtId="0" fontId="38" fillId="7" borderId="2" xfId="0" applyFont="1" applyFill="1" applyBorder="1" applyAlignment="1">
      <alignment horizontal="center" vertical="center"/>
    </xf>
    <xf numFmtId="49" fontId="2" fillId="3" borderId="32" xfId="0" applyNumberFormat="1" applyFont="1" applyFill="1" applyBorder="1" applyAlignment="1" applyProtection="1">
      <alignment horizontal="center" vertical="center"/>
      <protection locked="0"/>
    </xf>
    <xf numFmtId="0" fontId="0" fillId="10" borderId="29" xfId="0" applyFill="1" applyBorder="1" applyAlignment="1" applyProtection="1">
      <alignment horizontal="center" vertical="center"/>
    </xf>
    <xf numFmtId="0" fontId="0" fillId="10" borderId="46" xfId="0" applyFill="1" applyBorder="1" applyAlignment="1" applyProtection="1">
      <alignment horizontal="center" vertical="center"/>
    </xf>
    <xf numFmtId="0" fontId="47" fillId="0" borderId="0" xfId="0" applyFont="1" applyAlignment="1" applyProtection="1">
      <alignment horizontal="center" vertical="center" shrinkToFit="1"/>
    </xf>
    <xf numFmtId="0" fontId="19" fillId="0" borderId="0" xfId="0" applyFont="1" applyAlignment="1" applyProtection="1">
      <alignment horizontal="center" vertical="center" shrinkToFit="1"/>
    </xf>
    <xf numFmtId="0" fontId="44" fillId="0" borderId="0" xfId="0" applyFont="1" applyBorder="1" applyAlignment="1" applyProtection="1">
      <alignment horizontal="right" vertical="center" shrinkToFit="1"/>
    </xf>
    <xf numFmtId="0" fontId="11" fillId="0" borderId="0" xfId="0" applyFont="1" applyFill="1" applyAlignment="1" applyProtection="1">
      <alignment horizontal="center" vertical="center" shrinkToFit="1"/>
      <protection locked="0"/>
    </xf>
    <xf numFmtId="0" fontId="18" fillId="0" borderId="2" xfId="0" applyFont="1" applyFill="1" applyBorder="1" applyAlignment="1" applyProtection="1">
      <alignment horizontal="center" vertical="center" shrinkToFit="1"/>
    </xf>
    <xf numFmtId="0" fontId="20" fillId="0" borderId="2" xfId="0" applyFont="1" applyFill="1" applyBorder="1" applyAlignment="1" applyProtection="1">
      <alignment horizontal="center" vertical="center" shrinkToFit="1"/>
    </xf>
    <xf numFmtId="0" fontId="10" fillId="0" borderId="0" xfId="0" applyFont="1" applyAlignment="1" applyProtection="1">
      <alignment horizontal="center" vertical="center" shrinkToFit="1"/>
      <protection locked="0"/>
    </xf>
    <xf numFmtId="0" fontId="21" fillId="0" borderId="2" xfId="0" applyFont="1" applyBorder="1" applyAlignment="1" applyProtection="1">
      <alignment horizontal="center" vertical="center" shrinkToFit="1"/>
    </xf>
    <xf numFmtId="0" fontId="19" fillId="0" borderId="2" xfId="0" applyFont="1" applyBorder="1" applyAlignment="1" applyProtection="1">
      <alignment horizontal="center" vertical="center" shrinkToFit="1"/>
    </xf>
    <xf numFmtId="0" fontId="44" fillId="0" borderId="5" xfId="0" applyFont="1" applyBorder="1" applyAlignment="1" applyProtection="1">
      <alignment horizontal="right" vertical="center" shrinkToFit="1"/>
    </xf>
    <xf numFmtId="0" fontId="48" fillId="0" borderId="5" xfId="0" applyFont="1" applyBorder="1" applyAlignment="1" applyProtection="1">
      <alignment horizontal="center" vertical="center" shrinkToFit="1"/>
    </xf>
    <xf numFmtId="20" fontId="19" fillId="0" borderId="0" xfId="0" applyNumberFormat="1" applyFont="1" applyBorder="1" applyAlignment="1" applyProtection="1">
      <alignment horizontal="center" vertical="center" shrinkToFit="1"/>
    </xf>
    <xf numFmtId="14" fontId="19" fillId="0" borderId="0" xfId="0" applyNumberFormat="1" applyFont="1" applyAlignment="1" applyProtection="1">
      <alignment horizontal="left" vertical="center" shrinkToFit="1"/>
    </xf>
    <xf numFmtId="0" fontId="48" fillId="0" borderId="0" xfId="0" applyFont="1" applyBorder="1" applyAlignment="1" applyProtection="1">
      <alignment horizontal="center" vertical="center" shrinkToFit="1"/>
    </xf>
    <xf numFmtId="0" fontId="10" fillId="0" borderId="0" xfId="0" applyFont="1" applyAlignment="1" applyProtection="1">
      <alignment horizontal="center" vertical="center" shrinkToFit="1"/>
    </xf>
    <xf numFmtId="0" fontId="12" fillId="0" borderId="0" xfId="0" applyFont="1" applyAlignment="1" applyProtection="1">
      <alignment horizontal="center" vertical="center" shrinkToFit="1"/>
    </xf>
    <xf numFmtId="0" fontId="13" fillId="0" borderId="0" xfId="0" applyFont="1" applyFill="1" applyAlignment="1" applyProtection="1">
      <alignment horizontal="left" vertical="center" shrinkToFit="1"/>
    </xf>
    <xf numFmtId="0" fontId="13" fillId="0" borderId="0" xfId="0" applyFont="1" applyFill="1" applyAlignment="1" applyProtection="1">
      <alignment horizontal="center" vertical="center" shrinkToFit="1"/>
    </xf>
    <xf numFmtId="0" fontId="22" fillId="0" borderId="6" xfId="0" applyFont="1" applyBorder="1" applyAlignment="1" applyProtection="1">
      <alignment horizontal="center" vertical="center" shrinkToFit="1"/>
    </xf>
    <xf numFmtId="0" fontId="44" fillId="0" borderId="6" xfId="0" applyFont="1" applyBorder="1" applyAlignment="1" applyProtection="1">
      <alignment horizontal="center" vertical="center" shrinkToFit="1"/>
    </xf>
    <xf numFmtId="0" fontId="21" fillId="0" borderId="0" xfId="0" applyFont="1" applyAlignment="1" applyProtection="1">
      <alignment horizontal="center" vertical="center" shrinkToFit="1"/>
    </xf>
    <xf numFmtId="0" fontId="11" fillId="0" borderId="0" xfId="0" applyFont="1" applyAlignment="1" applyProtection="1">
      <alignment horizontal="center" vertical="center" shrinkToFit="1"/>
    </xf>
    <xf numFmtId="0" fontId="0" fillId="0" borderId="0" xfId="0" applyAlignment="1" applyProtection="1">
      <alignment vertical="center" shrinkToFit="1"/>
    </xf>
    <xf numFmtId="0" fontId="18" fillId="0" borderId="0" xfId="0" applyFont="1" applyAlignment="1" applyProtection="1">
      <alignment horizontal="center" vertical="center" shrinkToFit="1"/>
    </xf>
    <xf numFmtId="0" fontId="9" fillId="0" borderId="0" xfId="0" applyFont="1" applyAlignment="1" applyProtection="1">
      <alignment horizontal="center" vertical="center" shrinkToFit="1"/>
    </xf>
    <xf numFmtId="0" fontId="38" fillId="0" borderId="71" xfId="0" applyFont="1" applyBorder="1" applyAlignment="1">
      <alignment horizontal="center" vertical="center"/>
    </xf>
    <xf numFmtId="0" fontId="38" fillId="0" borderId="72" xfId="0" applyFont="1" applyBorder="1" applyAlignment="1">
      <alignment horizontal="center" vertical="center"/>
    </xf>
    <xf numFmtId="0" fontId="33" fillId="0" borderId="29" xfId="0" applyFont="1" applyBorder="1" applyAlignment="1">
      <alignment horizontal="left" vertical="center" wrapText="1"/>
    </xf>
    <xf numFmtId="0" fontId="33" fillId="0" borderId="73" xfId="0" applyFont="1" applyBorder="1" applyAlignment="1">
      <alignment horizontal="left" vertical="center" wrapText="1"/>
    </xf>
    <xf numFmtId="0" fontId="33" fillId="0" borderId="46" xfId="0" applyFont="1" applyBorder="1" applyAlignment="1">
      <alignment horizontal="left" vertical="center" wrapText="1"/>
    </xf>
  </cellXfs>
  <cellStyles count="1">
    <cellStyle name="一般" xfId="0" builtinId="0"/>
  </cellStyles>
  <dxfs count="13"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0" tint="-0.499984740745262"/>
      </font>
    </dxf>
    <dxf>
      <font>
        <color theme="0" tint="-0.499984740745262"/>
      </font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font>
        <strike val="0"/>
        <color rgb="FFFFFF00"/>
      </font>
      <fill>
        <patternFill>
          <bgColor rgb="FFFF0000"/>
        </patternFill>
      </fill>
      <border>
        <vertical/>
        <horizontal/>
      </border>
    </dxf>
  </dxfs>
  <tableStyles count="0" defaultTableStyle="TableStyleMedium2" defaultPivotStyle="PivotStyleLight16"/>
  <colors>
    <mruColors>
      <color rgb="FFFF4FFF"/>
      <color rgb="FF24C8CC"/>
      <color rgb="FF66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4.jpg"/><Relationship Id="rId18" Type="http://schemas.openxmlformats.org/officeDocument/2006/relationships/image" Target="../media/image19.jpg"/><Relationship Id="rId26" Type="http://schemas.openxmlformats.org/officeDocument/2006/relationships/image" Target="../media/image27.jpg"/><Relationship Id="rId3" Type="http://schemas.openxmlformats.org/officeDocument/2006/relationships/image" Target="../media/image4.jpg"/><Relationship Id="rId21" Type="http://schemas.openxmlformats.org/officeDocument/2006/relationships/image" Target="../media/image22.jpg"/><Relationship Id="rId7" Type="http://schemas.openxmlformats.org/officeDocument/2006/relationships/image" Target="../media/image8.jpg"/><Relationship Id="rId12" Type="http://schemas.openxmlformats.org/officeDocument/2006/relationships/image" Target="../media/image13.jpeg"/><Relationship Id="rId17" Type="http://schemas.openxmlformats.org/officeDocument/2006/relationships/image" Target="../media/image18.jpeg"/><Relationship Id="rId25" Type="http://schemas.openxmlformats.org/officeDocument/2006/relationships/image" Target="../media/image26.jpg"/><Relationship Id="rId33" Type="http://schemas.openxmlformats.org/officeDocument/2006/relationships/image" Target="../media/image34.png"/><Relationship Id="rId2" Type="http://schemas.openxmlformats.org/officeDocument/2006/relationships/image" Target="../media/image3.jpg"/><Relationship Id="rId16" Type="http://schemas.openxmlformats.org/officeDocument/2006/relationships/image" Target="../media/image17.jpg"/><Relationship Id="rId20" Type="http://schemas.openxmlformats.org/officeDocument/2006/relationships/image" Target="../media/image21.jpg"/><Relationship Id="rId29" Type="http://schemas.openxmlformats.org/officeDocument/2006/relationships/image" Target="../media/image30.jpeg"/><Relationship Id="rId1" Type="http://schemas.openxmlformats.org/officeDocument/2006/relationships/image" Target="../media/image2.jpg"/><Relationship Id="rId6" Type="http://schemas.openxmlformats.org/officeDocument/2006/relationships/image" Target="../media/image7.jpg"/><Relationship Id="rId11" Type="http://schemas.openxmlformats.org/officeDocument/2006/relationships/image" Target="../media/image12.jpg"/><Relationship Id="rId24" Type="http://schemas.openxmlformats.org/officeDocument/2006/relationships/image" Target="../media/image25.jpeg"/><Relationship Id="rId32" Type="http://schemas.openxmlformats.org/officeDocument/2006/relationships/image" Target="../media/image33.jpg"/><Relationship Id="rId5" Type="http://schemas.openxmlformats.org/officeDocument/2006/relationships/image" Target="../media/image6.jpg"/><Relationship Id="rId15" Type="http://schemas.openxmlformats.org/officeDocument/2006/relationships/image" Target="../media/image16.jpeg"/><Relationship Id="rId23" Type="http://schemas.openxmlformats.org/officeDocument/2006/relationships/image" Target="../media/image24.jpeg"/><Relationship Id="rId28" Type="http://schemas.openxmlformats.org/officeDocument/2006/relationships/image" Target="../media/image29.jpg"/><Relationship Id="rId10" Type="http://schemas.openxmlformats.org/officeDocument/2006/relationships/image" Target="../media/image11.jpg"/><Relationship Id="rId19" Type="http://schemas.openxmlformats.org/officeDocument/2006/relationships/image" Target="../media/image20.jpg"/><Relationship Id="rId31" Type="http://schemas.openxmlformats.org/officeDocument/2006/relationships/image" Target="../media/image32.jpg"/><Relationship Id="rId4" Type="http://schemas.openxmlformats.org/officeDocument/2006/relationships/image" Target="../media/image5.jpg"/><Relationship Id="rId9" Type="http://schemas.openxmlformats.org/officeDocument/2006/relationships/image" Target="../media/image10.jpg"/><Relationship Id="rId14" Type="http://schemas.openxmlformats.org/officeDocument/2006/relationships/image" Target="../media/image15.jpeg"/><Relationship Id="rId22" Type="http://schemas.openxmlformats.org/officeDocument/2006/relationships/image" Target="../media/image23.jpeg"/><Relationship Id="rId27" Type="http://schemas.openxmlformats.org/officeDocument/2006/relationships/image" Target="../media/image28.jpg"/><Relationship Id="rId30" Type="http://schemas.openxmlformats.org/officeDocument/2006/relationships/image" Target="../media/image31.jpg"/><Relationship Id="rId8" Type="http://schemas.openxmlformats.org/officeDocument/2006/relationships/image" Target="../media/image9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207818</xdr:colOff>
      <xdr:row>53</xdr:row>
      <xdr:rowOff>103911</xdr:rowOff>
    </xdr:from>
    <xdr:to>
      <xdr:col>0</xdr:col>
      <xdr:colOff>1541318</xdr:colOff>
      <xdr:row>56</xdr:row>
      <xdr:rowOff>147175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7818" y="20868411"/>
          <a:ext cx="1333500" cy="118626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57149</xdr:colOff>
      <xdr:row>1</xdr:row>
      <xdr:rowOff>66675</xdr:rowOff>
    </xdr:from>
    <xdr:to>
      <xdr:col>1</xdr:col>
      <xdr:colOff>1495424</xdr:colOff>
      <xdr:row>1</xdr:row>
      <xdr:rowOff>1016276</xdr:rowOff>
    </xdr:to>
    <xdr:pic>
      <xdr:nvPicPr>
        <xdr:cNvPr id="10" name="圖片 9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2949" y="390525"/>
          <a:ext cx="1438275" cy="949601"/>
        </a:xfrm>
        <a:prstGeom prst="rect">
          <a:avLst/>
        </a:prstGeom>
      </xdr:spPr>
    </xdr:pic>
    <xdr:clientData/>
  </xdr:twoCellAnchor>
  <xdr:twoCellAnchor editAs="oneCell">
    <xdr:from>
      <xdr:col>3</xdr:col>
      <xdr:colOff>171451</xdr:colOff>
      <xdr:row>1</xdr:row>
      <xdr:rowOff>95251</xdr:rowOff>
    </xdr:from>
    <xdr:to>
      <xdr:col>3</xdr:col>
      <xdr:colOff>1409701</xdr:colOff>
      <xdr:row>1</xdr:row>
      <xdr:rowOff>1000369</xdr:rowOff>
    </xdr:to>
    <xdr:pic>
      <xdr:nvPicPr>
        <xdr:cNvPr id="12" name="圖片 1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00501" y="419101"/>
          <a:ext cx="1238250" cy="905118"/>
        </a:xfrm>
        <a:prstGeom prst="rect">
          <a:avLst/>
        </a:prstGeom>
      </xdr:spPr>
    </xdr:pic>
    <xdr:clientData/>
  </xdr:twoCellAnchor>
  <xdr:twoCellAnchor editAs="oneCell">
    <xdr:from>
      <xdr:col>4</xdr:col>
      <xdr:colOff>104776</xdr:colOff>
      <xdr:row>1</xdr:row>
      <xdr:rowOff>76201</xdr:rowOff>
    </xdr:from>
    <xdr:to>
      <xdr:col>4</xdr:col>
      <xdr:colOff>1485900</xdr:colOff>
      <xdr:row>1</xdr:row>
      <xdr:rowOff>959559</xdr:rowOff>
    </xdr:to>
    <xdr:pic>
      <xdr:nvPicPr>
        <xdr:cNvPr id="13" name="圖片 12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05451" y="400051"/>
          <a:ext cx="1381124" cy="883358"/>
        </a:xfrm>
        <a:prstGeom prst="rect">
          <a:avLst/>
        </a:prstGeom>
      </xdr:spPr>
    </xdr:pic>
    <xdr:clientData/>
  </xdr:twoCellAnchor>
  <xdr:twoCellAnchor editAs="oneCell">
    <xdr:from>
      <xdr:col>5</xdr:col>
      <xdr:colOff>114300</xdr:colOff>
      <xdr:row>1</xdr:row>
      <xdr:rowOff>104775</xdr:rowOff>
    </xdr:from>
    <xdr:to>
      <xdr:col>5</xdr:col>
      <xdr:colOff>1438275</xdr:colOff>
      <xdr:row>1</xdr:row>
      <xdr:rowOff>973166</xdr:rowOff>
    </xdr:to>
    <xdr:pic>
      <xdr:nvPicPr>
        <xdr:cNvPr id="14" name="圖片 13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86600" y="428625"/>
          <a:ext cx="1323975" cy="868391"/>
        </a:xfrm>
        <a:prstGeom prst="rect">
          <a:avLst/>
        </a:prstGeom>
      </xdr:spPr>
    </xdr:pic>
    <xdr:clientData/>
  </xdr:twoCellAnchor>
  <xdr:twoCellAnchor editAs="oneCell">
    <xdr:from>
      <xdr:col>6</xdr:col>
      <xdr:colOff>66675</xdr:colOff>
      <xdr:row>1</xdr:row>
      <xdr:rowOff>57151</xdr:rowOff>
    </xdr:from>
    <xdr:to>
      <xdr:col>6</xdr:col>
      <xdr:colOff>1495424</xdr:colOff>
      <xdr:row>1</xdr:row>
      <xdr:rowOff>1000235</xdr:rowOff>
    </xdr:to>
    <xdr:pic>
      <xdr:nvPicPr>
        <xdr:cNvPr id="15" name="圖片 14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10600" y="381001"/>
          <a:ext cx="1428749" cy="943084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4</xdr:row>
      <xdr:rowOff>95250</xdr:rowOff>
    </xdr:from>
    <xdr:to>
      <xdr:col>1</xdr:col>
      <xdr:colOff>1428750</xdr:colOff>
      <xdr:row>4</xdr:row>
      <xdr:rowOff>1000125</xdr:rowOff>
    </xdr:to>
    <xdr:pic>
      <xdr:nvPicPr>
        <xdr:cNvPr id="16" name="圖片 15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1050" y="1990725"/>
          <a:ext cx="1333500" cy="904875"/>
        </a:xfrm>
        <a:prstGeom prst="rect">
          <a:avLst/>
        </a:prstGeom>
      </xdr:spPr>
    </xdr:pic>
    <xdr:clientData/>
  </xdr:twoCellAnchor>
  <xdr:twoCellAnchor editAs="oneCell">
    <xdr:from>
      <xdr:col>6</xdr:col>
      <xdr:colOff>95251</xdr:colOff>
      <xdr:row>4</xdr:row>
      <xdr:rowOff>57151</xdr:rowOff>
    </xdr:from>
    <xdr:to>
      <xdr:col>6</xdr:col>
      <xdr:colOff>1457325</xdr:colOff>
      <xdr:row>4</xdr:row>
      <xdr:rowOff>970545</xdr:rowOff>
    </xdr:to>
    <xdr:pic>
      <xdr:nvPicPr>
        <xdr:cNvPr id="21" name="圖片 20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39176" y="1952626"/>
          <a:ext cx="1362074" cy="913394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7</xdr:row>
      <xdr:rowOff>171450</xdr:rowOff>
    </xdr:from>
    <xdr:to>
      <xdr:col>1</xdr:col>
      <xdr:colOff>1465707</xdr:colOff>
      <xdr:row>7</xdr:row>
      <xdr:rowOff>916686</xdr:rowOff>
    </xdr:to>
    <xdr:pic>
      <xdr:nvPicPr>
        <xdr:cNvPr id="22" name="圖片 21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0100" y="3638550"/>
          <a:ext cx="1351407" cy="745236"/>
        </a:xfrm>
        <a:prstGeom prst="rect">
          <a:avLst/>
        </a:prstGeom>
      </xdr:spPr>
    </xdr:pic>
    <xdr:clientData/>
  </xdr:twoCellAnchor>
  <xdr:twoCellAnchor editAs="oneCell">
    <xdr:from>
      <xdr:col>2</xdr:col>
      <xdr:colOff>104775</xdr:colOff>
      <xdr:row>7</xdr:row>
      <xdr:rowOff>95250</xdr:rowOff>
    </xdr:from>
    <xdr:to>
      <xdr:col>2</xdr:col>
      <xdr:colOff>1428750</xdr:colOff>
      <xdr:row>7</xdr:row>
      <xdr:rowOff>977787</xdr:rowOff>
    </xdr:to>
    <xdr:pic>
      <xdr:nvPicPr>
        <xdr:cNvPr id="23" name="圖片 22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62200" y="3562350"/>
          <a:ext cx="1323975" cy="882537"/>
        </a:xfrm>
        <a:prstGeom prst="rect">
          <a:avLst/>
        </a:prstGeom>
      </xdr:spPr>
    </xdr:pic>
    <xdr:clientData/>
  </xdr:twoCellAnchor>
  <xdr:twoCellAnchor editAs="oneCell">
    <xdr:from>
      <xdr:col>4</xdr:col>
      <xdr:colOff>180975</xdr:colOff>
      <xdr:row>7</xdr:row>
      <xdr:rowOff>76201</xdr:rowOff>
    </xdr:from>
    <xdr:to>
      <xdr:col>4</xdr:col>
      <xdr:colOff>1447800</xdr:colOff>
      <xdr:row>7</xdr:row>
      <xdr:rowOff>905625</xdr:rowOff>
    </xdr:to>
    <xdr:pic>
      <xdr:nvPicPr>
        <xdr:cNvPr id="25" name="圖片 24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81650" y="3543301"/>
          <a:ext cx="1266825" cy="829424"/>
        </a:xfrm>
        <a:prstGeom prst="rect">
          <a:avLst/>
        </a:prstGeom>
      </xdr:spPr>
    </xdr:pic>
    <xdr:clientData/>
  </xdr:twoCellAnchor>
  <xdr:twoCellAnchor editAs="oneCell">
    <xdr:from>
      <xdr:col>5</xdr:col>
      <xdr:colOff>152401</xdr:colOff>
      <xdr:row>7</xdr:row>
      <xdr:rowOff>104776</xdr:rowOff>
    </xdr:from>
    <xdr:to>
      <xdr:col>5</xdr:col>
      <xdr:colOff>1409701</xdr:colOff>
      <xdr:row>7</xdr:row>
      <xdr:rowOff>942164</xdr:rowOff>
    </xdr:to>
    <xdr:pic>
      <xdr:nvPicPr>
        <xdr:cNvPr id="26" name="圖片 25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24701" y="3571876"/>
          <a:ext cx="1257300" cy="837388"/>
        </a:xfrm>
        <a:prstGeom prst="rect">
          <a:avLst/>
        </a:prstGeom>
      </xdr:spPr>
    </xdr:pic>
    <xdr:clientData/>
  </xdr:twoCellAnchor>
  <xdr:twoCellAnchor editAs="oneCell">
    <xdr:from>
      <xdr:col>6</xdr:col>
      <xdr:colOff>133349</xdr:colOff>
      <xdr:row>7</xdr:row>
      <xdr:rowOff>95249</xdr:rowOff>
    </xdr:from>
    <xdr:to>
      <xdr:col>6</xdr:col>
      <xdr:colOff>1447800</xdr:colOff>
      <xdr:row>7</xdr:row>
      <xdr:rowOff>964014</xdr:rowOff>
    </xdr:to>
    <xdr:pic>
      <xdr:nvPicPr>
        <xdr:cNvPr id="27" name="圖片 26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77274" y="3562349"/>
          <a:ext cx="1314451" cy="868765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171451</xdr:colOff>
      <xdr:row>10</xdr:row>
      <xdr:rowOff>95251</xdr:rowOff>
    </xdr:from>
    <xdr:to>
      <xdr:col>1</xdr:col>
      <xdr:colOff>1409700</xdr:colOff>
      <xdr:row>10</xdr:row>
      <xdr:rowOff>952258</xdr:rowOff>
    </xdr:to>
    <xdr:pic>
      <xdr:nvPicPr>
        <xdr:cNvPr id="28" name="圖片 27"/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1" y="5133976"/>
          <a:ext cx="1238249" cy="857007"/>
        </a:xfrm>
        <a:prstGeom prst="rect">
          <a:avLst/>
        </a:prstGeom>
      </xdr:spPr>
    </xdr:pic>
    <xdr:clientData/>
  </xdr:twoCellAnchor>
  <xdr:twoCellAnchor editAs="oneCell">
    <xdr:from>
      <xdr:col>4</xdr:col>
      <xdr:colOff>171449</xdr:colOff>
      <xdr:row>10</xdr:row>
      <xdr:rowOff>76200</xdr:rowOff>
    </xdr:from>
    <xdr:to>
      <xdr:col>4</xdr:col>
      <xdr:colOff>1390650</xdr:colOff>
      <xdr:row>10</xdr:row>
      <xdr:rowOff>959916</xdr:rowOff>
    </xdr:to>
    <xdr:pic>
      <xdr:nvPicPr>
        <xdr:cNvPr id="31" name="圖片 30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72124" y="5114925"/>
          <a:ext cx="1219201" cy="883716"/>
        </a:xfrm>
        <a:prstGeom prst="rect">
          <a:avLst/>
        </a:prstGeom>
      </xdr:spPr>
    </xdr:pic>
    <xdr:clientData/>
  </xdr:twoCellAnchor>
  <xdr:twoCellAnchor editAs="oneCell">
    <xdr:from>
      <xdr:col>5</xdr:col>
      <xdr:colOff>133349</xdr:colOff>
      <xdr:row>10</xdr:row>
      <xdr:rowOff>76199</xdr:rowOff>
    </xdr:from>
    <xdr:to>
      <xdr:col>5</xdr:col>
      <xdr:colOff>1447800</xdr:colOff>
      <xdr:row>10</xdr:row>
      <xdr:rowOff>985001</xdr:rowOff>
    </xdr:to>
    <xdr:pic>
      <xdr:nvPicPr>
        <xdr:cNvPr id="32" name="圖片 31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05649" y="5114924"/>
          <a:ext cx="1314451" cy="908802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13</xdr:row>
      <xdr:rowOff>57151</xdr:rowOff>
    </xdr:from>
    <xdr:to>
      <xdr:col>1</xdr:col>
      <xdr:colOff>1447800</xdr:colOff>
      <xdr:row>13</xdr:row>
      <xdr:rowOff>951615</xdr:rowOff>
    </xdr:to>
    <xdr:pic>
      <xdr:nvPicPr>
        <xdr:cNvPr id="33" name="圖片 32"/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1050" y="6667501"/>
          <a:ext cx="1352550" cy="894464"/>
        </a:xfrm>
        <a:prstGeom prst="rect">
          <a:avLst/>
        </a:prstGeom>
      </xdr:spPr>
    </xdr:pic>
    <xdr:clientData/>
  </xdr:twoCellAnchor>
  <xdr:twoCellAnchor editAs="oneCell">
    <xdr:from>
      <xdr:col>2</xdr:col>
      <xdr:colOff>142875</xdr:colOff>
      <xdr:row>13</xdr:row>
      <xdr:rowOff>123825</xdr:rowOff>
    </xdr:from>
    <xdr:to>
      <xdr:col>2</xdr:col>
      <xdr:colOff>1409701</xdr:colOff>
      <xdr:row>13</xdr:row>
      <xdr:rowOff>936341</xdr:rowOff>
    </xdr:to>
    <xdr:pic>
      <xdr:nvPicPr>
        <xdr:cNvPr id="34" name="圖片 33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00300" y="6734175"/>
          <a:ext cx="1266826" cy="812516"/>
        </a:xfrm>
        <a:prstGeom prst="rect">
          <a:avLst/>
        </a:prstGeom>
      </xdr:spPr>
    </xdr:pic>
    <xdr:clientData/>
  </xdr:twoCellAnchor>
  <xdr:twoCellAnchor editAs="oneCell">
    <xdr:from>
      <xdr:col>3</xdr:col>
      <xdr:colOff>142876</xdr:colOff>
      <xdr:row>13</xdr:row>
      <xdr:rowOff>66676</xdr:rowOff>
    </xdr:from>
    <xdr:to>
      <xdr:col>3</xdr:col>
      <xdr:colOff>1390650</xdr:colOff>
      <xdr:row>13</xdr:row>
      <xdr:rowOff>943993</xdr:rowOff>
    </xdr:to>
    <xdr:pic>
      <xdr:nvPicPr>
        <xdr:cNvPr id="35" name="圖片 34"/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71926" y="6677026"/>
          <a:ext cx="1247774" cy="877317"/>
        </a:xfrm>
        <a:prstGeom prst="rect">
          <a:avLst/>
        </a:prstGeom>
      </xdr:spPr>
    </xdr:pic>
    <xdr:clientData/>
  </xdr:twoCellAnchor>
  <xdr:twoCellAnchor editAs="oneCell">
    <xdr:from>
      <xdr:col>5</xdr:col>
      <xdr:colOff>123825</xdr:colOff>
      <xdr:row>13</xdr:row>
      <xdr:rowOff>85725</xdr:rowOff>
    </xdr:from>
    <xdr:to>
      <xdr:col>5</xdr:col>
      <xdr:colOff>1419225</xdr:colOff>
      <xdr:row>13</xdr:row>
      <xdr:rowOff>996767</xdr:rowOff>
    </xdr:to>
    <xdr:pic>
      <xdr:nvPicPr>
        <xdr:cNvPr id="37" name="圖片 36"/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96125" y="6696075"/>
          <a:ext cx="1295400" cy="911042"/>
        </a:xfrm>
        <a:prstGeom prst="rect">
          <a:avLst/>
        </a:prstGeom>
      </xdr:spPr>
    </xdr:pic>
    <xdr:clientData/>
  </xdr:twoCellAnchor>
  <xdr:twoCellAnchor editAs="oneCell">
    <xdr:from>
      <xdr:col>2</xdr:col>
      <xdr:colOff>66674</xdr:colOff>
      <xdr:row>16</xdr:row>
      <xdr:rowOff>47625</xdr:rowOff>
    </xdr:from>
    <xdr:to>
      <xdr:col>2</xdr:col>
      <xdr:colOff>1457325</xdr:colOff>
      <xdr:row>16</xdr:row>
      <xdr:rowOff>979183</xdr:rowOff>
    </xdr:to>
    <xdr:pic>
      <xdr:nvPicPr>
        <xdr:cNvPr id="39" name="圖片 38"/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24099" y="8334375"/>
          <a:ext cx="1390651" cy="931558"/>
        </a:xfrm>
        <a:prstGeom prst="rect">
          <a:avLst/>
        </a:prstGeom>
      </xdr:spPr>
    </xdr:pic>
    <xdr:clientData/>
  </xdr:twoCellAnchor>
  <xdr:twoCellAnchor editAs="oneCell">
    <xdr:from>
      <xdr:col>3</xdr:col>
      <xdr:colOff>47625</xdr:colOff>
      <xdr:row>16</xdr:row>
      <xdr:rowOff>57150</xdr:rowOff>
    </xdr:from>
    <xdr:to>
      <xdr:col>3</xdr:col>
      <xdr:colOff>1495425</xdr:colOff>
      <xdr:row>16</xdr:row>
      <xdr:rowOff>1008647</xdr:rowOff>
    </xdr:to>
    <xdr:pic>
      <xdr:nvPicPr>
        <xdr:cNvPr id="40" name="圖片 39"/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76675" y="8239125"/>
          <a:ext cx="1447800" cy="951497"/>
        </a:xfrm>
        <a:prstGeom prst="rect">
          <a:avLst/>
        </a:prstGeom>
      </xdr:spPr>
    </xdr:pic>
    <xdr:clientData/>
  </xdr:twoCellAnchor>
  <xdr:twoCellAnchor editAs="oneCell">
    <xdr:from>
      <xdr:col>4</xdr:col>
      <xdr:colOff>76199</xdr:colOff>
      <xdr:row>16</xdr:row>
      <xdr:rowOff>66675</xdr:rowOff>
    </xdr:from>
    <xdr:to>
      <xdr:col>4</xdr:col>
      <xdr:colOff>1495424</xdr:colOff>
      <xdr:row>16</xdr:row>
      <xdr:rowOff>993737</xdr:rowOff>
    </xdr:to>
    <xdr:pic>
      <xdr:nvPicPr>
        <xdr:cNvPr id="41" name="圖片 40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6874" y="8248650"/>
          <a:ext cx="1419225" cy="927062"/>
        </a:xfrm>
        <a:prstGeom prst="rect">
          <a:avLst/>
        </a:prstGeom>
      </xdr:spPr>
    </xdr:pic>
    <xdr:clientData/>
  </xdr:twoCellAnchor>
  <xdr:twoCellAnchor editAs="oneCell">
    <xdr:from>
      <xdr:col>5</xdr:col>
      <xdr:colOff>133350</xdr:colOff>
      <xdr:row>16</xdr:row>
      <xdr:rowOff>38101</xdr:rowOff>
    </xdr:from>
    <xdr:to>
      <xdr:col>5</xdr:col>
      <xdr:colOff>1362075</xdr:colOff>
      <xdr:row>16</xdr:row>
      <xdr:rowOff>975813</xdr:rowOff>
    </xdr:to>
    <xdr:pic>
      <xdr:nvPicPr>
        <xdr:cNvPr id="3" name="圖片 2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05650" y="8324851"/>
          <a:ext cx="1228725" cy="937712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16</xdr:row>
      <xdr:rowOff>38101</xdr:rowOff>
    </xdr:from>
    <xdr:to>
      <xdr:col>1</xdr:col>
      <xdr:colOff>1466850</xdr:colOff>
      <xdr:row>16</xdr:row>
      <xdr:rowOff>993921</xdr:rowOff>
    </xdr:to>
    <xdr:pic>
      <xdr:nvPicPr>
        <xdr:cNvPr id="4" name="圖片 3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8675" y="8324851"/>
          <a:ext cx="1323975" cy="955820"/>
        </a:xfrm>
        <a:prstGeom prst="rect">
          <a:avLst/>
        </a:prstGeom>
      </xdr:spPr>
    </xdr:pic>
    <xdr:clientData/>
  </xdr:twoCellAnchor>
  <xdr:twoCellAnchor editAs="oneCell">
    <xdr:from>
      <xdr:col>4</xdr:col>
      <xdr:colOff>161925</xdr:colOff>
      <xdr:row>4</xdr:row>
      <xdr:rowOff>28575</xdr:rowOff>
    </xdr:from>
    <xdr:to>
      <xdr:col>4</xdr:col>
      <xdr:colOff>1485900</xdr:colOff>
      <xdr:row>4</xdr:row>
      <xdr:rowOff>967564</xdr:rowOff>
    </xdr:to>
    <xdr:pic>
      <xdr:nvPicPr>
        <xdr:cNvPr id="5" name="圖片 4"/>
        <xdr:cNvPicPr>
          <a:picLocks noChangeAspect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62600" y="1952625"/>
          <a:ext cx="1323975" cy="938989"/>
        </a:xfrm>
        <a:prstGeom prst="rect">
          <a:avLst/>
        </a:prstGeom>
      </xdr:spPr>
    </xdr:pic>
    <xdr:clientData/>
  </xdr:twoCellAnchor>
  <xdr:twoCellAnchor editAs="oneCell">
    <xdr:from>
      <xdr:col>5</xdr:col>
      <xdr:colOff>161925</xdr:colOff>
      <xdr:row>4</xdr:row>
      <xdr:rowOff>47625</xdr:rowOff>
    </xdr:from>
    <xdr:to>
      <xdr:col>5</xdr:col>
      <xdr:colOff>1466850</xdr:colOff>
      <xdr:row>4</xdr:row>
      <xdr:rowOff>976355</xdr:rowOff>
    </xdr:to>
    <xdr:pic>
      <xdr:nvPicPr>
        <xdr:cNvPr id="6" name="圖片 5"/>
        <xdr:cNvPicPr>
          <a:picLocks noChangeAspect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34225" y="1971675"/>
          <a:ext cx="1304925" cy="928730"/>
        </a:xfrm>
        <a:prstGeom prst="rect">
          <a:avLst/>
        </a:prstGeom>
      </xdr:spPr>
    </xdr:pic>
    <xdr:clientData/>
  </xdr:twoCellAnchor>
  <xdr:twoCellAnchor editAs="oneCell">
    <xdr:from>
      <xdr:col>3</xdr:col>
      <xdr:colOff>38100</xdr:colOff>
      <xdr:row>4</xdr:row>
      <xdr:rowOff>57150</xdr:rowOff>
    </xdr:from>
    <xdr:to>
      <xdr:col>3</xdr:col>
      <xdr:colOff>1509912</xdr:colOff>
      <xdr:row>4</xdr:row>
      <xdr:rowOff>942976</xdr:rowOff>
    </xdr:to>
    <xdr:pic>
      <xdr:nvPicPr>
        <xdr:cNvPr id="7" name="圖片 6"/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67150" y="1981200"/>
          <a:ext cx="1471812" cy="885826"/>
        </a:xfrm>
        <a:prstGeom prst="rect">
          <a:avLst/>
        </a:prstGeom>
      </xdr:spPr>
    </xdr:pic>
    <xdr:clientData/>
  </xdr:twoCellAnchor>
  <xdr:twoCellAnchor editAs="oneCell">
    <xdr:from>
      <xdr:col>2</xdr:col>
      <xdr:colOff>47625</xdr:colOff>
      <xdr:row>4</xdr:row>
      <xdr:rowOff>57150</xdr:rowOff>
    </xdr:from>
    <xdr:to>
      <xdr:col>2</xdr:col>
      <xdr:colOff>1524000</xdr:colOff>
      <xdr:row>4</xdr:row>
      <xdr:rowOff>984990</xdr:rowOff>
    </xdr:to>
    <xdr:pic>
      <xdr:nvPicPr>
        <xdr:cNvPr id="8" name="圖片 7"/>
        <xdr:cNvPicPr>
          <a:picLocks noChangeAspect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05050" y="1981200"/>
          <a:ext cx="1476375" cy="927840"/>
        </a:xfrm>
        <a:prstGeom prst="rect">
          <a:avLst/>
        </a:prstGeom>
      </xdr:spPr>
    </xdr:pic>
    <xdr:clientData/>
  </xdr:twoCellAnchor>
  <xdr:twoCellAnchor editAs="oneCell">
    <xdr:from>
      <xdr:col>2</xdr:col>
      <xdr:colOff>142875</xdr:colOff>
      <xdr:row>1</xdr:row>
      <xdr:rowOff>66675</xdr:rowOff>
    </xdr:from>
    <xdr:to>
      <xdr:col>2</xdr:col>
      <xdr:colOff>1457325</xdr:colOff>
      <xdr:row>1</xdr:row>
      <xdr:rowOff>993362</xdr:rowOff>
    </xdr:to>
    <xdr:pic>
      <xdr:nvPicPr>
        <xdr:cNvPr id="9" name="圖片 8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00300" y="400050"/>
          <a:ext cx="1314450" cy="926687"/>
        </a:xfrm>
        <a:prstGeom prst="rect">
          <a:avLst/>
        </a:prstGeom>
      </xdr:spPr>
    </xdr:pic>
    <xdr:clientData/>
  </xdr:twoCellAnchor>
  <xdr:twoCellAnchor editAs="oneCell">
    <xdr:from>
      <xdr:col>3</xdr:col>
      <xdr:colOff>57150</xdr:colOff>
      <xdr:row>7</xdr:row>
      <xdr:rowOff>76200</xdr:rowOff>
    </xdr:from>
    <xdr:to>
      <xdr:col>3</xdr:col>
      <xdr:colOff>1495425</xdr:colOff>
      <xdr:row>7</xdr:row>
      <xdr:rowOff>985561</xdr:rowOff>
    </xdr:to>
    <xdr:pic>
      <xdr:nvPicPr>
        <xdr:cNvPr id="43" name="圖片 42"/>
        <xdr:cNvPicPr>
          <a:picLocks noChangeAspect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86200" y="3590925"/>
          <a:ext cx="1438275" cy="909361"/>
        </a:xfrm>
        <a:prstGeom prst="rect">
          <a:avLst/>
        </a:prstGeom>
      </xdr:spPr>
    </xdr:pic>
    <xdr:clientData/>
  </xdr:twoCellAnchor>
  <xdr:twoCellAnchor editAs="oneCell">
    <xdr:from>
      <xdr:col>4</xdr:col>
      <xdr:colOff>123825</xdr:colOff>
      <xdr:row>13</xdr:row>
      <xdr:rowOff>66676</xdr:rowOff>
    </xdr:from>
    <xdr:to>
      <xdr:col>4</xdr:col>
      <xdr:colOff>1447800</xdr:colOff>
      <xdr:row>13</xdr:row>
      <xdr:rowOff>983274</xdr:rowOff>
    </xdr:to>
    <xdr:pic>
      <xdr:nvPicPr>
        <xdr:cNvPr id="44" name="圖片 43"/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24500" y="6762751"/>
          <a:ext cx="1323975" cy="916598"/>
        </a:xfrm>
        <a:prstGeom prst="rect">
          <a:avLst/>
        </a:prstGeom>
      </xdr:spPr>
    </xdr:pic>
    <xdr:clientData/>
  </xdr:twoCellAnchor>
  <xdr:twoCellAnchor editAs="oneCell">
    <xdr:from>
      <xdr:col>3</xdr:col>
      <xdr:colOff>152400</xdr:colOff>
      <xdr:row>10</xdr:row>
      <xdr:rowOff>38101</xdr:rowOff>
    </xdr:from>
    <xdr:to>
      <xdr:col>3</xdr:col>
      <xdr:colOff>1514475</xdr:colOff>
      <xdr:row>10</xdr:row>
      <xdr:rowOff>996600</xdr:rowOff>
    </xdr:to>
    <xdr:pic>
      <xdr:nvPicPr>
        <xdr:cNvPr id="45" name="圖片 44"/>
        <xdr:cNvPicPr>
          <a:picLocks noChangeAspect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81450" y="5143501"/>
          <a:ext cx="1362075" cy="958499"/>
        </a:xfrm>
        <a:prstGeom prst="rect">
          <a:avLst/>
        </a:prstGeom>
      </xdr:spPr>
    </xdr:pic>
    <xdr:clientData/>
  </xdr:twoCellAnchor>
  <xdr:twoCellAnchor editAs="oneCell">
    <xdr:from>
      <xdr:col>2</xdr:col>
      <xdr:colOff>123825</xdr:colOff>
      <xdr:row>10</xdr:row>
      <xdr:rowOff>57151</xdr:rowOff>
    </xdr:from>
    <xdr:to>
      <xdr:col>2</xdr:col>
      <xdr:colOff>1438274</xdr:colOff>
      <xdr:row>10</xdr:row>
      <xdr:rowOff>1003301</xdr:rowOff>
    </xdr:to>
    <xdr:pic>
      <xdr:nvPicPr>
        <xdr:cNvPr id="46" name="圖片 45"/>
        <xdr:cNvPicPr>
          <a:picLocks noChangeAspect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1250" y="5162551"/>
          <a:ext cx="1314449" cy="9461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"/>
  <dimension ref="A1:AF34"/>
  <sheetViews>
    <sheetView workbookViewId="0">
      <selection activeCell="B1" sqref="B1"/>
    </sheetView>
  </sheetViews>
  <sheetFormatPr defaultColWidth="9" defaultRowHeight="16.5"/>
  <cols>
    <col min="1" max="1" width="13.875" style="5" bestFit="1" customWidth="1"/>
    <col min="2" max="2" width="23" style="7" customWidth="1"/>
    <col min="3" max="32" width="3.375" style="5" customWidth="1"/>
    <col min="33" max="16384" width="9" style="5"/>
  </cols>
  <sheetData>
    <row r="1" spans="1:32">
      <c r="A1" s="10" t="s">
        <v>244</v>
      </c>
      <c r="B1" s="128" t="s">
        <v>243</v>
      </c>
    </row>
    <row r="2" spans="1:32">
      <c r="A2" s="69" t="s">
        <v>105</v>
      </c>
      <c r="B2" s="70" t="s">
        <v>72</v>
      </c>
      <c r="C2" s="76">
        <v>1</v>
      </c>
      <c r="D2" s="77">
        <f>C2+1</f>
        <v>2</v>
      </c>
      <c r="E2" s="77">
        <f t="shared" ref="E2:V2" si="0">D2+1</f>
        <v>3</v>
      </c>
      <c r="F2" s="77">
        <f t="shared" si="0"/>
        <v>4</v>
      </c>
      <c r="G2" s="77">
        <f t="shared" si="0"/>
        <v>5</v>
      </c>
      <c r="H2" s="77">
        <f t="shared" si="0"/>
        <v>6</v>
      </c>
      <c r="I2" s="77">
        <f t="shared" si="0"/>
        <v>7</v>
      </c>
      <c r="J2" s="77">
        <f t="shared" si="0"/>
        <v>8</v>
      </c>
      <c r="K2" s="77">
        <f t="shared" si="0"/>
        <v>9</v>
      </c>
      <c r="L2" s="77">
        <f t="shared" si="0"/>
        <v>10</v>
      </c>
      <c r="M2" s="77">
        <f t="shared" si="0"/>
        <v>11</v>
      </c>
      <c r="N2" s="77">
        <f t="shared" si="0"/>
        <v>12</v>
      </c>
      <c r="O2" s="77">
        <f t="shared" si="0"/>
        <v>13</v>
      </c>
      <c r="P2" s="77">
        <f t="shared" si="0"/>
        <v>14</v>
      </c>
      <c r="Q2" s="77">
        <f t="shared" si="0"/>
        <v>15</v>
      </c>
      <c r="R2" s="77">
        <f t="shared" si="0"/>
        <v>16</v>
      </c>
      <c r="S2" s="77">
        <f t="shared" si="0"/>
        <v>17</v>
      </c>
      <c r="T2" s="77">
        <f t="shared" si="0"/>
        <v>18</v>
      </c>
      <c r="U2" s="77">
        <f t="shared" si="0"/>
        <v>19</v>
      </c>
      <c r="V2" s="77">
        <f t="shared" si="0"/>
        <v>20</v>
      </c>
      <c r="W2" s="77">
        <f t="shared" ref="W2:AF2" si="1">V2+1</f>
        <v>21</v>
      </c>
      <c r="X2" s="77">
        <f t="shared" si="1"/>
        <v>22</v>
      </c>
      <c r="Y2" s="77">
        <f t="shared" si="1"/>
        <v>23</v>
      </c>
      <c r="Z2" s="77">
        <f t="shared" si="1"/>
        <v>24</v>
      </c>
      <c r="AA2" s="77">
        <f t="shared" si="1"/>
        <v>25</v>
      </c>
      <c r="AB2" s="77">
        <f t="shared" si="1"/>
        <v>26</v>
      </c>
      <c r="AC2" s="77">
        <f t="shared" si="1"/>
        <v>27</v>
      </c>
      <c r="AD2" s="77">
        <f t="shared" si="1"/>
        <v>28</v>
      </c>
      <c r="AE2" s="77">
        <f t="shared" si="1"/>
        <v>29</v>
      </c>
      <c r="AF2" s="77">
        <f t="shared" si="1"/>
        <v>30</v>
      </c>
    </row>
    <row r="3" spans="1:32">
      <c r="A3" s="71" t="s">
        <v>106</v>
      </c>
      <c r="B3" s="85" t="s">
        <v>245</v>
      </c>
      <c r="C3" s="74">
        <v>0</v>
      </c>
      <c r="D3" s="75">
        <v>0</v>
      </c>
      <c r="E3" s="75">
        <v>0</v>
      </c>
      <c r="F3" s="75">
        <v>0</v>
      </c>
      <c r="G3" s="75">
        <v>0</v>
      </c>
      <c r="H3" s="75">
        <v>7</v>
      </c>
      <c r="I3" s="75">
        <v>3</v>
      </c>
      <c r="J3" s="75">
        <v>0</v>
      </c>
      <c r="K3" s="75">
        <v>0</v>
      </c>
      <c r="L3" s="75"/>
      <c r="M3" s="75"/>
      <c r="N3" s="75"/>
      <c r="O3" s="91"/>
      <c r="P3" s="91"/>
      <c r="Q3" s="91"/>
      <c r="R3" s="91"/>
      <c r="S3" s="91"/>
      <c r="T3" s="91"/>
      <c r="U3" s="91"/>
      <c r="V3" s="91"/>
      <c r="W3" s="91"/>
      <c r="X3" s="91"/>
      <c r="Y3" s="91"/>
      <c r="Z3" s="91"/>
      <c r="AA3" s="91"/>
      <c r="AB3" s="91"/>
      <c r="AC3" s="91"/>
      <c r="AD3" s="91"/>
      <c r="AE3" s="91"/>
      <c r="AF3" s="91"/>
    </row>
    <row r="4" spans="1:32">
      <c r="A4" s="71" t="s">
        <v>107</v>
      </c>
      <c r="B4" s="85" t="s">
        <v>246</v>
      </c>
      <c r="C4" s="74">
        <v>0</v>
      </c>
      <c r="D4" s="75">
        <v>0</v>
      </c>
      <c r="E4" s="75">
        <v>1</v>
      </c>
      <c r="F4" s="75">
        <v>0</v>
      </c>
      <c r="G4" s="75">
        <v>0</v>
      </c>
      <c r="H4" s="75">
        <v>0</v>
      </c>
      <c r="I4" s="75">
        <v>0</v>
      </c>
      <c r="J4" s="75">
        <v>0</v>
      </c>
      <c r="K4" s="75">
        <v>0</v>
      </c>
      <c r="L4" s="75"/>
      <c r="M4" s="75"/>
      <c r="N4" s="75"/>
      <c r="O4" s="91"/>
      <c r="P4" s="91"/>
      <c r="Q4" s="91"/>
      <c r="R4" s="91"/>
      <c r="S4" s="91"/>
      <c r="T4" s="91"/>
      <c r="U4" s="91"/>
      <c r="V4" s="91"/>
      <c r="W4" s="91"/>
      <c r="X4" s="91"/>
      <c r="Y4" s="91"/>
      <c r="Z4" s="91"/>
      <c r="AA4" s="91"/>
      <c r="AB4" s="91"/>
      <c r="AC4" s="91"/>
      <c r="AD4" s="91"/>
      <c r="AE4" s="91"/>
      <c r="AF4" s="91"/>
    </row>
    <row r="5" spans="1:32">
      <c r="A5" s="72" t="s">
        <v>50</v>
      </c>
      <c r="B5" s="86" t="s">
        <v>247</v>
      </c>
    </row>
    <row r="6" spans="1:32">
      <c r="A6" s="71" t="s">
        <v>8</v>
      </c>
      <c r="B6" s="87" t="s">
        <v>248</v>
      </c>
    </row>
    <row r="7" spans="1:32">
      <c r="A7" s="71" t="s">
        <v>65</v>
      </c>
      <c r="B7" s="88" t="s">
        <v>249</v>
      </c>
    </row>
    <row r="8" spans="1:32">
      <c r="A8" s="71" t="s">
        <v>9</v>
      </c>
      <c r="B8" s="87" t="s">
        <v>250</v>
      </c>
    </row>
    <row r="9" spans="1:32">
      <c r="A9" s="71" t="s">
        <v>110</v>
      </c>
      <c r="B9" s="87" t="s">
        <v>251</v>
      </c>
      <c r="D9" s="190" t="s">
        <v>150</v>
      </c>
      <c r="E9" s="190"/>
      <c r="F9" s="190"/>
      <c r="G9" s="190"/>
      <c r="H9" s="190"/>
      <c r="I9" s="190"/>
      <c r="J9" s="190"/>
      <c r="K9" s="190"/>
      <c r="L9" s="68"/>
      <c r="M9" s="78" t="s">
        <v>151</v>
      </c>
      <c r="N9" s="78" t="s">
        <v>136</v>
      </c>
      <c r="O9" s="78" t="s">
        <v>145</v>
      </c>
      <c r="P9" s="78" t="s">
        <v>152</v>
      </c>
      <c r="Q9" s="78" t="s">
        <v>153</v>
      </c>
      <c r="R9" s="78" t="s">
        <v>140</v>
      </c>
      <c r="S9" s="78" t="s">
        <v>141</v>
      </c>
      <c r="T9" s="78" t="s">
        <v>154</v>
      </c>
    </row>
    <row r="10" spans="1:32">
      <c r="A10" s="71" t="s">
        <v>64</v>
      </c>
      <c r="B10" s="89" t="s">
        <v>252</v>
      </c>
      <c r="D10" s="188" t="s">
        <v>148</v>
      </c>
      <c r="E10" s="188"/>
      <c r="F10" s="188"/>
      <c r="G10" s="188"/>
      <c r="H10" s="189" t="str">
        <f>B3</f>
        <v>吳鳳科大</v>
      </c>
      <c r="I10" s="189"/>
      <c r="J10" s="189"/>
      <c r="K10" s="189"/>
      <c r="L10" s="68"/>
      <c r="M10" s="78">
        <f>visiting!K28-home!Q45</f>
        <v>0</v>
      </c>
      <c r="N10" s="78">
        <f>visiting!L28-home!R45</f>
        <v>0</v>
      </c>
      <c r="O10" s="78">
        <f>visiting!N28-home!Z45</f>
        <v>0</v>
      </c>
      <c r="P10" s="78">
        <f>visiting!O28-home!S45</f>
        <v>0</v>
      </c>
      <c r="Q10" s="78">
        <f>visiting!R28-home!T45</f>
        <v>0</v>
      </c>
      <c r="R10" s="78">
        <f>visiting!V28-home!U45</f>
        <v>0</v>
      </c>
      <c r="S10" s="78">
        <f>visiting!W28-home!V45</f>
        <v>0</v>
      </c>
      <c r="T10" s="78">
        <f>visiting!Y28-home!W45</f>
        <v>0</v>
      </c>
    </row>
    <row r="11" spans="1:32">
      <c r="A11" s="71" t="s">
        <v>75</v>
      </c>
      <c r="B11" s="87" t="s">
        <v>253</v>
      </c>
      <c r="D11" s="188" t="s">
        <v>149</v>
      </c>
      <c r="E11" s="188"/>
      <c r="F11" s="188"/>
      <c r="G11" s="188"/>
      <c r="H11" s="189" t="str">
        <f>B4</f>
        <v>大同學院</v>
      </c>
      <c r="I11" s="189"/>
      <c r="J11" s="189"/>
      <c r="K11" s="189"/>
      <c r="L11" s="68"/>
      <c r="M11" s="78">
        <f>home!K28-visiting!Q45</f>
        <v>0</v>
      </c>
      <c r="N11" s="78">
        <f>home!L28-visiting!R45</f>
        <v>0</v>
      </c>
      <c r="O11" s="78">
        <f>home!N28-visiting!Z45</f>
        <v>0</v>
      </c>
      <c r="P11" s="78">
        <f>home!O28-visiting!S45</f>
        <v>0</v>
      </c>
      <c r="Q11" s="78">
        <f>home!R28-visiting!T45</f>
        <v>0</v>
      </c>
      <c r="R11" s="78">
        <f>home!V28-visiting!U45</f>
        <v>0</v>
      </c>
      <c r="S11" s="78">
        <f>home!W28-visiting!V45</f>
        <v>0</v>
      </c>
      <c r="T11" s="78">
        <f>home!Y28-visiting!W45</f>
        <v>0</v>
      </c>
    </row>
    <row r="12" spans="1:32">
      <c r="A12" s="71" t="s">
        <v>66</v>
      </c>
      <c r="B12" s="85" t="s">
        <v>254</v>
      </c>
    </row>
    <row r="13" spans="1:32">
      <c r="A13" s="71" t="s">
        <v>67</v>
      </c>
      <c r="B13" s="85" t="s">
        <v>255</v>
      </c>
    </row>
    <row r="14" spans="1:32">
      <c r="A14" s="71" t="s">
        <v>68</v>
      </c>
      <c r="B14" s="85" t="s">
        <v>256</v>
      </c>
    </row>
    <row r="15" spans="1:32">
      <c r="A15" s="71" t="s">
        <v>69</v>
      </c>
      <c r="B15" s="85" t="s">
        <v>257</v>
      </c>
    </row>
    <row r="16" spans="1:32">
      <c r="A16" s="71" t="s">
        <v>77</v>
      </c>
      <c r="B16" s="85" t="s">
        <v>258</v>
      </c>
    </row>
    <row r="17" spans="1:4">
      <c r="A17" s="71" t="s">
        <v>78</v>
      </c>
      <c r="B17" s="85" t="s">
        <v>259</v>
      </c>
    </row>
    <row r="18" spans="1:4">
      <c r="A18" s="71" t="s">
        <v>79</v>
      </c>
      <c r="B18" s="87" t="s">
        <v>260</v>
      </c>
    </row>
    <row r="19" spans="1:4">
      <c r="A19" s="71" t="s">
        <v>80</v>
      </c>
      <c r="B19" s="87" t="s">
        <v>261</v>
      </c>
    </row>
    <row r="20" spans="1:4">
      <c r="A20" s="71" t="s">
        <v>71</v>
      </c>
      <c r="B20" s="87" t="s">
        <v>262</v>
      </c>
      <c r="D20" s="6"/>
    </row>
    <row r="21" spans="1:4">
      <c r="A21" s="71" t="s">
        <v>70</v>
      </c>
      <c r="B21" s="87" t="s">
        <v>263</v>
      </c>
    </row>
    <row r="22" spans="1:4">
      <c r="A22" s="71" t="s">
        <v>73</v>
      </c>
      <c r="B22" s="87" t="s">
        <v>264</v>
      </c>
    </row>
    <row r="23" spans="1:4">
      <c r="A23" s="73"/>
      <c r="B23" s="90"/>
    </row>
    <row r="24" spans="1:4">
      <c r="A24" s="71" t="s">
        <v>74</v>
      </c>
      <c r="B24" s="87" t="s">
        <v>265</v>
      </c>
    </row>
    <row r="25" spans="1:4">
      <c r="A25" s="12"/>
      <c r="B25" s="66"/>
    </row>
    <row r="26" spans="1:4">
      <c r="A26" s="12"/>
      <c r="B26" s="66"/>
    </row>
    <row r="27" spans="1:4">
      <c r="A27" s="12"/>
      <c r="B27" s="66"/>
    </row>
    <row r="28" spans="1:4">
      <c r="B28" s="67"/>
    </row>
    <row r="29" spans="1:4">
      <c r="B29" s="6"/>
    </row>
    <row r="30" spans="1:4">
      <c r="B30" s="6"/>
    </row>
    <row r="31" spans="1:4">
      <c r="B31" s="6"/>
    </row>
    <row r="32" spans="1:4">
      <c r="B32" s="6"/>
    </row>
    <row r="33" spans="2:2">
      <c r="B33" s="6"/>
    </row>
    <row r="34" spans="2:2">
      <c r="B34" s="6"/>
    </row>
  </sheetData>
  <sheetProtection selectLockedCells="1"/>
  <mergeCells count="5">
    <mergeCell ref="D10:G10"/>
    <mergeCell ref="D11:G11"/>
    <mergeCell ref="H10:K10"/>
    <mergeCell ref="H11:K11"/>
    <mergeCell ref="D9:K9"/>
  </mergeCells>
  <phoneticPr fontId="1" type="noConversion"/>
  <conditionalFormatting sqref="M10:T11">
    <cfRule type="cellIs" dxfId="12" priority="1" operator="not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2"/>
  <dimension ref="A1:AB59"/>
  <sheetViews>
    <sheetView workbookViewId="0">
      <pane ySplit="2" topLeftCell="A3" activePane="bottomLeft" state="frozen"/>
      <selection pane="bottomLeft" activeCell="B1" sqref="B1"/>
    </sheetView>
  </sheetViews>
  <sheetFormatPr defaultColWidth="6.25" defaultRowHeight="16.5"/>
  <cols>
    <col min="1" max="1" width="5.375" style="3" customWidth="1"/>
    <col min="2" max="2" width="9.25" style="3" customWidth="1"/>
    <col min="3" max="16384" width="6.25" style="3"/>
  </cols>
  <sheetData>
    <row r="1" spans="1:28" ht="17.25" thickBot="1">
      <c r="A1" s="92" t="s">
        <v>267</v>
      </c>
      <c r="B1" s="93" t="s">
        <v>19</v>
      </c>
      <c r="C1" s="94" t="s">
        <v>266</v>
      </c>
    </row>
    <row r="2" spans="1:28" ht="34.5" customHeight="1" thickBot="1">
      <c r="A2" s="95" t="s">
        <v>109</v>
      </c>
      <c r="B2" s="96" t="s">
        <v>134</v>
      </c>
      <c r="C2" s="96" t="s">
        <v>93</v>
      </c>
      <c r="D2" s="96" t="s">
        <v>94</v>
      </c>
      <c r="E2" s="96" t="s">
        <v>91</v>
      </c>
      <c r="F2" s="96" t="s">
        <v>92</v>
      </c>
      <c r="G2" s="96" t="s">
        <v>108</v>
      </c>
      <c r="H2" s="96" t="s">
        <v>102</v>
      </c>
      <c r="I2" s="96" t="s">
        <v>123</v>
      </c>
      <c r="J2" s="97" t="s">
        <v>133</v>
      </c>
      <c r="K2" s="98" t="s">
        <v>84</v>
      </c>
      <c r="L2" s="99" t="s">
        <v>90</v>
      </c>
      <c r="M2" s="99" t="s">
        <v>96</v>
      </c>
      <c r="N2" s="100" t="s">
        <v>97</v>
      </c>
      <c r="O2" s="98" t="s">
        <v>98</v>
      </c>
      <c r="P2" s="99" t="s">
        <v>124</v>
      </c>
      <c r="Q2" s="99" t="s">
        <v>125</v>
      </c>
      <c r="R2" s="100" t="s">
        <v>99</v>
      </c>
      <c r="S2" s="98" t="s">
        <v>126</v>
      </c>
      <c r="T2" s="99" t="s">
        <v>127</v>
      </c>
      <c r="U2" s="100" t="s">
        <v>128</v>
      </c>
      <c r="V2" s="98" t="s">
        <v>121</v>
      </c>
      <c r="W2" s="99" t="s">
        <v>129</v>
      </c>
      <c r="X2" s="100" t="s">
        <v>130</v>
      </c>
      <c r="Y2" s="101" t="s">
        <v>100</v>
      </c>
      <c r="Z2" s="96" t="s">
        <v>131</v>
      </c>
      <c r="AA2" s="96" t="s">
        <v>132</v>
      </c>
      <c r="AB2" s="102" t="s">
        <v>101</v>
      </c>
    </row>
    <row r="3" spans="1:28">
      <c r="A3" s="17">
        <v>28</v>
      </c>
      <c r="B3" s="18" t="s">
        <v>268</v>
      </c>
      <c r="C3" s="84">
        <v>0</v>
      </c>
      <c r="D3" s="84">
        <v>3</v>
      </c>
      <c r="E3" s="84">
        <v>0</v>
      </c>
      <c r="F3" s="84">
        <v>0</v>
      </c>
      <c r="G3" s="84">
        <v>0</v>
      </c>
      <c r="H3" s="84">
        <v>0</v>
      </c>
      <c r="I3" s="84">
        <v>0</v>
      </c>
      <c r="J3" s="34" t="s">
        <v>269</v>
      </c>
      <c r="K3" s="37">
        <v>6</v>
      </c>
      <c r="L3" s="38">
        <v>5</v>
      </c>
      <c r="M3" s="38">
        <v>2</v>
      </c>
      <c r="N3" s="39">
        <v>1</v>
      </c>
      <c r="O3" s="37">
        <v>3</v>
      </c>
      <c r="P3" s="38">
        <v>0</v>
      </c>
      <c r="Q3" s="38">
        <v>1</v>
      </c>
      <c r="R3" s="39">
        <v>0</v>
      </c>
      <c r="S3" s="37">
        <v>0</v>
      </c>
      <c r="T3" s="38">
        <v>0</v>
      </c>
      <c r="U3" s="39">
        <v>0</v>
      </c>
      <c r="V3" s="37">
        <v>1</v>
      </c>
      <c r="W3" s="38">
        <v>0</v>
      </c>
      <c r="X3" s="39">
        <v>0</v>
      </c>
      <c r="Y3" s="37">
        <v>0</v>
      </c>
      <c r="Z3" s="38">
        <v>1</v>
      </c>
      <c r="AA3" s="38">
        <v>0</v>
      </c>
      <c r="AB3" s="39">
        <v>2</v>
      </c>
    </row>
    <row r="4" spans="1:28">
      <c r="A4" s="19">
        <v>13</v>
      </c>
      <c r="B4" s="20" t="s">
        <v>270</v>
      </c>
      <c r="C4" s="21">
        <v>1</v>
      </c>
      <c r="D4" s="21">
        <v>0</v>
      </c>
      <c r="E4" s="21">
        <v>0</v>
      </c>
      <c r="F4" s="21">
        <v>0</v>
      </c>
      <c r="G4" s="21">
        <v>0</v>
      </c>
      <c r="H4" s="21">
        <v>0</v>
      </c>
      <c r="I4" s="21">
        <v>0</v>
      </c>
      <c r="J4" s="35" t="s">
        <v>271</v>
      </c>
      <c r="K4" s="40">
        <v>5</v>
      </c>
      <c r="L4" s="21">
        <v>3</v>
      </c>
      <c r="M4" s="21">
        <v>0</v>
      </c>
      <c r="N4" s="41">
        <v>0</v>
      </c>
      <c r="O4" s="40">
        <v>0</v>
      </c>
      <c r="P4" s="21">
        <v>0</v>
      </c>
      <c r="Q4" s="21">
        <v>0</v>
      </c>
      <c r="R4" s="41">
        <v>0</v>
      </c>
      <c r="S4" s="40">
        <v>0</v>
      </c>
      <c r="T4" s="21">
        <v>1</v>
      </c>
      <c r="U4" s="41">
        <v>0</v>
      </c>
      <c r="V4" s="40">
        <v>1</v>
      </c>
      <c r="W4" s="21">
        <v>0</v>
      </c>
      <c r="X4" s="41">
        <v>0</v>
      </c>
      <c r="Y4" s="40">
        <v>1</v>
      </c>
      <c r="Z4" s="21">
        <v>0</v>
      </c>
      <c r="AA4" s="21">
        <v>0</v>
      </c>
      <c r="AB4" s="41">
        <v>2</v>
      </c>
    </row>
    <row r="5" spans="1:28">
      <c r="A5" s="19">
        <v>35</v>
      </c>
      <c r="B5" s="20" t="s">
        <v>272</v>
      </c>
      <c r="C5" s="21">
        <v>7</v>
      </c>
      <c r="D5" s="21">
        <v>0</v>
      </c>
      <c r="E5" s="21">
        <v>0</v>
      </c>
      <c r="F5" s="21">
        <v>0</v>
      </c>
      <c r="G5" s="21">
        <v>0</v>
      </c>
      <c r="H5" s="21">
        <v>0</v>
      </c>
      <c r="I5" s="21">
        <v>0</v>
      </c>
      <c r="J5" s="35" t="s">
        <v>273</v>
      </c>
      <c r="K5" s="40">
        <v>5</v>
      </c>
      <c r="L5" s="21">
        <v>4</v>
      </c>
      <c r="M5" s="21">
        <v>1</v>
      </c>
      <c r="N5" s="41">
        <v>1</v>
      </c>
      <c r="O5" s="40">
        <v>2</v>
      </c>
      <c r="P5" s="21">
        <v>0</v>
      </c>
      <c r="Q5" s="21">
        <v>0</v>
      </c>
      <c r="R5" s="41">
        <v>0</v>
      </c>
      <c r="S5" s="40">
        <v>0</v>
      </c>
      <c r="T5" s="21">
        <v>0</v>
      </c>
      <c r="U5" s="41">
        <v>0</v>
      </c>
      <c r="V5" s="40">
        <v>1</v>
      </c>
      <c r="W5" s="21">
        <v>0</v>
      </c>
      <c r="X5" s="41">
        <v>0</v>
      </c>
      <c r="Y5" s="40">
        <v>0</v>
      </c>
      <c r="Z5" s="21">
        <v>1</v>
      </c>
      <c r="AA5" s="21">
        <v>0</v>
      </c>
      <c r="AB5" s="41">
        <v>1</v>
      </c>
    </row>
    <row r="6" spans="1:28">
      <c r="A6" s="19">
        <v>25</v>
      </c>
      <c r="B6" s="20" t="s">
        <v>274</v>
      </c>
      <c r="C6" s="21">
        <v>2</v>
      </c>
      <c r="D6" s="21">
        <v>0</v>
      </c>
      <c r="E6" s="21">
        <v>0</v>
      </c>
      <c r="F6" s="21">
        <v>0</v>
      </c>
      <c r="G6" s="21">
        <v>0</v>
      </c>
      <c r="H6" s="21">
        <v>0</v>
      </c>
      <c r="I6" s="21">
        <v>0</v>
      </c>
      <c r="J6" s="35" t="s">
        <v>275</v>
      </c>
      <c r="K6" s="40">
        <v>5</v>
      </c>
      <c r="L6" s="21">
        <v>3</v>
      </c>
      <c r="M6" s="21">
        <v>0</v>
      </c>
      <c r="N6" s="41">
        <v>1</v>
      </c>
      <c r="O6" s="40">
        <v>0</v>
      </c>
      <c r="P6" s="21">
        <v>0</v>
      </c>
      <c r="Q6" s="21">
        <v>0</v>
      </c>
      <c r="R6" s="41">
        <v>0</v>
      </c>
      <c r="S6" s="40">
        <v>0</v>
      </c>
      <c r="T6" s="21">
        <v>0</v>
      </c>
      <c r="U6" s="41">
        <v>0</v>
      </c>
      <c r="V6" s="40">
        <v>2</v>
      </c>
      <c r="W6" s="21">
        <v>0</v>
      </c>
      <c r="X6" s="41">
        <v>0</v>
      </c>
      <c r="Y6" s="40">
        <v>0</v>
      </c>
      <c r="Z6" s="21">
        <v>0</v>
      </c>
      <c r="AA6" s="21">
        <v>0</v>
      </c>
      <c r="AB6" s="41">
        <v>0</v>
      </c>
    </row>
    <row r="7" spans="1:28">
      <c r="A7" s="19">
        <v>20</v>
      </c>
      <c r="B7" s="20" t="s">
        <v>276</v>
      </c>
      <c r="C7" s="21">
        <v>2</v>
      </c>
      <c r="D7" s="21">
        <v>2</v>
      </c>
      <c r="E7" s="21">
        <v>0</v>
      </c>
      <c r="F7" s="21">
        <v>1</v>
      </c>
      <c r="G7" s="21">
        <v>0</v>
      </c>
      <c r="H7" s="21">
        <v>0</v>
      </c>
      <c r="I7" s="21">
        <v>0</v>
      </c>
      <c r="J7" s="35" t="s">
        <v>277</v>
      </c>
      <c r="K7" s="40">
        <v>5</v>
      </c>
      <c r="L7" s="21">
        <v>5</v>
      </c>
      <c r="M7" s="21">
        <v>2</v>
      </c>
      <c r="N7" s="41">
        <v>1</v>
      </c>
      <c r="O7" s="40">
        <v>1</v>
      </c>
      <c r="P7" s="21">
        <v>1</v>
      </c>
      <c r="Q7" s="21">
        <v>0</v>
      </c>
      <c r="R7" s="41">
        <v>0</v>
      </c>
      <c r="S7" s="40">
        <v>0</v>
      </c>
      <c r="T7" s="21">
        <v>0</v>
      </c>
      <c r="U7" s="41">
        <v>0</v>
      </c>
      <c r="V7" s="40">
        <v>0</v>
      </c>
      <c r="W7" s="21">
        <v>0</v>
      </c>
      <c r="X7" s="41">
        <v>0</v>
      </c>
      <c r="Y7" s="40">
        <v>1</v>
      </c>
      <c r="Z7" s="21">
        <v>0</v>
      </c>
      <c r="AA7" s="21">
        <v>0</v>
      </c>
      <c r="AB7" s="41">
        <v>1</v>
      </c>
    </row>
    <row r="8" spans="1:28">
      <c r="A8" s="19">
        <v>48</v>
      </c>
      <c r="B8" s="20" t="s">
        <v>278</v>
      </c>
      <c r="C8" s="21">
        <v>2</v>
      </c>
      <c r="D8" s="21">
        <v>1</v>
      </c>
      <c r="E8" s="21">
        <v>0</v>
      </c>
      <c r="F8" s="21">
        <v>0</v>
      </c>
      <c r="G8" s="21">
        <v>0</v>
      </c>
      <c r="H8" s="21">
        <v>0</v>
      </c>
      <c r="I8" s="21">
        <v>1</v>
      </c>
      <c r="J8" s="35" t="s">
        <v>279</v>
      </c>
      <c r="K8" s="40">
        <v>5</v>
      </c>
      <c r="L8" s="21">
        <v>4</v>
      </c>
      <c r="M8" s="21">
        <v>0</v>
      </c>
      <c r="N8" s="41">
        <v>2</v>
      </c>
      <c r="O8" s="40">
        <v>1</v>
      </c>
      <c r="P8" s="21">
        <v>0</v>
      </c>
      <c r="Q8" s="21">
        <v>0</v>
      </c>
      <c r="R8" s="41">
        <v>0</v>
      </c>
      <c r="S8" s="40">
        <v>0</v>
      </c>
      <c r="T8" s="21">
        <v>0</v>
      </c>
      <c r="U8" s="41">
        <v>0</v>
      </c>
      <c r="V8" s="40">
        <v>1</v>
      </c>
      <c r="W8" s="21">
        <v>0</v>
      </c>
      <c r="X8" s="41">
        <v>0</v>
      </c>
      <c r="Y8" s="40">
        <v>1</v>
      </c>
      <c r="Z8" s="21">
        <v>0</v>
      </c>
      <c r="AA8" s="21">
        <v>0</v>
      </c>
      <c r="AB8" s="41">
        <v>0</v>
      </c>
    </row>
    <row r="9" spans="1:28">
      <c r="A9" s="19">
        <v>27</v>
      </c>
      <c r="B9" s="20" t="s">
        <v>280</v>
      </c>
      <c r="C9" s="21">
        <v>3</v>
      </c>
      <c r="D9" s="21">
        <v>3</v>
      </c>
      <c r="E9" s="21">
        <v>1</v>
      </c>
      <c r="F9" s="21">
        <v>1</v>
      </c>
      <c r="G9" s="21">
        <v>0</v>
      </c>
      <c r="H9" s="21">
        <v>0</v>
      </c>
      <c r="I9" s="21">
        <v>0</v>
      </c>
      <c r="J9" s="35" t="s">
        <v>281</v>
      </c>
      <c r="K9" s="40">
        <v>5</v>
      </c>
      <c r="L9" s="21">
        <v>4</v>
      </c>
      <c r="M9" s="21">
        <v>1</v>
      </c>
      <c r="N9" s="41">
        <v>1</v>
      </c>
      <c r="O9" s="40">
        <v>2</v>
      </c>
      <c r="P9" s="21">
        <v>0</v>
      </c>
      <c r="Q9" s="21">
        <v>0</v>
      </c>
      <c r="R9" s="41">
        <v>0</v>
      </c>
      <c r="S9" s="40">
        <v>0</v>
      </c>
      <c r="T9" s="21">
        <v>0</v>
      </c>
      <c r="U9" s="41">
        <v>0</v>
      </c>
      <c r="V9" s="40">
        <v>0</v>
      </c>
      <c r="W9" s="21">
        <v>1</v>
      </c>
      <c r="X9" s="41">
        <v>0</v>
      </c>
      <c r="Y9" s="40">
        <v>0</v>
      </c>
      <c r="Z9" s="21">
        <v>0</v>
      </c>
      <c r="AA9" s="21">
        <v>0</v>
      </c>
      <c r="AB9" s="41">
        <v>0</v>
      </c>
    </row>
    <row r="10" spans="1:28">
      <c r="A10" s="19">
        <v>50</v>
      </c>
      <c r="B10" s="20" t="s">
        <v>282</v>
      </c>
      <c r="C10" s="21">
        <v>10</v>
      </c>
      <c r="D10" s="21">
        <v>0</v>
      </c>
      <c r="E10" s="21">
        <v>0</v>
      </c>
      <c r="F10" s="21">
        <v>1</v>
      </c>
      <c r="G10" s="21">
        <v>0</v>
      </c>
      <c r="H10" s="21">
        <v>0</v>
      </c>
      <c r="I10" s="21">
        <v>0</v>
      </c>
      <c r="J10" s="35" t="s">
        <v>283</v>
      </c>
      <c r="K10" s="40">
        <v>5</v>
      </c>
      <c r="L10" s="21">
        <v>5</v>
      </c>
      <c r="M10" s="21">
        <v>2</v>
      </c>
      <c r="N10" s="41">
        <v>1</v>
      </c>
      <c r="O10" s="40">
        <v>2</v>
      </c>
      <c r="P10" s="21">
        <v>0</v>
      </c>
      <c r="Q10" s="21">
        <v>0</v>
      </c>
      <c r="R10" s="41">
        <v>0</v>
      </c>
      <c r="S10" s="40">
        <v>0</v>
      </c>
      <c r="T10" s="21">
        <v>0</v>
      </c>
      <c r="U10" s="41">
        <v>0</v>
      </c>
      <c r="V10" s="40">
        <v>0</v>
      </c>
      <c r="W10" s="21">
        <v>0</v>
      </c>
      <c r="X10" s="41">
        <v>0</v>
      </c>
      <c r="Y10" s="40">
        <v>1</v>
      </c>
      <c r="Z10" s="21">
        <v>0</v>
      </c>
      <c r="AA10" s="21">
        <v>0</v>
      </c>
      <c r="AB10" s="41">
        <v>0</v>
      </c>
    </row>
    <row r="11" spans="1:28">
      <c r="A11" s="19">
        <v>62</v>
      </c>
      <c r="B11" s="20" t="s">
        <v>284</v>
      </c>
      <c r="C11" s="21">
        <v>0</v>
      </c>
      <c r="D11" s="21">
        <v>0</v>
      </c>
      <c r="E11" s="21">
        <v>0</v>
      </c>
      <c r="F11" s="21">
        <v>0</v>
      </c>
      <c r="G11" s="21">
        <v>0</v>
      </c>
      <c r="H11" s="21">
        <v>0</v>
      </c>
      <c r="I11" s="21">
        <v>0</v>
      </c>
      <c r="J11" s="35" t="s">
        <v>285</v>
      </c>
      <c r="K11" s="40">
        <v>4</v>
      </c>
      <c r="L11" s="21">
        <v>4</v>
      </c>
      <c r="M11" s="21">
        <v>1</v>
      </c>
      <c r="N11" s="41">
        <v>1</v>
      </c>
      <c r="O11" s="40">
        <v>0</v>
      </c>
      <c r="P11" s="21">
        <v>0</v>
      </c>
      <c r="Q11" s="21">
        <v>0</v>
      </c>
      <c r="R11" s="41">
        <v>0</v>
      </c>
      <c r="S11" s="40">
        <v>0</v>
      </c>
      <c r="T11" s="21">
        <v>0</v>
      </c>
      <c r="U11" s="41">
        <v>0</v>
      </c>
      <c r="V11" s="40">
        <v>0</v>
      </c>
      <c r="W11" s="21">
        <v>0</v>
      </c>
      <c r="X11" s="41">
        <v>0</v>
      </c>
      <c r="Y11" s="40">
        <v>1</v>
      </c>
      <c r="Z11" s="21">
        <v>0</v>
      </c>
      <c r="AA11" s="21">
        <v>0</v>
      </c>
      <c r="AB11" s="41">
        <v>0</v>
      </c>
    </row>
    <row r="12" spans="1:28">
      <c r="A12" s="19">
        <v>9</v>
      </c>
      <c r="B12" s="20" t="s">
        <v>286</v>
      </c>
      <c r="C12" s="21">
        <v>0</v>
      </c>
      <c r="D12" s="21">
        <v>0</v>
      </c>
      <c r="E12" s="21">
        <v>0</v>
      </c>
      <c r="F12" s="21">
        <v>0</v>
      </c>
      <c r="G12" s="21">
        <v>0</v>
      </c>
      <c r="H12" s="21">
        <v>0</v>
      </c>
      <c r="I12" s="21">
        <v>0</v>
      </c>
      <c r="J12" s="35" t="s">
        <v>287</v>
      </c>
      <c r="K12" s="40">
        <v>1</v>
      </c>
      <c r="L12" s="21">
        <v>1</v>
      </c>
      <c r="M12" s="21">
        <v>0</v>
      </c>
      <c r="N12" s="41">
        <v>1</v>
      </c>
      <c r="O12" s="40">
        <v>0</v>
      </c>
      <c r="P12" s="21">
        <v>0</v>
      </c>
      <c r="Q12" s="21">
        <v>0</v>
      </c>
      <c r="R12" s="41">
        <v>0</v>
      </c>
      <c r="S12" s="40">
        <v>0</v>
      </c>
      <c r="T12" s="21">
        <v>0</v>
      </c>
      <c r="U12" s="41">
        <v>0</v>
      </c>
      <c r="V12" s="40">
        <v>0</v>
      </c>
      <c r="W12" s="21">
        <v>0</v>
      </c>
      <c r="X12" s="41">
        <v>0</v>
      </c>
      <c r="Y12" s="40">
        <v>0</v>
      </c>
      <c r="Z12" s="21">
        <v>0</v>
      </c>
      <c r="AA12" s="21">
        <v>0</v>
      </c>
      <c r="AB12" s="41">
        <v>1</v>
      </c>
    </row>
    <row r="13" spans="1:28">
      <c r="A13" s="19"/>
      <c r="B13" s="20">
        <v>0</v>
      </c>
      <c r="C13" s="21">
        <v>0</v>
      </c>
      <c r="D13" s="21">
        <v>0</v>
      </c>
      <c r="E13" s="21">
        <v>0</v>
      </c>
      <c r="F13" s="21">
        <v>0</v>
      </c>
      <c r="G13" s="21">
        <v>0</v>
      </c>
      <c r="H13" s="21">
        <v>0</v>
      </c>
      <c r="I13" s="21">
        <v>0</v>
      </c>
      <c r="J13" s="35"/>
      <c r="K13" s="40">
        <v>0</v>
      </c>
      <c r="L13" s="21">
        <v>0</v>
      </c>
      <c r="M13" s="21">
        <v>0</v>
      </c>
      <c r="N13" s="41">
        <v>0</v>
      </c>
      <c r="O13" s="40">
        <v>0</v>
      </c>
      <c r="P13" s="21">
        <v>0</v>
      </c>
      <c r="Q13" s="21">
        <v>0</v>
      </c>
      <c r="R13" s="41">
        <v>0</v>
      </c>
      <c r="S13" s="40">
        <v>0</v>
      </c>
      <c r="T13" s="21">
        <v>0</v>
      </c>
      <c r="U13" s="41">
        <v>0</v>
      </c>
      <c r="V13" s="40">
        <v>0</v>
      </c>
      <c r="W13" s="21">
        <v>0</v>
      </c>
      <c r="X13" s="41">
        <v>0</v>
      </c>
      <c r="Y13" s="40">
        <v>0</v>
      </c>
      <c r="Z13" s="21">
        <v>0</v>
      </c>
      <c r="AA13" s="21">
        <v>0</v>
      </c>
      <c r="AB13" s="41">
        <v>0</v>
      </c>
    </row>
    <row r="14" spans="1:28">
      <c r="A14" s="19"/>
      <c r="B14" s="20">
        <v>0</v>
      </c>
      <c r="C14" s="21">
        <v>0</v>
      </c>
      <c r="D14" s="21">
        <v>0</v>
      </c>
      <c r="E14" s="21">
        <v>0</v>
      </c>
      <c r="F14" s="21">
        <v>0</v>
      </c>
      <c r="G14" s="21">
        <v>0</v>
      </c>
      <c r="H14" s="21">
        <v>0</v>
      </c>
      <c r="I14" s="21">
        <v>0</v>
      </c>
      <c r="J14" s="35"/>
      <c r="K14" s="40">
        <v>0</v>
      </c>
      <c r="L14" s="21">
        <v>0</v>
      </c>
      <c r="M14" s="21">
        <v>0</v>
      </c>
      <c r="N14" s="41">
        <v>0</v>
      </c>
      <c r="O14" s="40">
        <v>0</v>
      </c>
      <c r="P14" s="21">
        <v>0</v>
      </c>
      <c r="Q14" s="21">
        <v>0</v>
      </c>
      <c r="R14" s="41">
        <v>0</v>
      </c>
      <c r="S14" s="40">
        <v>0</v>
      </c>
      <c r="T14" s="21">
        <v>0</v>
      </c>
      <c r="U14" s="41">
        <v>0</v>
      </c>
      <c r="V14" s="40">
        <v>0</v>
      </c>
      <c r="W14" s="21">
        <v>0</v>
      </c>
      <c r="X14" s="41">
        <v>0</v>
      </c>
      <c r="Y14" s="40">
        <v>0</v>
      </c>
      <c r="Z14" s="21">
        <v>0</v>
      </c>
      <c r="AA14" s="21">
        <v>0</v>
      </c>
      <c r="AB14" s="41">
        <v>0</v>
      </c>
    </row>
    <row r="15" spans="1:28">
      <c r="A15" s="19"/>
      <c r="B15" s="20">
        <v>0</v>
      </c>
      <c r="C15" s="21">
        <v>0</v>
      </c>
      <c r="D15" s="21">
        <v>0</v>
      </c>
      <c r="E15" s="21">
        <v>0</v>
      </c>
      <c r="F15" s="21">
        <v>0</v>
      </c>
      <c r="G15" s="21">
        <v>0</v>
      </c>
      <c r="H15" s="21">
        <v>0</v>
      </c>
      <c r="I15" s="21">
        <v>0</v>
      </c>
      <c r="J15" s="35"/>
      <c r="K15" s="40">
        <v>0</v>
      </c>
      <c r="L15" s="21">
        <v>0</v>
      </c>
      <c r="M15" s="21">
        <v>0</v>
      </c>
      <c r="N15" s="41">
        <v>0</v>
      </c>
      <c r="O15" s="40">
        <v>0</v>
      </c>
      <c r="P15" s="21">
        <v>0</v>
      </c>
      <c r="Q15" s="21">
        <v>0</v>
      </c>
      <c r="R15" s="41">
        <v>0</v>
      </c>
      <c r="S15" s="40">
        <v>0</v>
      </c>
      <c r="T15" s="21">
        <v>0</v>
      </c>
      <c r="U15" s="41">
        <v>0</v>
      </c>
      <c r="V15" s="40">
        <v>0</v>
      </c>
      <c r="W15" s="21">
        <v>0</v>
      </c>
      <c r="X15" s="41">
        <v>0</v>
      </c>
      <c r="Y15" s="40">
        <v>0</v>
      </c>
      <c r="Z15" s="21">
        <v>0</v>
      </c>
      <c r="AA15" s="21">
        <v>0</v>
      </c>
      <c r="AB15" s="41">
        <v>0</v>
      </c>
    </row>
    <row r="16" spans="1:28">
      <c r="A16" s="19"/>
      <c r="B16" s="20">
        <v>0</v>
      </c>
      <c r="C16" s="21">
        <v>0</v>
      </c>
      <c r="D16" s="21">
        <v>0</v>
      </c>
      <c r="E16" s="21">
        <v>0</v>
      </c>
      <c r="F16" s="21">
        <v>0</v>
      </c>
      <c r="G16" s="21">
        <v>0</v>
      </c>
      <c r="H16" s="21">
        <v>0</v>
      </c>
      <c r="I16" s="21">
        <v>0</v>
      </c>
      <c r="J16" s="35"/>
      <c r="K16" s="40">
        <v>0</v>
      </c>
      <c r="L16" s="21">
        <v>0</v>
      </c>
      <c r="M16" s="21">
        <v>0</v>
      </c>
      <c r="N16" s="41">
        <v>0</v>
      </c>
      <c r="O16" s="40">
        <v>0</v>
      </c>
      <c r="P16" s="21">
        <v>0</v>
      </c>
      <c r="Q16" s="21">
        <v>0</v>
      </c>
      <c r="R16" s="41">
        <v>0</v>
      </c>
      <c r="S16" s="40">
        <v>0</v>
      </c>
      <c r="T16" s="21">
        <v>0</v>
      </c>
      <c r="U16" s="41">
        <v>0</v>
      </c>
      <c r="V16" s="40">
        <v>0</v>
      </c>
      <c r="W16" s="21">
        <v>0</v>
      </c>
      <c r="X16" s="41">
        <v>0</v>
      </c>
      <c r="Y16" s="40">
        <v>0</v>
      </c>
      <c r="Z16" s="21">
        <v>0</v>
      </c>
      <c r="AA16" s="21">
        <v>0</v>
      </c>
      <c r="AB16" s="41">
        <v>0</v>
      </c>
    </row>
    <row r="17" spans="1:28">
      <c r="A17" s="19"/>
      <c r="B17" s="20">
        <v>0</v>
      </c>
      <c r="C17" s="21">
        <v>0</v>
      </c>
      <c r="D17" s="21">
        <v>0</v>
      </c>
      <c r="E17" s="21">
        <v>0</v>
      </c>
      <c r="F17" s="21">
        <v>0</v>
      </c>
      <c r="G17" s="21">
        <v>0</v>
      </c>
      <c r="H17" s="21">
        <v>0</v>
      </c>
      <c r="I17" s="21">
        <v>0</v>
      </c>
      <c r="J17" s="35"/>
      <c r="K17" s="40">
        <v>0</v>
      </c>
      <c r="L17" s="21">
        <v>0</v>
      </c>
      <c r="M17" s="21">
        <v>0</v>
      </c>
      <c r="N17" s="41">
        <v>0</v>
      </c>
      <c r="O17" s="40">
        <v>0</v>
      </c>
      <c r="P17" s="21">
        <v>0</v>
      </c>
      <c r="Q17" s="21">
        <v>0</v>
      </c>
      <c r="R17" s="41">
        <v>0</v>
      </c>
      <c r="S17" s="40">
        <v>0</v>
      </c>
      <c r="T17" s="21">
        <v>0</v>
      </c>
      <c r="U17" s="41">
        <v>0</v>
      </c>
      <c r="V17" s="40">
        <v>0</v>
      </c>
      <c r="W17" s="21">
        <v>0</v>
      </c>
      <c r="X17" s="41">
        <v>0</v>
      </c>
      <c r="Y17" s="40">
        <v>0</v>
      </c>
      <c r="Z17" s="21">
        <v>0</v>
      </c>
      <c r="AA17" s="21">
        <v>0</v>
      </c>
      <c r="AB17" s="41">
        <v>0</v>
      </c>
    </row>
    <row r="18" spans="1:28">
      <c r="A18" s="19"/>
      <c r="B18" s="20">
        <v>0</v>
      </c>
      <c r="C18" s="21">
        <v>0</v>
      </c>
      <c r="D18" s="21">
        <v>0</v>
      </c>
      <c r="E18" s="21">
        <v>0</v>
      </c>
      <c r="F18" s="21">
        <v>0</v>
      </c>
      <c r="G18" s="21">
        <v>0</v>
      </c>
      <c r="H18" s="21">
        <v>0</v>
      </c>
      <c r="I18" s="21">
        <v>0</v>
      </c>
      <c r="J18" s="35"/>
      <c r="K18" s="40">
        <v>0</v>
      </c>
      <c r="L18" s="21">
        <v>0</v>
      </c>
      <c r="M18" s="21">
        <v>0</v>
      </c>
      <c r="N18" s="41">
        <v>0</v>
      </c>
      <c r="O18" s="40">
        <v>0</v>
      </c>
      <c r="P18" s="21">
        <v>0</v>
      </c>
      <c r="Q18" s="21">
        <v>0</v>
      </c>
      <c r="R18" s="41">
        <v>0</v>
      </c>
      <c r="S18" s="40">
        <v>0</v>
      </c>
      <c r="T18" s="21">
        <v>0</v>
      </c>
      <c r="U18" s="41">
        <v>0</v>
      </c>
      <c r="V18" s="40">
        <v>0</v>
      </c>
      <c r="W18" s="21">
        <v>0</v>
      </c>
      <c r="X18" s="41">
        <v>0</v>
      </c>
      <c r="Y18" s="40">
        <v>0</v>
      </c>
      <c r="Z18" s="21">
        <v>0</v>
      </c>
      <c r="AA18" s="21">
        <v>0</v>
      </c>
      <c r="AB18" s="41">
        <v>0</v>
      </c>
    </row>
    <row r="19" spans="1:28">
      <c r="A19" s="19"/>
      <c r="B19" s="20">
        <v>0</v>
      </c>
      <c r="C19" s="21">
        <v>0</v>
      </c>
      <c r="D19" s="21">
        <v>0</v>
      </c>
      <c r="E19" s="21">
        <v>0</v>
      </c>
      <c r="F19" s="21">
        <v>0</v>
      </c>
      <c r="G19" s="21">
        <v>0</v>
      </c>
      <c r="H19" s="21">
        <v>0</v>
      </c>
      <c r="I19" s="21">
        <v>0</v>
      </c>
      <c r="J19" s="35"/>
      <c r="K19" s="40">
        <v>0</v>
      </c>
      <c r="L19" s="21">
        <v>0</v>
      </c>
      <c r="M19" s="21">
        <v>0</v>
      </c>
      <c r="N19" s="41">
        <v>0</v>
      </c>
      <c r="O19" s="40">
        <v>0</v>
      </c>
      <c r="P19" s="21">
        <v>0</v>
      </c>
      <c r="Q19" s="21">
        <v>0</v>
      </c>
      <c r="R19" s="41">
        <v>0</v>
      </c>
      <c r="S19" s="40">
        <v>0</v>
      </c>
      <c r="T19" s="21">
        <v>0</v>
      </c>
      <c r="U19" s="41">
        <v>0</v>
      </c>
      <c r="V19" s="40">
        <v>0</v>
      </c>
      <c r="W19" s="21">
        <v>0</v>
      </c>
      <c r="X19" s="41">
        <v>0</v>
      </c>
      <c r="Y19" s="40">
        <v>0</v>
      </c>
      <c r="Z19" s="21">
        <v>0</v>
      </c>
      <c r="AA19" s="21">
        <v>0</v>
      </c>
      <c r="AB19" s="41">
        <v>0</v>
      </c>
    </row>
    <row r="20" spans="1:28">
      <c r="A20" s="19"/>
      <c r="B20" s="20">
        <v>0</v>
      </c>
      <c r="C20" s="21">
        <v>0</v>
      </c>
      <c r="D20" s="21">
        <v>0</v>
      </c>
      <c r="E20" s="21">
        <v>0</v>
      </c>
      <c r="F20" s="21">
        <v>0</v>
      </c>
      <c r="G20" s="21">
        <v>0</v>
      </c>
      <c r="H20" s="21">
        <v>0</v>
      </c>
      <c r="I20" s="21">
        <v>0</v>
      </c>
      <c r="J20" s="35"/>
      <c r="K20" s="40">
        <v>0</v>
      </c>
      <c r="L20" s="21">
        <v>0</v>
      </c>
      <c r="M20" s="21">
        <v>0</v>
      </c>
      <c r="N20" s="41">
        <v>0</v>
      </c>
      <c r="O20" s="40">
        <v>0</v>
      </c>
      <c r="P20" s="21">
        <v>0</v>
      </c>
      <c r="Q20" s="21">
        <v>0</v>
      </c>
      <c r="R20" s="41">
        <v>0</v>
      </c>
      <c r="S20" s="40">
        <v>0</v>
      </c>
      <c r="T20" s="21">
        <v>0</v>
      </c>
      <c r="U20" s="41">
        <v>0</v>
      </c>
      <c r="V20" s="40">
        <v>0</v>
      </c>
      <c r="W20" s="21">
        <v>0</v>
      </c>
      <c r="X20" s="41">
        <v>0</v>
      </c>
      <c r="Y20" s="40">
        <v>0</v>
      </c>
      <c r="Z20" s="21">
        <v>0</v>
      </c>
      <c r="AA20" s="21">
        <v>0</v>
      </c>
      <c r="AB20" s="41">
        <v>0</v>
      </c>
    </row>
    <row r="21" spans="1:28">
      <c r="A21" s="19"/>
      <c r="B21" s="20">
        <v>0</v>
      </c>
      <c r="C21" s="21">
        <v>0</v>
      </c>
      <c r="D21" s="21">
        <v>0</v>
      </c>
      <c r="E21" s="21">
        <v>0</v>
      </c>
      <c r="F21" s="21">
        <v>0</v>
      </c>
      <c r="G21" s="21">
        <v>0</v>
      </c>
      <c r="H21" s="21">
        <v>0</v>
      </c>
      <c r="I21" s="21">
        <v>0</v>
      </c>
      <c r="J21" s="35"/>
      <c r="K21" s="40">
        <v>0</v>
      </c>
      <c r="L21" s="21">
        <v>0</v>
      </c>
      <c r="M21" s="21">
        <v>0</v>
      </c>
      <c r="N21" s="41">
        <v>0</v>
      </c>
      <c r="O21" s="40">
        <v>0</v>
      </c>
      <c r="P21" s="21">
        <v>0</v>
      </c>
      <c r="Q21" s="21">
        <v>0</v>
      </c>
      <c r="R21" s="41">
        <v>0</v>
      </c>
      <c r="S21" s="40">
        <v>0</v>
      </c>
      <c r="T21" s="21">
        <v>0</v>
      </c>
      <c r="U21" s="41">
        <v>0</v>
      </c>
      <c r="V21" s="40">
        <v>0</v>
      </c>
      <c r="W21" s="21">
        <v>0</v>
      </c>
      <c r="X21" s="41">
        <v>0</v>
      </c>
      <c r="Y21" s="40">
        <v>0</v>
      </c>
      <c r="Z21" s="21">
        <v>0</v>
      </c>
      <c r="AA21" s="21">
        <v>0</v>
      </c>
      <c r="AB21" s="41">
        <v>0</v>
      </c>
    </row>
    <row r="22" spans="1:28">
      <c r="A22" s="19"/>
      <c r="B22" s="20">
        <v>0</v>
      </c>
      <c r="C22" s="21">
        <v>0</v>
      </c>
      <c r="D22" s="21">
        <v>0</v>
      </c>
      <c r="E22" s="21">
        <v>0</v>
      </c>
      <c r="F22" s="21">
        <v>0</v>
      </c>
      <c r="G22" s="21">
        <v>0</v>
      </c>
      <c r="H22" s="21">
        <v>0</v>
      </c>
      <c r="I22" s="21">
        <v>0</v>
      </c>
      <c r="J22" s="35"/>
      <c r="K22" s="40">
        <v>0</v>
      </c>
      <c r="L22" s="21">
        <v>0</v>
      </c>
      <c r="M22" s="21">
        <v>0</v>
      </c>
      <c r="N22" s="41">
        <v>0</v>
      </c>
      <c r="O22" s="40">
        <v>0</v>
      </c>
      <c r="P22" s="21">
        <v>0</v>
      </c>
      <c r="Q22" s="21">
        <v>0</v>
      </c>
      <c r="R22" s="41">
        <v>0</v>
      </c>
      <c r="S22" s="40">
        <v>0</v>
      </c>
      <c r="T22" s="21">
        <v>0</v>
      </c>
      <c r="U22" s="41">
        <v>0</v>
      </c>
      <c r="V22" s="40">
        <v>0</v>
      </c>
      <c r="W22" s="21">
        <v>0</v>
      </c>
      <c r="X22" s="41">
        <v>0</v>
      </c>
      <c r="Y22" s="40">
        <v>0</v>
      </c>
      <c r="Z22" s="21">
        <v>0</v>
      </c>
      <c r="AA22" s="21">
        <v>0</v>
      </c>
      <c r="AB22" s="41">
        <v>0</v>
      </c>
    </row>
    <row r="23" spans="1:28">
      <c r="A23" s="19"/>
      <c r="B23" s="20">
        <v>0</v>
      </c>
      <c r="C23" s="21">
        <v>0</v>
      </c>
      <c r="D23" s="21">
        <v>0</v>
      </c>
      <c r="E23" s="21">
        <v>0</v>
      </c>
      <c r="F23" s="21">
        <v>0</v>
      </c>
      <c r="G23" s="21">
        <v>0</v>
      </c>
      <c r="H23" s="21">
        <v>0</v>
      </c>
      <c r="I23" s="21">
        <v>0</v>
      </c>
      <c r="J23" s="35"/>
      <c r="K23" s="40">
        <v>0</v>
      </c>
      <c r="L23" s="21">
        <v>0</v>
      </c>
      <c r="M23" s="21">
        <v>0</v>
      </c>
      <c r="N23" s="41">
        <v>0</v>
      </c>
      <c r="O23" s="40">
        <v>0</v>
      </c>
      <c r="P23" s="21">
        <v>0</v>
      </c>
      <c r="Q23" s="21">
        <v>0</v>
      </c>
      <c r="R23" s="41">
        <v>0</v>
      </c>
      <c r="S23" s="40">
        <v>0</v>
      </c>
      <c r="T23" s="21">
        <v>0</v>
      </c>
      <c r="U23" s="41">
        <v>0</v>
      </c>
      <c r="V23" s="40">
        <v>0</v>
      </c>
      <c r="W23" s="21">
        <v>0</v>
      </c>
      <c r="X23" s="41">
        <v>0</v>
      </c>
      <c r="Y23" s="40">
        <v>0</v>
      </c>
      <c r="Z23" s="21">
        <v>0</v>
      </c>
      <c r="AA23" s="21">
        <v>0</v>
      </c>
      <c r="AB23" s="41">
        <v>0</v>
      </c>
    </row>
    <row r="24" spans="1:28">
      <c r="A24" s="19"/>
      <c r="B24" s="20">
        <v>0</v>
      </c>
      <c r="C24" s="21">
        <v>0</v>
      </c>
      <c r="D24" s="21">
        <v>0</v>
      </c>
      <c r="E24" s="21">
        <v>0</v>
      </c>
      <c r="F24" s="21">
        <v>0</v>
      </c>
      <c r="G24" s="21">
        <v>0</v>
      </c>
      <c r="H24" s="21">
        <v>0</v>
      </c>
      <c r="I24" s="21">
        <v>0</v>
      </c>
      <c r="J24" s="35"/>
      <c r="K24" s="40">
        <v>0</v>
      </c>
      <c r="L24" s="21">
        <v>0</v>
      </c>
      <c r="M24" s="21">
        <v>0</v>
      </c>
      <c r="N24" s="41">
        <v>0</v>
      </c>
      <c r="O24" s="40">
        <v>0</v>
      </c>
      <c r="P24" s="21">
        <v>0</v>
      </c>
      <c r="Q24" s="21">
        <v>0</v>
      </c>
      <c r="R24" s="41">
        <v>0</v>
      </c>
      <c r="S24" s="40">
        <v>0</v>
      </c>
      <c r="T24" s="21">
        <v>0</v>
      </c>
      <c r="U24" s="41">
        <v>0</v>
      </c>
      <c r="V24" s="40">
        <v>0</v>
      </c>
      <c r="W24" s="21">
        <v>0</v>
      </c>
      <c r="X24" s="41">
        <v>0</v>
      </c>
      <c r="Y24" s="40">
        <v>0</v>
      </c>
      <c r="Z24" s="21">
        <v>0</v>
      </c>
      <c r="AA24" s="21">
        <v>0</v>
      </c>
      <c r="AB24" s="41">
        <v>0</v>
      </c>
    </row>
    <row r="25" spans="1:28">
      <c r="A25" s="19"/>
      <c r="B25" s="20">
        <v>0</v>
      </c>
      <c r="C25" s="21">
        <v>0</v>
      </c>
      <c r="D25" s="21">
        <v>0</v>
      </c>
      <c r="E25" s="21">
        <v>0</v>
      </c>
      <c r="F25" s="21">
        <v>0</v>
      </c>
      <c r="G25" s="21">
        <v>0</v>
      </c>
      <c r="H25" s="21">
        <v>0</v>
      </c>
      <c r="I25" s="21">
        <v>0</v>
      </c>
      <c r="J25" s="35"/>
      <c r="K25" s="40">
        <v>0</v>
      </c>
      <c r="L25" s="21">
        <v>0</v>
      </c>
      <c r="M25" s="21">
        <v>0</v>
      </c>
      <c r="N25" s="41">
        <v>0</v>
      </c>
      <c r="O25" s="40">
        <v>0</v>
      </c>
      <c r="P25" s="21">
        <v>0</v>
      </c>
      <c r="Q25" s="21">
        <v>0</v>
      </c>
      <c r="R25" s="41">
        <v>0</v>
      </c>
      <c r="S25" s="40">
        <v>0</v>
      </c>
      <c r="T25" s="21">
        <v>0</v>
      </c>
      <c r="U25" s="41">
        <v>0</v>
      </c>
      <c r="V25" s="40">
        <v>0</v>
      </c>
      <c r="W25" s="21">
        <v>0</v>
      </c>
      <c r="X25" s="41">
        <v>0</v>
      </c>
      <c r="Y25" s="40">
        <v>0</v>
      </c>
      <c r="Z25" s="21">
        <v>0</v>
      </c>
      <c r="AA25" s="21">
        <v>0</v>
      </c>
      <c r="AB25" s="41">
        <v>0</v>
      </c>
    </row>
    <row r="26" spans="1:28">
      <c r="A26" s="19"/>
      <c r="B26" s="20">
        <v>0</v>
      </c>
      <c r="C26" s="21">
        <v>0</v>
      </c>
      <c r="D26" s="21">
        <v>0</v>
      </c>
      <c r="E26" s="21">
        <v>0</v>
      </c>
      <c r="F26" s="21">
        <v>0</v>
      </c>
      <c r="G26" s="21">
        <v>0</v>
      </c>
      <c r="H26" s="21">
        <v>0</v>
      </c>
      <c r="I26" s="21">
        <v>0</v>
      </c>
      <c r="J26" s="35"/>
      <c r="K26" s="40">
        <v>0</v>
      </c>
      <c r="L26" s="21">
        <v>0</v>
      </c>
      <c r="M26" s="21">
        <v>0</v>
      </c>
      <c r="N26" s="41">
        <v>0</v>
      </c>
      <c r="O26" s="40">
        <v>0</v>
      </c>
      <c r="P26" s="21">
        <v>0</v>
      </c>
      <c r="Q26" s="21">
        <v>0</v>
      </c>
      <c r="R26" s="41">
        <v>0</v>
      </c>
      <c r="S26" s="40">
        <v>0</v>
      </c>
      <c r="T26" s="21">
        <v>0</v>
      </c>
      <c r="U26" s="41">
        <v>0</v>
      </c>
      <c r="V26" s="40">
        <v>0</v>
      </c>
      <c r="W26" s="21">
        <v>0</v>
      </c>
      <c r="X26" s="41">
        <v>0</v>
      </c>
      <c r="Y26" s="40">
        <v>0</v>
      </c>
      <c r="Z26" s="21">
        <v>0</v>
      </c>
      <c r="AA26" s="21">
        <v>0</v>
      </c>
      <c r="AB26" s="41">
        <v>0</v>
      </c>
    </row>
    <row r="27" spans="1:28" ht="17.25" thickBot="1">
      <c r="A27" s="42"/>
      <c r="B27" s="22">
        <v>0</v>
      </c>
      <c r="C27" s="23">
        <v>0</v>
      </c>
      <c r="D27" s="23">
        <v>0</v>
      </c>
      <c r="E27" s="23">
        <v>0</v>
      </c>
      <c r="F27" s="23">
        <v>0</v>
      </c>
      <c r="G27" s="23">
        <v>0</v>
      </c>
      <c r="H27" s="23">
        <v>0</v>
      </c>
      <c r="I27" s="23">
        <v>0</v>
      </c>
      <c r="J27" s="36"/>
      <c r="K27" s="43">
        <v>0</v>
      </c>
      <c r="L27" s="23">
        <v>0</v>
      </c>
      <c r="M27" s="23">
        <v>0</v>
      </c>
      <c r="N27" s="44">
        <v>0</v>
      </c>
      <c r="O27" s="43">
        <v>0</v>
      </c>
      <c r="P27" s="23">
        <v>0</v>
      </c>
      <c r="Q27" s="23">
        <v>0</v>
      </c>
      <c r="R27" s="44">
        <v>0</v>
      </c>
      <c r="S27" s="43">
        <v>0</v>
      </c>
      <c r="T27" s="23">
        <v>0</v>
      </c>
      <c r="U27" s="44">
        <v>0</v>
      </c>
      <c r="V27" s="43">
        <v>0</v>
      </c>
      <c r="W27" s="23">
        <v>0</v>
      </c>
      <c r="X27" s="44">
        <v>0</v>
      </c>
      <c r="Y27" s="43">
        <v>0</v>
      </c>
      <c r="Z27" s="23">
        <v>0</v>
      </c>
      <c r="AA27" s="23">
        <v>0</v>
      </c>
      <c r="AB27" s="44">
        <v>0</v>
      </c>
    </row>
    <row r="28" spans="1:28" ht="17.25" thickBot="1">
      <c r="A28" s="192" t="s">
        <v>103</v>
      </c>
      <c r="B28" s="193"/>
      <c r="C28" s="31">
        <f t="shared" ref="C28:I28" si="0">SUM(C3:C27)+SUM(C30:C44)</f>
        <v>27</v>
      </c>
      <c r="D28" s="32">
        <f t="shared" si="0"/>
        <v>10</v>
      </c>
      <c r="E28" s="32">
        <f t="shared" si="0"/>
        <v>1</v>
      </c>
      <c r="F28" s="32">
        <f t="shared" si="0"/>
        <v>3</v>
      </c>
      <c r="G28" s="32">
        <f t="shared" si="0"/>
        <v>0</v>
      </c>
      <c r="H28" s="32">
        <f t="shared" si="0"/>
        <v>0</v>
      </c>
      <c r="I28" s="32">
        <f t="shared" si="0"/>
        <v>1</v>
      </c>
      <c r="J28" s="65"/>
      <c r="K28" s="31">
        <f t="shared" ref="K28:AB28" si="1">SUM(K3:K27)</f>
        <v>46</v>
      </c>
      <c r="L28" s="32">
        <f t="shared" si="1"/>
        <v>38</v>
      </c>
      <c r="M28" s="32">
        <f t="shared" si="1"/>
        <v>9</v>
      </c>
      <c r="N28" s="33">
        <f t="shared" si="1"/>
        <v>10</v>
      </c>
      <c r="O28" s="31">
        <f t="shared" si="1"/>
        <v>11</v>
      </c>
      <c r="P28" s="32">
        <f t="shared" si="1"/>
        <v>1</v>
      </c>
      <c r="Q28" s="32">
        <f t="shared" si="1"/>
        <v>1</v>
      </c>
      <c r="R28" s="33">
        <f t="shared" si="1"/>
        <v>0</v>
      </c>
      <c r="S28" s="31">
        <f t="shared" si="1"/>
        <v>0</v>
      </c>
      <c r="T28" s="32">
        <f t="shared" si="1"/>
        <v>1</v>
      </c>
      <c r="U28" s="33">
        <f t="shared" si="1"/>
        <v>0</v>
      </c>
      <c r="V28" s="31">
        <f t="shared" si="1"/>
        <v>6</v>
      </c>
      <c r="W28" s="32">
        <f t="shared" si="1"/>
        <v>1</v>
      </c>
      <c r="X28" s="33">
        <f t="shared" si="1"/>
        <v>0</v>
      </c>
      <c r="Y28" s="51">
        <f t="shared" si="1"/>
        <v>5</v>
      </c>
      <c r="Z28" s="32">
        <f t="shared" si="1"/>
        <v>2</v>
      </c>
      <c r="AA28" s="32">
        <f t="shared" si="1"/>
        <v>0</v>
      </c>
      <c r="AB28" s="33">
        <f t="shared" si="1"/>
        <v>7</v>
      </c>
    </row>
    <row r="29" spans="1:28" ht="22.5" thickBot="1">
      <c r="A29" s="103" t="s">
        <v>109</v>
      </c>
      <c r="B29" s="104" t="s">
        <v>135</v>
      </c>
      <c r="C29" s="104" t="s">
        <v>117</v>
      </c>
      <c r="D29" s="104" t="s">
        <v>118</v>
      </c>
      <c r="E29" s="104" t="s">
        <v>91</v>
      </c>
      <c r="F29" s="104" t="s">
        <v>92</v>
      </c>
      <c r="G29" s="191"/>
      <c r="H29" s="191"/>
      <c r="I29" s="191"/>
      <c r="J29" s="105" t="s">
        <v>133</v>
      </c>
      <c r="K29" s="106" t="s">
        <v>81</v>
      </c>
      <c r="L29" s="96" t="s">
        <v>82</v>
      </c>
      <c r="M29" s="96" t="s">
        <v>158</v>
      </c>
      <c r="N29" s="107" t="s">
        <v>159</v>
      </c>
      <c r="O29" s="95" t="s">
        <v>119</v>
      </c>
      <c r="P29" s="96" t="s">
        <v>157</v>
      </c>
      <c r="Q29" s="96" t="s">
        <v>84</v>
      </c>
      <c r="R29" s="102" t="s">
        <v>90</v>
      </c>
      <c r="S29" s="108" t="s">
        <v>85</v>
      </c>
      <c r="T29" s="109" t="s">
        <v>122</v>
      </c>
      <c r="U29" s="109" t="s">
        <v>121</v>
      </c>
      <c r="V29" s="110" t="s">
        <v>129</v>
      </c>
      <c r="W29" s="111" t="s">
        <v>86</v>
      </c>
      <c r="X29" s="104" t="s">
        <v>87</v>
      </c>
      <c r="Y29" s="105" t="s">
        <v>120</v>
      </c>
      <c r="Z29" s="108" t="s">
        <v>88</v>
      </c>
      <c r="AA29" s="110" t="s">
        <v>89</v>
      </c>
    </row>
    <row r="30" spans="1:28">
      <c r="A30" s="24">
        <v>7</v>
      </c>
      <c r="B30" s="25" t="s">
        <v>288</v>
      </c>
      <c r="C30" s="30">
        <v>0</v>
      </c>
      <c r="D30" s="30">
        <v>1</v>
      </c>
      <c r="E30" s="30">
        <v>0</v>
      </c>
      <c r="F30" s="30">
        <v>0</v>
      </c>
      <c r="G30" s="13"/>
      <c r="H30" s="13"/>
      <c r="I30" s="13"/>
      <c r="J30" s="45" t="s">
        <v>289</v>
      </c>
      <c r="K30" s="52">
        <v>1</v>
      </c>
      <c r="L30" s="53">
        <v>0</v>
      </c>
      <c r="M30" s="53">
        <v>0</v>
      </c>
      <c r="N30" s="54">
        <v>0</v>
      </c>
      <c r="O30" s="52">
        <v>27</v>
      </c>
      <c r="P30" s="53">
        <v>115</v>
      </c>
      <c r="Q30" s="53">
        <v>31</v>
      </c>
      <c r="R30" s="54">
        <v>27</v>
      </c>
      <c r="S30" s="59">
        <v>2</v>
      </c>
      <c r="T30" s="30">
        <v>0</v>
      </c>
      <c r="U30" s="30">
        <v>2</v>
      </c>
      <c r="V30" s="60">
        <v>1</v>
      </c>
      <c r="W30" s="48">
        <v>2</v>
      </c>
      <c r="X30" s="30">
        <v>0</v>
      </c>
      <c r="Y30" s="61">
        <v>0</v>
      </c>
      <c r="Z30" s="59">
        <v>1</v>
      </c>
      <c r="AA30" s="60">
        <v>1</v>
      </c>
    </row>
    <row r="31" spans="1:28">
      <c r="A31" s="26"/>
      <c r="B31" s="27">
        <v>0</v>
      </c>
      <c r="C31" s="15">
        <v>0</v>
      </c>
      <c r="D31" s="15">
        <v>0</v>
      </c>
      <c r="E31" s="15">
        <v>0</v>
      </c>
      <c r="F31" s="15">
        <v>0</v>
      </c>
      <c r="G31" s="11"/>
      <c r="H31" s="11"/>
      <c r="I31" s="11"/>
      <c r="J31" s="46"/>
      <c r="K31" s="55">
        <v>0</v>
      </c>
      <c r="L31" s="15">
        <v>0</v>
      </c>
      <c r="M31" s="15">
        <v>0</v>
      </c>
      <c r="N31" s="56">
        <v>0</v>
      </c>
      <c r="O31" s="55">
        <v>0</v>
      </c>
      <c r="P31" s="15">
        <v>0</v>
      </c>
      <c r="Q31" s="15">
        <v>0</v>
      </c>
      <c r="R31" s="56">
        <v>0</v>
      </c>
      <c r="S31" s="55">
        <v>0</v>
      </c>
      <c r="T31" s="15">
        <v>0</v>
      </c>
      <c r="U31" s="15">
        <v>0</v>
      </c>
      <c r="V31" s="56">
        <v>0</v>
      </c>
      <c r="W31" s="49">
        <v>0</v>
      </c>
      <c r="X31" s="15">
        <v>0</v>
      </c>
      <c r="Y31" s="62">
        <v>0</v>
      </c>
      <c r="Z31" s="55">
        <v>0</v>
      </c>
      <c r="AA31" s="56">
        <v>0</v>
      </c>
    </row>
    <row r="32" spans="1:28">
      <c r="A32" s="26"/>
      <c r="B32" s="27">
        <v>0</v>
      </c>
      <c r="C32" s="15">
        <v>0</v>
      </c>
      <c r="D32" s="15">
        <v>0</v>
      </c>
      <c r="E32" s="15">
        <v>0</v>
      </c>
      <c r="F32" s="15">
        <v>0</v>
      </c>
      <c r="G32" s="11"/>
      <c r="H32" s="11"/>
      <c r="I32" s="11"/>
      <c r="J32" s="46"/>
      <c r="K32" s="55">
        <v>0</v>
      </c>
      <c r="L32" s="15">
        <v>0</v>
      </c>
      <c r="M32" s="15">
        <v>0</v>
      </c>
      <c r="N32" s="56">
        <v>0</v>
      </c>
      <c r="O32" s="55">
        <v>0</v>
      </c>
      <c r="P32" s="15">
        <v>0</v>
      </c>
      <c r="Q32" s="15">
        <v>0</v>
      </c>
      <c r="R32" s="56">
        <v>0</v>
      </c>
      <c r="S32" s="55">
        <v>0</v>
      </c>
      <c r="T32" s="15">
        <v>0</v>
      </c>
      <c r="U32" s="15">
        <v>0</v>
      </c>
      <c r="V32" s="56">
        <v>0</v>
      </c>
      <c r="W32" s="49">
        <v>0</v>
      </c>
      <c r="X32" s="15">
        <v>0</v>
      </c>
      <c r="Y32" s="62">
        <v>0</v>
      </c>
      <c r="Z32" s="55">
        <v>0</v>
      </c>
      <c r="AA32" s="56">
        <v>0</v>
      </c>
    </row>
    <row r="33" spans="1:27">
      <c r="A33" s="26"/>
      <c r="B33" s="27">
        <v>0</v>
      </c>
      <c r="C33" s="15">
        <v>0</v>
      </c>
      <c r="D33" s="15">
        <v>0</v>
      </c>
      <c r="E33" s="15">
        <v>0</v>
      </c>
      <c r="F33" s="15">
        <v>0</v>
      </c>
      <c r="G33" s="11"/>
      <c r="H33" s="11"/>
      <c r="I33" s="11"/>
      <c r="J33" s="46"/>
      <c r="K33" s="55">
        <v>0</v>
      </c>
      <c r="L33" s="15">
        <v>0</v>
      </c>
      <c r="M33" s="15">
        <v>0</v>
      </c>
      <c r="N33" s="56">
        <v>0</v>
      </c>
      <c r="O33" s="55">
        <v>0</v>
      </c>
      <c r="P33" s="15">
        <v>0</v>
      </c>
      <c r="Q33" s="15">
        <v>0</v>
      </c>
      <c r="R33" s="56">
        <v>0</v>
      </c>
      <c r="S33" s="55">
        <v>0</v>
      </c>
      <c r="T33" s="15">
        <v>0</v>
      </c>
      <c r="U33" s="15">
        <v>0</v>
      </c>
      <c r="V33" s="56">
        <v>0</v>
      </c>
      <c r="W33" s="49">
        <v>0</v>
      </c>
      <c r="X33" s="15">
        <v>0</v>
      </c>
      <c r="Y33" s="62">
        <v>0</v>
      </c>
      <c r="Z33" s="55">
        <v>0</v>
      </c>
      <c r="AA33" s="56">
        <v>0</v>
      </c>
    </row>
    <row r="34" spans="1:27">
      <c r="A34" s="26"/>
      <c r="B34" s="27">
        <v>0</v>
      </c>
      <c r="C34" s="15">
        <v>0</v>
      </c>
      <c r="D34" s="15">
        <v>0</v>
      </c>
      <c r="E34" s="15">
        <v>0</v>
      </c>
      <c r="F34" s="15">
        <v>0</v>
      </c>
      <c r="G34" s="11"/>
      <c r="H34" s="11"/>
      <c r="I34" s="11"/>
      <c r="J34" s="46"/>
      <c r="K34" s="55">
        <v>0</v>
      </c>
      <c r="L34" s="15">
        <v>0</v>
      </c>
      <c r="M34" s="15">
        <v>0</v>
      </c>
      <c r="N34" s="56">
        <v>0</v>
      </c>
      <c r="O34" s="55">
        <v>0</v>
      </c>
      <c r="P34" s="15">
        <v>0</v>
      </c>
      <c r="Q34" s="15">
        <v>0</v>
      </c>
      <c r="R34" s="56">
        <v>0</v>
      </c>
      <c r="S34" s="55">
        <v>0</v>
      </c>
      <c r="T34" s="15">
        <v>0</v>
      </c>
      <c r="U34" s="15">
        <v>0</v>
      </c>
      <c r="V34" s="56">
        <v>0</v>
      </c>
      <c r="W34" s="49">
        <v>0</v>
      </c>
      <c r="X34" s="15">
        <v>0</v>
      </c>
      <c r="Y34" s="62">
        <v>0</v>
      </c>
      <c r="Z34" s="55">
        <v>0</v>
      </c>
      <c r="AA34" s="56">
        <v>0</v>
      </c>
    </row>
    <row r="35" spans="1:27">
      <c r="A35" s="26"/>
      <c r="B35" s="27">
        <v>0</v>
      </c>
      <c r="C35" s="15">
        <v>0</v>
      </c>
      <c r="D35" s="15">
        <v>0</v>
      </c>
      <c r="E35" s="15">
        <v>0</v>
      </c>
      <c r="F35" s="15">
        <v>0</v>
      </c>
      <c r="G35" s="11"/>
      <c r="H35" s="11"/>
      <c r="I35" s="11"/>
      <c r="J35" s="46"/>
      <c r="K35" s="55">
        <v>0</v>
      </c>
      <c r="L35" s="15">
        <v>0</v>
      </c>
      <c r="M35" s="15">
        <v>0</v>
      </c>
      <c r="N35" s="56">
        <v>0</v>
      </c>
      <c r="O35" s="55">
        <v>0</v>
      </c>
      <c r="P35" s="15">
        <v>0</v>
      </c>
      <c r="Q35" s="15">
        <v>0</v>
      </c>
      <c r="R35" s="56">
        <v>0</v>
      </c>
      <c r="S35" s="55">
        <v>0</v>
      </c>
      <c r="T35" s="15">
        <v>0</v>
      </c>
      <c r="U35" s="15">
        <v>0</v>
      </c>
      <c r="V35" s="56">
        <v>0</v>
      </c>
      <c r="W35" s="49">
        <v>0</v>
      </c>
      <c r="X35" s="15">
        <v>0</v>
      </c>
      <c r="Y35" s="62">
        <v>0</v>
      </c>
      <c r="Z35" s="55">
        <v>0</v>
      </c>
      <c r="AA35" s="56">
        <v>0</v>
      </c>
    </row>
    <row r="36" spans="1:27">
      <c r="A36" s="26"/>
      <c r="B36" s="27">
        <v>0</v>
      </c>
      <c r="C36" s="15">
        <v>0</v>
      </c>
      <c r="D36" s="15">
        <v>0</v>
      </c>
      <c r="E36" s="15">
        <v>0</v>
      </c>
      <c r="F36" s="15">
        <v>0</v>
      </c>
      <c r="G36" s="11"/>
      <c r="H36" s="11"/>
      <c r="I36" s="11"/>
      <c r="J36" s="46"/>
      <c r="K36" s="55">
        <v>0</v>
      </c>
      <c r="L36" s="15">
        <v>0</v>
      </c>
      <c r="M36" s="15">
        <v>0</v>
      </c>
      <c r="N36" s="56">
        <v>0</v>
      </c>
      <c r="O36" s="55">
        <v>0</v>
      </c>
      <c r="P36" s="15">
        <v>0</v>
      </c>
      <c r="Q36" s="15">
        <v>0</v>
      </c>
      <c r="R36" s="56">
        <v>0</v>
      </c>
      <c r="S36" s="55">
        <v>0</v>
      </c>
      <c r="T36" s="15">
        <v>0</v>
      </c>
      <c r="U36" s="15">
        <v>0</v>
      </c>
      <c r="V36" s="56">
        <v>0</v>
      </c>
      <c r="W36" s="49">
        <v>0</v>
      </c>
      <c r="X36" s="15">
        <v>0</v>
      </c>
      <c r="Y36" s="62">
        <v>0</v>
      </c>
      <c r="Z36" s="55">
        <v>0</v>
      </c>
      <c r="AA36" s="56">
        <v>0</v>
      </c>
    </row>
    <row r="37" spans="1:27">
      <c r="A37" s="26"/>
      <c r="B37" s="27">
        <v>0</v>
      </c>
      <c r="C37" s="15">
        <v>0</v>
      </c>
      <c r="D37" s="15">
        <v>0</v>
      </c>
      <c r="E37" s="15">
        <v>0</v>
      </c>
      <c r="F37" s="15">
        <v>0</v>
      </c>
      <c r="G37" s="11"/>
      <c r="H37" s="11"/>
      <c r="I37" s="11"/>
      <c r="J37" s="46"/>
      <c r="K37" s="55">
        <v>0</v>
      </c>
      <c r="L37" s="15">
        <v>0</v>
      </c>
      <c r="M37" s="15">
        <v>0</v>
      </c>
      <c r="N37" s="56">
        <v>0</v>
      </c>
      <c r="O37" s="55">
        <v>0</v>
      </c>
      <c r="P37" s="15">
        <v>0</v>
      </c>
      <c r="Q37" s="15">
        <v>0</v>
      </c>
      <c r="R37" s="56">
        <v>0</v>
      </c>
      <c r="S37" s="55">
        <v>0</v>
      </c>
      <c r="T37" s="15">
        <v>0</v>
      </c>
      <c r="U37" s="15">
        <v>0</v>
      </c>
      <c r="V37" s="56">
        <v>0</v>
      </c>
      <c r="W37" s="49">
        <v>0</v>
      </c>
      <c r="X37" s="15">
        <v>0</v>
      </c>
      <c r="Y37" s="62">
        <v>0</v>
      </c>
      <c r="Z37" s="55">
        <v>0</v>
      </c>
      <c r="AA37" s="56">
        <v>0</v>
      </c>
    </row>
    <row r="38" spans="1:27">
      <c r="A38" s="26"/>
      <c r="B38" s="27">
        <v>0</v>
      </c>
      <c r="C38" s="15">
        <v>0</v>
      </c>
      <c r="D38" s="15">
        <v>0</v>
      </c>
      <c r="E38" s="15">
        <v>0</v>
      </c>
      <c r="F38" s="15">
        <v>0</v>
      </c>
      <c r="G38" s="11"/>
      <c r="H38" s="11"/>
      <c r="I38" s="11"/>
      <c r="J38" s="46"/>
      <c r="K38" s="55">
        <v>0</v>
      </c>
      <c r="L38" s="15">
        <v>0</v>
      </c>
      <c r="M38" s="15">
        <v>0</v>
      </c>
      <c r="N38" s="56">
        <v>0</v>
      </c>
      <c r="O38" s="55">
        <v>0</v>
      </c>
      <c r="P38" s="15">
        <v>0</v>
      </c>
      <c r="Q38" s="15">
        <v>0</v>
      </c>
      <c r="R38" s="56">
        <v>0</v>
      </c>
      <c r="S38" s="55">
        <v>0</v>
      </c>
      <c r="T38" s="15">
        <v>0</v>
      </c>
      <c r="U38" s="15">
        <v>0</v>
      </c>
      <c r="V38" s="56">
        <v>0</v>
      </c>
      <c r="W38" s="49">
        <v>0</v>
      </c>
      <c r="X38" s="15">
        <v>0</v>
      </c>
      <c r="Y38" s="62">
        <v>0</v>
      </c>
      <c r="Z38" s="55">
        <v>0</v>
      </c>
      <c r="AA38" s="56">
        <v>0</v>
      </c>
    </row>
    <row r="39" spans="1:27">
      <c r="A39" s="26"/>
      <c r="B39" s="27">
        <v>0</v>
      </c>
      <c r="C39" s="15">
        <v>0</v>
      </c>
      <c r="D39" s="15">
        <v>0</v>
      </c>
      <c r="E39" s="15">
        <v>0</v>
      </c>
      <c r="F39" s="15">
        <v>0</v>
      </c>
      <c r="G39" s="11"/>
      <c r="H39" s="11"/>
      <c r="I39" s="11"/>
      <c r="J39" s="46"/>
      <c r="K39" s="55">
        <v>0</v>
      </c>
      <c r="L39" s="15">
        <v>0</v>
      </c>
      <c r="M39" s="15">
        <v>0</v>
      </c>
      <c r="N39" s="56">
        <v>0</v>
      </c>
      <c r="O39" s="55">
        <v>0</v>
      </c>
      <c r="P39" s="15">
        <v>0</v>
      </c>
      <c r="Q39" s="15">
        <v>0</v>
      </c>
      <c r="R39" s="56">
        <v>0</v>
      </c>
      <c r="S39" s="55">
        <v>0</v>
      </c>
      <c r="T39" s="15">
        <v>0</v>
      </c>
      <c r="U39" s="15">
        <v>0</v>
      </c>
      <c r="V39" s="56">
        <v>0</v>
      </c>
      <c r="W39" s="49">
        <v>0</v>
      </c>
      <c r="X39" s="15">
        <v>0</v>
      </c>
      <c r="Y39" s="62">
        <v>0</v>
      </c>
      <c r="Z39" s="55">
        <v>0</v>
      </c>
      <c r="AA39" s="56">
        <v>0</v>
      </c>
    </row>
    <row r="40" spans="1:27">
      <c r="A40" s="26"/>
      <c r="B40" s="27">
        <v>0</v>
      </c>
      <c r="C40" s="15">
        <v>0</v>
      </c>
      <c r="D40" s="15">
        <v>0</v>
      </c>
      <c r="E40" s="15">
        <v>0</v>
      </c>
      <c r="F40" s="15">
        <v>0</v>
      </c>
      <c r="G40" s="11"/>
      <c r="H40" s="11"/>
      <c r="I40" s="11"/>
      <c r="J40" s="46"/>
      <c r="K40" s="55">
        <v>0</v>
      </c>
      <c r="L40" s="15">
        <v>0</v>
      </c>
      <c r="M40" s="15">
        <v>0</v>
      </c>
      <c r="N40" s="56">
        <v>0</v>
      </c>
      <c r="O40" s="55">
        <v>0</v>
      </c>
      <c r="P40" s="15">
        <v>0</v>
      </c>
      <c r="Q40" s="15">
        <v>0</v>
      </c>
      <c r="R40" s="56">
        <v>0</v>
      </c>
      <c r="S40" s="55">
        <v>0</v>
      </c>
      <c r="T40" s="15">
        <v>0</v>
      </c>
      <c r="U40" s="15">
        <v>0</v>
      </c>
      <c r="V40" s="56">
        <v>0</v>
      </c>
      <c r="W40" s="49">
        <v>0</v>
      </c>
      <c r="X40" s="15">
        <v>0</v>
      </c>
      <c r="Y40" s="62">
        <v>0</v>
      </c>
      <c r="Z40" s="55">
        <v>0</v>
      </c>
      <c r="AA40" s="56">
        <v>0</v>
      </c>
    </row>
    <row r="41" spans="1:27">
      <c r="A41" s="26"/>
      <c r="B41" s="27">
        <v>0</v>
      </c>
      <c r="C41" s="15">
        <v>0</v>
      </c>
      <c r="D41" s="15">
        <v>0</v>
      </c>
      <c r="E41" s="15">
        <v>0</v>
      </c>
      <c r="F41" s="15">
        <v>0</v>
      </c>
      <c r="G41" s="11"/>
      <c r="H41" s="11"/>
      <c r="I41" s="11"/>
      <c r="J41" s="46"/>
      <c r="K41" s="55">
        <v>0</v>
      </c>
      <c r="L41" s="15">
        <v>0</v>
      </c>
      <c r="M41" s="15">
        <v>0</v>
      </c>
      <c r="N41" s="56">
        <v>0</v>
      </c>
      <c r="O41" s="55">
        <v>0</v>
      </c>
      <c r="P41" s="15">
        <v>0</v>
      </c>
      <c r="Q41" s="15">
        <v>0</v>
      </c>
      <c r="R41" s="56">
        <v>0</v>
      </c>
      <c r="S41" s="55">
        <v>0</v>
      </c>
      <c r="T41" s="15">
        <v>0</v>
      </c>
      <c r="U41" s="15">
        <v>0</v>
      </c>
      <c r="V41" s="56">
        <v>0</v>
      </c>
      <c r="W41" s="49">
        <v>0</v>
      </c>
      <c r="X41" s="15">
        <v>0</v>
      </c>
      <c r="Y41" s="62">
        <v>0</v>
      </c>
      <c r="Z41" s="55">
        <v>0</v>
      </c>
      <c r="AA41" s="56">
        <v>0</v>
      </c>
    </row>
    <row r="42" spans="1:27">
      <c r="A42" s="26"/>
      <c r="B42" s="27">
        <v>0</v>
      </c>
      <c r="C42" s="15">
        <v>0</v>
      </c>
      <c r="D42" s="15">
        <v>0</v>
      </c>
      <c r="E42" s="15">
        <v>0</v>
      </c>
      <c r="F42" s="15">
        <v>0</v>
      </c>
      <c r="G42" s="11"/>
      <c r="H42" s="11"/>
      <c r="I42" s="11"/>
      <c r="J42" s="46"/>
      <c r="K42" s="55">
        <v>0</v>
      </c>
      <c r="L42" s="15">
        <v>0</v>
      </c>
      <c r="M42" s="15">
        <v>0</v>
      </c>
      <c r="N42" s="56">
        <v>0</v>
      </c>
      <c r="O42" s="55">
        <v>0</v>
      </c>
      <c r="P42" s="15">
        <v>0</v>
      </c>
      <c r="Q42" s="15">
        <v>0</v>
      </c>
      <c r="R42" s="56">
        <v>0</v>
      </c>
      <c r="S42" s="55">
        <v>0</v>
      </c>
      <c r="T42" s="15">
        <v>0</v>
      </c>
      <c r="U42" s="15">
        <v>0</v>
      </c>
      <c r="V42" s="56">
        <v>0</v>
      </c>
      <c r="W42" s="49">
        <v>0</v>
      </c>
      <c r="X42" s="15">
        <v>0</v>
      </c>
      <c r="Y42" s="62">
        <v>0</v>
      </c>
      <c r="Z42" s="55">
        <v>0</v>
      </c>
      <c r="AA42" s="56">
        <v>0</v>
      </c>
    </row>
    <row r="43" spans="1:27">
      <c r="A43" s="26"/>
      <c r="B43" s="27">
        <v>0</v>
      </c>
      <c r="C43" s="15">
        <v>0</v>
      </c>
      <c r="D43" s="15">
        <v>0</v>
      </c>
      <c r="E43" s="15">
        <v>0</v>
      </c>
      <c r="F43" s="15">
        <v>0</v>
      </c>
      <c r="G43" s="11"/>
      <c r="H43" s="11"/>
      <c r="I43" s="11"/>
      <c r="J43" s="46"/>
      <c r="K43" s="55">
        <v>0</v>
      </c>
      <c r="L43" s="15">
        <v>0</v>
      </c>
      <c r="M43" s="15">
        <v>0</v>
      </c>
      <c r="N43" s="56">
        <v>0</v>
      </c>
      <c r="O43" s="55">
        <v>0</v>
      </c>
      <c r="P43" s="15">
        <v>0</v>
      </c>
      <c r="Q43" s="15">
        <v>0</v>
      </c>
      <c r="R43" s="56">
        <v>0</v>
      </c>
      <c r="S43" s="55">
        <v>0</v>
      </c>
      <c r="T43" s="15">
        <v>0</v>
      </c>
      <c r="U43" s="15">
        <v>0</v>
      </c>
      <c r="V43" s="56">
        <v>0</v>
      </c>
      <c r="W43" s="49">
        <v>0</v>
      </c>
      <c r="X43" s="15">
        <v>0</v>
      </c>
      <c r="Y43" s="62">
        <v>0</v>
      </c>
      <c r="Z43" s="55">
        <v>0</v>
      </c>
      <c r="AA43" s="56">
        <v>0</v>
      </c>
    </row>
    <row r="44" spans="1:27" ht="17.25" thickBot="1">
      <c r="A44" s="28"/>
      <c r="B44" s="29">
        <v>0</v>
      </c>
      <c r="C44" s="16">
        <v>0</v>
      </c>
      <c r="D44" s="16">
        <v>0</v>
      </c>
      <c r="E44" s="16">
        <v>0</v>
      </c>
      <c r="F44" s="16">
        <v>0</v>
      </c>
      <c r="G44" s="14"/>
      <c r="H44" s="14"/>
      <c r="I44" s="14"/>
      <c r="J44" s="47"/>
      <c r="K44" s="57">
        <v>0</v>
      </c>
      <c r="L44" s="16">
        <v>0</v>
      </c>
      <c r="M44" s="16">
        <v>0</v>
      </c>
      <c r="N44" s="58">
        <v>0</v>
      </c>
      <c r="O44" s="57">
        <v>0</v>
      </c>
      <c r="P44" s="16">
        <v>0</v>
      </c>
      <c r="Q44" s="16">
        <v>0</v>
      </c>
      <c r="R44" s="58">
        <v>0</v>
      </c>
      <c r="S44" s="57">
        <v>0</v>
      </c>
      <c r="T44" s="16">
        <v>0</v>
      </c>
      <c r="U44" s="16">
        <v>0</v>
      </c>
      <c r="V44" s="58">
        <v>0</v>
      </c>
      <c r="W44" s="50">
        <v>0</v>
      </c>
      <c r="X44" s="16">
        <v>0</v>
      </c>
      <c r="Y44" s="63">
        <v>0</v>
      </c>
      <c r="Z44" s="57">
        <v>0</v>
      </c>
      <c r="AA44" s="58">
        <v>0</v>
      </c>
    </row>
    <row r="45" spans="1:27" ht="17.25" thickBot="1">
      <c r="A45" s="192" t="s">
        <v>103</v>
      </c>
      <c r="B45" s="193"/>
      <c r="C45" s="32">
        <f>SUM(C30:C44)</f>
        <v>0</v>
      </c>
      <c r="D45" s="32">
        <f t="shared" ref="D45:F45" si="2">SUM(D30:D44)</f>
        <v>1</v>
      </c>
      <c r="E45" s="32">
        <f>SUM(E30:E44)</f>
        <v>0</v>
      </c>
      <c r="F45" s="32">
        <f t="shared" si="2"/>
        <v>0</v>
      </c>
      <c r="G45" s="123"/>
      <c r="H45" s="123"/>
      <c r="I45" s="123"/>
      <c r="J45" s="124"/>
      <c r="K45" s="31">
        <f>SUM(K30:K44)</f>
        <v>1</v>
      </c>
      <c r="L45" s="32">
        <f t="shared" ref="L45:AA45" si="3">SUM(L30:L44)</f>
        <v>0</v>
      </c>
      <c r="M45" s="32">
        <f t="shared" si="3"/>
        <v>0</v>
      </c>
      <c r="N45" s="33">
        <f t="shared" si="3"/>
        <v>0</v>
      </c>
      <c r="O45" s="31">
        <f t="shared" si="3"/>
        <v>27</v>
      </c>
      <c r="P45" s="32">
        <f t="shared" si="3"/>
        <v>115</v>
      </c>
      <c r="Q45" s="32">
        <f t="shared" si="3"/>
        <v>31</v>
      </c>
      <c r="R45" s="33">
        <f t="shared" si="3"/>
        <v>27</v>
      </c>
      <c r="S45" s="31">
        <f t="shared" si="3"/>
        <v>2</v>
      </c>
      <c r="T45" s="32">
        <f t="shared" si="3"/>
        <v>0</v>
      </c>
      <c r="U45" s="32">
        <f t="shared" si="3"/>
        <v>2</v>
      </c>
      <c r="V45" s="33">
        <f t="shared" si="3"/>
        <v>1</v>
      </c>
      <c r="W45" s="51">
        <f t="shared" si="3"/>
        <v>2</v>
      </c>
      <c r="X45" s="32">
        <f t="shared" si="3"/>
        <v>0</v>
      </c>
      <c r="Y45" s="64">
        <f t="shared" si="3"/>
        <v>0</v>
      </c>
      <c r="Z45" s="31">
        <f t="shared" si="3"/>
        <v>1</v>
      </c>
      <c r="AA45" s="33">
        <f t="shared" si="3"/>
        <v>1</v>
      </c>
    </row>
    <row r="46" spans="1:27">
      <c r="A46" s="112" t="s">
        <v>112</v>
      </c>
      <c r="B46" s="113" t="s">
        <v>292</v>
      </c>
      <c r="D46" s="114" t="s">
        <v>115</v>
      </c>
      <c r="E46" s="115"/>
      <c r="G46" s="114" t="s">
        <v>116</v>
      </c>
      <c r="H46" s="115" t="s">
        <v>290</v>
      </c>
    </row>
    <row r="47" spans="1:27" ht="17.25" thickBot="1">
      <c r="A47" s="116" t="s">
        <v>113</v>
      </c>
      <c r="B47" s="117"/>
      <c r="D47" s="118"/>
      <c r="E47" s="119"/>
      <c r="G47" s="118"/>
      <c r="H47" s="119" t="s">
        <v>291</v>
      </c>
      <c r="K47" s="79" t="s">
        <v>136</v>
      </c>
      <c r="L47" s="79"/>
      <c r="M47" s="79" t="s">
        <v>138</v>
      </c>
      <c r="N47" s="79"/>
      <c r="O47" s="79" t="s">
        <v>139</v>
      </c>
      <c r="P47" s="79"/>
      <c r="Q47" s="79" t="s">
        <v>140</v>
      </c>
      <c r="R47" s="79"/>
      <c r="S47" s="79" t="s">
        <v>141</v>
      </c>
      <c r="T47" s="79"/>
      <c r="U47" s="79" t="s">
        <v>142</v>
      </c>
      <c r="V47" s="79"/>
      <c r="W47" s="79" t="s">
        <v>143</v>
      </c>
    </row>
    <row r="48" spans="1:27" ht="17.25" thickBot="1">
      <c r="A48" s="116" t="s">
        <v>111</v>
      </c>
      <c r="B48" s="117">
        <v>-1</v>
      </c>
      <c r="D48" s="118"/>
      <c r="E48" s="119"/>
      <c r="G48" s="118"/>
      <c r="H48" s="119"/>
      <c r="K48" s="80">
        <f>L28</f>
        <v>38</v>
      </c>
      <c r="L48" s="81" t="s">
        <v>137</v>
      </c>
      <c r="M48" s="80">
        <f>T28</f>
        <v>1</v>
      </c>
      <c r="N48" s="81" t="s">
        <v>137</v>
      </c>
      <c r="O48" s="80">
        <f>U28</f>
        <v>0</v>
      </c>
      <c r="P48" s="81" t="s">
        <v>137</v>
      </c>
      <c r="Q48" s="80">
        <f>V28</f>
        <v>6</v>
      </c>
      <c r="R48" s="81" t="s">
        <v>137</v>
      </c>
      <c r="S48" s="80">
        <f>W28</f>
        <v>1</v>
      </c>
      <c r="T48" s="81" t="s">
        <v>137</v>
      </c>
      <c r="U48" s="80">
        <f>X28</f>
        <v>0</v>
      </c>
      <c r="V48" s="81" t="s">
        <v>144</v>
      </c>
      <c r="W48" s="80">
        <f>SUM(K48:U48)</f>
        <v>46</v>
      </c>
    </row>
    <row r="49" spans="1:23">
      <c r="A49" s="116" t="s">
        <v>114</v>
      </c>
      <c r="B49" s="117"/>
      <c r="D49" s="118"/>
      <c r="E49" s="119"/>
      <c r="G49" s="118"/>
      <c r="H49" s="119"/>
      <c r="K49" s="82"/>
      <c r="L49" s="82"/>
      <c r="M49" s="82"/>
      <c r="N49" s="82"/>
      <c r="O49" s="82"/>
      <c r="P49" s="82"/>
      <c r="Q49" s="82"/>
      <c r="R49" s="82"/>
      <c r="S49" s="82"/>
      <c r="T49" s="82"/>
      <c r="U49" s="82"/>
      <c r="V49" s="82"/>
      <c r="W49" s="82"/>
    </row>
    <row r="50" spans="1:23" ht="17.25" thickBot="1">
      <c r="A50" s="120"/>
      <c r="B50" s="117"/>
      <c r="D50" s="118"/>
      <c r="E50" s="119"/>
      <c r="G50" s="118"/>
      <c r="H50" s="119"/>
      <c r="K50" s="79" t="s">
        <v>145</v>
      </c>
      <c r="L50" s="79"/>
      <c r="M50" s="79"/>
      <c r="N50" s="79"/>
      <c r="O50" s="79" t="s">
        <v>146</v>
      </c>
      <c r="P50" s="79"/>
      <c r="Q50" s="83"/>
      <c r="R50" s="79"/>
      <c r="S50" s="79" t="s">
        <v>147</v>
      </c>
      <c r="T50" s="79"/>
      <c r="U50" s="83"/>
      <c r="V50" s="79"/>
      <c r="W50" s="79" t="s">
        <v>143</v>
      </c>
    </row>
    <row r="51" spans="1:23" ht="17.25" thickBot="1">
      <c r="A51" s="120"/>
      <c r="B51" s="117"/>
      <c r="D51" s="118"/>
      <c r="E51" s="119"/>
      <c r="G51" s="118"/>
      <c r="H51" s="119"/>
      <c r="K51" s="80">
        <f>N28</f>
        <v>10</v>
      </c>
      <c r="L51" s="81"/>
      <c r="M51" s="81" t="s">
        <v>137</v>
      </c>
      <c r="N51" s="81"/>
      <c r="O51" s="80">
        <f>AB28</f>
        <v>7</v>
      </c>
      <c r="P51" s="81"/>
      <c r="Q51" s="81" t="s">
        <v>137</v>
      </c>
      <c r="R51" s="81"/>
      <c r="S51" s="80">
        <f>home!C28</f>
        <v>27</v>
      </c>
      <c r="T51" s="81"/>
      <c r="U51" s="83"/>
      <c r="V51" s="81" t="s">
        <v>144</v>
      </c>
      <c r="W51" s="80">
        <f>SUM(K51:U51)</f>
        <v>44</v>
      </c>
    </row>
    <row r="52" spans="1:23">
      <c r="A52" s="120"/>
      <c r="B52" s="117"/>
      <c r="D52" s="118"/>
      <c r="E52" s="119"/>
      <c r="G52" s="118"/>
      <c r="H52" s="119"/>
    </row>
    <row r="53" spans="1:23">
      <c r="A53" s="120"/>
      <c r="B53" s="117"/>
      <c r="D53" s="118"/>
      <c r="E53" s="119"/>
      <c r="G53" s="118"/>
      <c r="H53" s="119"/>
    </row>
    <row r="54" spans="1:23">
      <c r="A54" s="120"/>
      <c r="B54" s="117"/>
      <c r="D54" s="118"/>
      <c r="E54" s="119"/>
      <c r="G54" s="118"/>
      <c r="H54" s="119"/>
    </row>
    <row r="55" spans="1:23">
      <c r="A55" s="120"/>
      <c r="B55" s="117"/>
      <c r="D55" s="118"/>
      <c r="E55" s="119"/>
      <c r="G55" s="118"/>
      <c r="H55" s="119"/>
    </row>
    <row r="56" spans="1:23">
      <c r="A56" s="120"/>
      <c r="B56" s="117"/>
      <c r="D56" s="118"/>
      <c r="E56" s="119"/>
      <c r="G56" s="118"/>
      <c r="H56" s="119"/>
    </row>
    <row r="57" spans="1:23">
      <c r="A57" s="120"/>
      <c r="B57" s="117"/>
      <c r="D57" s="118"/>
      <c r="E57" s="119"/>
      <c r="G57" s="118"/>
      <c r="H57" s="119"/>
    </row>
    <row r="58" spans="1:23">
      <c r="A58" s="120"/>
      <c r="B58" s="117"/>
      <c r="D58" s="118"/>
      <c r="E58" s="119"/>
      <c r="G58" s="118"/>
      <c r="H58" s="119"/>
    </row>
    <row r="59" spans="1:23">
      <c r="A59" s="120"/>
      <c r="B59" s="117"/>
      <c r="D59" s="121"/>
      <c r="E59" s="122"/>
      <c r="G59" s="121"/>
      <c r="H59" s="122"/>
    </row>
  </sheetData>
  <sheetProtection selectLockedCells="1"/>
  <protectedRanges>
    <protectedRange algorithmName="SHA-512" hashValue="BSDsSC0dZaNhFtax85gOB030s5aQ62UBwiy4N+eLFaUDJrHmxTwUVyoe507h2U7zyyrhU8QqnC0wIBGJ6Bh+mw==" saltValue="owy6Quh6pW8wZRihDEu69Q==" spinCount="100000" sqref="A29" name="範圍1_2"/>
    <protectedRange algorithmName="SHA-512" hashValue="jSdkifejC/OuvptJEFI64dotW4pV0bbUjzHMeccOBp4jPTO00njT7vDEXOVElXM/AA1nz+zwHSAzWwtPg34dzw==" saltValue="yNxshLYjuttj/4XDkWgF8A==" spinCount="100000" sqref="J29" name="範圍1_1_1_1"/>
    <protectedRange algorithmName="SHA-512" hashValue="vCHNlSi9UnAkE2t0kHsgapByUqX+rIEx4rPTVQu2PJ+mDVWwuvZk/XUpEQOQIc64DzdSEsTX5M4OuAzvlQzlGw==" saltValue="qwMIR6rjkBNqsHdRcJs80g==" spinCount="100000" sqref="A2:AB2" name="範圍1_1_2"/>
  </protectedRanges>
  <mergeCells count="3">
    <mergeCell ref="G29:I29"/>
    <mergeCell ref="A28:B28"/>
    <mergeCell ref="A45:B45"/>
  </mergeCells>
  <phoneticPr fontId="1" type="noConversion"/>
  <conditionalFormatting sqref="W51">
    <cfRule type="cellIs" dxfId="11" priority="3" operator="notEqual">
      <formula>$W$48</formula>
    </cfRule>
    <cfRule type="cellIs" dxfId="10" priority="5" operator="greaterThan">
      <formula>$W$48</formula>
    </cfRule>
  </conditionalFormatting>
  <conditionalFormatting sqref="W48">
    <cfRule type="cellIs" dxfId="9" priority="4" operator="notEqual">
      <formula>$W$51</formula>
    </cfRule>
  </conditionalFormatting>
  <conditionalFormatting sqref="C3:AB27">
    <cfRule type="cellIs" dxfId="8" priority="2" operator="equal">
      <formula>0</formula>
    </cfRule>
  </conditionalFormatting>
  <conditionalFormatting sqref="C30:AA44">
    <cfRule type="cellIs" dxfId="7" priority="1" operator="equal">
      <formula>0</formula>
    </cfRule>
  </conditionalFormatting>
  <dataValidations count="1">
    <dataValidation type="list" allowBlank="1" showInputMessage="1" showErrorMessage="1" sqref="J30:J44 J3:J27">
      <formula1>POS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3"/>
  <dimension ref="A1:AB59"/>
  <sheetViews>
    <sheetView workbookViewId="0">
      <pane ySplit="2" topLeftCell="A3" activePane="bottomLeft" state="frozen"/>
      <selection pane="bottomLeft" activeCell="B1" sqref="B1"/>
    </sheetView>
  </sheetViews>
  <sheetFormatPr defaultColWidth="6.25" defaultRowHeight="16.5"/>
  <cols>
    <col min="1" max="1" width="5.375" style="3" customWidth="1"/>
    <col min="2" max="2" width="9.25" style="3" customWidth="1"/>
    <col min="3" max="16384" width="6.25" style="3"/>
  </cols>
  <sheetData>
    <row r="1" spans="1:28" ht="17.25" thickBot="1">
      <c r="A1" s="125" t="s">
        <v>294</v>
      </c>
      <c r="B1" s="126" t="s">
        <v>104</v>
      </c>
      <c r="C1" s="127" t="s">
        <v>293</v>
      </c>
    </row>
    <row r="2" spans="1:28" ht="34.5" customHeight="1" thickBot="1">
      <c r="A2" s="95" t="s">
        <v>109</v>
      </c>
      <c r="B2" s="96" t="s">
        <v>134</v>
      </c>
      <c r="C2" s="96" t="s">
        <v>93</v>
      </c>
      <c r="D2" s="96" t="s">
        <v>94</v>
      </c>
      <c r="E2" s="96" t="s">
        <v>91</v>
      </c>
      <c r="F2" s="96" t="s">
        <v>95</v>
      </c>
      <c r="G2" s="96" t="s">
        <v>108</v>
      </c>
      <c r="H2" s="96" t="s">
        <v>102</v>
      </c>
      <c r="I2" s="96" t="s">
        <v>123</v>
      </c>
      <c r="J2" s="97" t="s">
        <v>133</v>
      </c>
      <c r="K2" s="98" t="s">
        <v>84</v>
      </c>
      <c r="L2" s="99" t="s">
        <v>90</v>
      </c>
      <c r="M2" s="99" t="s">
        <v>96</v>
      </c>
      <c r="N2" s="100" t="s">
        <v>97</v>
      </c>
      <c r="O2" s="98" t="s">
        <v>98</v>
      </c>
      <c r="P2" s="99" t="s">
        <v>124</v>
      </c>
      <c r="Q2" s="99" t="s">
        <v>125</v>
      </c>
      <c r="R2" s="100" t="s">
        <v>99</v>
      </c>
      <c r="S2" s="98" t="s">
        <v>126</v>
      </c>
      <c r="T2" s="99" t="s">
        <v>127</v>
      </c>
      <c r="U2" s="100" t="s">
        <v>128</v>
      </c>
      <c r="V2" s="98" t="s">
        <v>121</v>
      </c>
      <c r="W2" s="99" t="s">
        <v>129</v>
      </c>
      <c r="X2" s="100" t="s">
        <v>130</v>
      </c>
      <c r="Y2" s="101" t="s">
        <v>100</v>
      </c>
      <c r="Z2" s="96" t="s">
        <v>131</v>
      </c>
      <c r="AA2" s="96" t="s">
        <v>132</v>
      </c>
      <c r="AB2" s="102" t="s">
        <v>101</v>
      </c>
    </row>
    <row r="3" spans="1:28">
      <c r="A3" s="17">
        <v>27</v>
      </c>
      <c r="B3" s="18" t="s">
        <v>295</v>
      </c>
      <c r="C3" s="84">
        <v>1</v>
      </c>
      <c r="D3" s="84">
        <v>4</v>
      </c>
      <c r="E3" s="84">
        <v>0</v>
      </c>
      <c r="F3" s="84">
        <v>0</v>
      </c>
      <c r="G3" s="84">
        <v>0</v>
      </c>
      <c r="H3" s="84">
        <v>0</v>
      </c>
      <c r="I3" s="84">
        <v>0</v>
      </c>
      <c r="J3" s="34" t="s">
        <v>296</v>
      </c>
      <c r="K3" s="37">
        <v>4</v>
      </c>
      <c r="L3" s="38">
        <v>3</v>
      </c>
      <c r="M3" s="38">
        <v>0</v>
      </c>
      <c r="N3" s="39">
        <v>0</v>
      </c>
      <c r="O3" s="37">
        <v>0</v>
      </c>
      <c r="P3" s="38">
        <v>0</v>
      </c>
      <c r="Q3" s="38">
        <v>0</v>
      </c>
      <c r="R3" s="39">
        <v>0</v>
      </c>
      <c r="S3" s="37">
        <v>0</v>
      </c>
      <c r="T3" s="38">
        <v>0</v>
      </c>
      <c r="U3" s="39">
        <v>0</v>
      </c>
      <c r="V3" s="37">
        <v>1</v>
      </c>
      <c r="W3" s="38">
        <v>0</v>
      </c>
      <c r="X3" s="39">
        <v>0</v>
      </c>
      <c r="Y3" s="37">
        <v>1</v>
      </c>
      <c r="Z3" s="38">
        <v>0</v>
      </c>
      <c r="AA3" s="38">
        <v>0</v>
      </c>
      <c r="AB3" s="39">
        <v>1</v>
      </c>
    </row>
    <row r="4" spans="1:28">
      <c r="A4" s="19">
        <v>24</v>
      </c>
      <c r="B4" s="20" t="s">
        <v>297</v>
      </c>
      <c r="C4" s="21">
        <v>3</v>
      </c>
      <c r="D4" s="21">
        <v>1</v>
      </c>
      <c r="E4" s="21">
        <v>0</v>
      </c>
      <c r="F4" s="21">
        <v>1</v>
      </c>
      <c r="G4" s="21">
        <v>0</v>
      </c>
      <c r="H4" s="21">
        <v>0</v>
      </c>
      <c r="I4" s="21">
        <v>0</v>
      </c>
      <c r="J4" s="35" t="s">
        <v>298</v>
      </c>
      <c r="K4" s="40">
        <v>3</v>
      </c>
      <c r="L4" s="21">
        <v>2</v>
      </c>
      <c r="M4" s="21">
        <v>1</v>
      </c>
      <c r="N4" s="41">
        <v>0</v>
      </c>
      <c r="O4" s="40">
        <v>1</v>
      </c>
      <c r="P4" s="21">
        <v>0</v>
      </c>
      <c r="Q4" s="21">
        <v>0</v>
      </c>
      <c r="R4" s="41">
        <v>0</v>
      </c>
      <c r="S4" s="40">
        <v>0</v>
      </c>
      <c r="T4" s="21">
        <v>0</v>
      </c>
      <c r="U4" s="41">
        <v>0</v>
      </c>
      <c r="V4" s="40">
        <v>0</v>
      </c>
      <c r="W4" s="21">
        <v>1</v>
      </c>
      <c r="X4" s="41">
        <v>0</v>
      </c>
      <c r="Y4" s="40">
        <v>0</v>
      </c>
      <c r="Z4" s="21">
        <v>0</v>
      </c>
      <c r="AA4" s="21">
        <v>0</v>
      </c>
      <c r="AB4" s="41">
        <v>2</v>
      </c>
    </row>
    <row r="5" spans="1:28">
      <c r="A5" s="19">
        <v>52</v>
      </c>
      <c r="B5" s="20" t="s">
        <v>319</v>
      </c>
      <c r="C5" s="21">
        <v>0</v>
      </c>
      <c r="D5" s="21">
        <v>0</v>
      </c>
      <c r="E5" s="21">
        <v>0</v>
      </c>
      <c r="F5" s="21">
        <v>0</v>
      </c>
      <c r="G5" s="21">
        <v>0</v>
      </c>
      <c r="H5" s="21">
        <v>0</v>
      </c>
      <c r="I5" s="21">
        <v>0</v>
      </c>
      <c r="J5" s="35" t="s">
        <v>320</v>
      </c>
      <c r="K5" s="40">
        <v>1</v>
      </c>
      <c r="L5" s="21">
        <v>1</v>
      </c>
      <c r="M5" s="21">
        <v>0</v>
      </c>
      <c r="N5" s="41">
        <v>0</v>
      </c>
      <c r="O5" s="40">
        <v>0</v>
      </c>
      <c r="P5" s="21">
        <v>0</v>
      </c>
      <c r="Q5" s="21">
        <v>0</v>
      </c>
      <c r="R5" s="41">
        <v>0</v>
      </c>
      <c r="S5" s="40">
        <v>0</v>
      </c>
      <c r="T5" s="21">
        <v>0</v>
      </c>
      <c r="U5" s="41">
        <v>0</v>
      </c>
      <c r="V5" s="40">
        <v>0</v>
      </c>
      <c r="W5" s="21">
        <v>0</v>
      </c>
      <c r="X5" s="41">
        <v>0</v>
      </c>
      <c r="Y5" s="40">
        <v>0</v>
      </c>
      <c r="Z5" s="21">
        <v>0</v>
      </c>
      <c r="AA5" s="21">
        <v>0</v>
      </c>
      <c r="AB5" s="41">
        <v>0</v>
      </c>
    </row>
    <row r="6" spans="1:28">
      <c r="A6" s="19">
        <v>7</v>
      </c>
      <c r="B6" s="20" t="s">
        <v>299</v>
      </c>
      <c r="C6" s="21">
        <v>2</v>
      </c>
      <c r="D6" s="21">
        <v>0</v>
      </c>
      <c r="E6" s="21">
        <v>0</v>
      </c>
      <c r="F6" s="21">
        <v>0</v>
      </c>
      <c r="G6" s="21">
        <v>0</v>
      </c>
      <c r="H6" s="21">
        <v>0</v>
      </c>
      <c r="I6" s="21">
        <v>0</v>
      </c>
      <c r="J6" s="35" t="s">
        <v>300</v>
      </c>
      <c r="K6" s="40">
        <v>4</v>
      </c>
      <c r="L6" s="21">
        <v>4</v>
      </c>
      <c r="M6" s="21">
        <v>0</v>
      </c>
      <c r="N6" s="41">
        <v>0</v>
      </c>
      <c r="O6" s="40">
        <v>0</v>
      </c>
      <c r="P6" s="21">
        <v>0</v>
      </c>
      <c r="Q6" s="21">
        <v>0</v>
      </c>
      <c r="R6" s="41">
        <v>0</v>
      </c>
      <c r="S6" s="40">
        <v>0</v>
      </c>
      <c r="T6" s="21">
        <v>0</v>
      </c>
      <c r="U6" s="41">
        <v>0</v>
      </c>
      <c r="V6" s="40">
        <v>0</v>
      </c>
      <c r="W6" s="21">
        <v>0</v>
      </c>
      <c r="X6" s="41">
        <v>0</v>
      </c>
      <c r="Y6" s="40">
        <v>0</v>
      </c>
      <c r="Z6" s="21">
        <v>0</v>
      </c>
      <c r="AA6" s="21">
        <v>0</v>
      </c>
      <c r="AB6" s="41">
        <v>0</v>
      </c>
    </row>
    <row r="7" spans="1:28">
      <c r="A7" s="19">
        <v>59</v>
      </c>
      <c r="B7" s="20" t="s">
        <v>301</v>
      </c>
      <c r="C7" s="21">
        <v>1</v>
      </c>
      <c r="D7" s="21">
        <v>4</v>
      </c>
      <c r="E7" s="21">
        <v>1</v>
      </c>
      <c r="F7" s="21">
        <v>1</v>
      </c>
      <c r="G7" s="21">
        <v>0</v>
      </c>
      <c r="H7" s="21">
        <v>0</v>
      </c>
      <c r="I7" s="21">
        <v>0</v>
      </c>
      <c r="J7" s="35" t="s">
        <v>302</v>
      </c>
      <c r="K7" s="40">
        <v>3</v>
      </c>
      <c r="L7" s="21">
        <v>3</v>
      </c>
      <c r="M7" s="21">
        <v>0</v>
      </c>
      <c r="N7" s="41">
        <v>0</v>
      </c>
      <c r="O7" s="40">
        <v>0</v>
      </c>
      <c r="P7" s="21">
        <v>0</v>
      </c>
      <c r="Q7" s="21">
        <v>0</v>
      </c>
      <c r="R7" s="41">
        <v>0</v>
      </c>
      <c r="S7" s="40">
        <v>0</v>
      </c>
      <c r="T7" s="21">
        <v>0</v>
      </c>
      <c r="U7" s="41">
        <v>0</v>
      </c>
      <c r="V7" s="40">
        <v>0</v>
      </c>
      <c r="W7" s="21">
        <v>0</v>
      </c>
      <c r="X7" s="41">
        <v>0</v>
      </c>
      <c r="Y7" s="40">
        <v>0</v>
      </c>
      <c r="Z7" s="21">
        <v>0</v>
      </c>
      <c r="AA7" s="21">
        <v>0</v>
      </c>
      <c r="AB7" s="41">
        <v>0</v>
      </c>
    </row>
    <row r="8" spans="1:28">
      <c r="A8" s="19">
        <v>12</v>
      </c>
      <c r="B8" s="20" t="s">
        <v>315</v>
      </c>
      <c r="C8" s="21">
        <v>1</v>
      </c>
      <c r="D8" s="21">
        <v>1</v>
      </c>
      <c r="E8" s="21">
        <v>0</v>
      </c>
      <c r="F8" s="21">
        <v>1</v>
      </c>
      <c r="G8" s="21">
        <v>0</v>
      </c>
      <c r="H8" s="21">
        <v>0</v>
      </c>
      <c r="I8" s="21">
        <v>0</v>
      </c>
      <c r="J8" s="35" t="s">
        <v>316</v>
      </c>
      <c r="K8" s="40">
        <v>1</v>
      </c>
      <c r="L8" s="21">
        <v>1</v>
      </c>
      <c r="M8" s="21">
        <v>0</v>
      </c>
      <c r="N8" s="41">
        <v>0</v>
      </c>
      <c r="O8" s="40">
        <v>0</v>
      </c>
      <c r="P8" s="21">
        <v>0</v>
      </c>
      <c r="Q8" s="21">
        <v>0</v>
      </c>
      <c r="R8" s="41">
        <v>0</v>
      </c>
      <c r="S8" s="40">
        <v>1</v>
      </c>
      <c r="T8" s="21">
        <v>0</v>
      </c>
      <c r="U8" s="41">
        <v>0</v>
      </c>
      <c r="V8" s="40">
        <v>0</v>
      </c>
      <c r="W8" s="21">
        <v>0</v>
      </c>
      <c r="X8" s="41">
        <v>0</v>
      </c>
      <c r="Y8" s="40">
        <v>0</v>
      </c>
      <c r="Z8" s="21">
        <v>0</v>
      </c>
      <c r="AA8" s="21">
        <v>0</v>
      </c>
      <c r="AB8" s="41">
        <v>0</v>
      </c>
    </row>
    <row r="9" spans="1:28">
      <c r="A9" s="19">
        <v>88</v>
      </c>
      <c r="B9" s="20" t="s">
        <v>303</v>
      </c>
      <c r="C9" s="21">
        <v>1</v>
      </c>
      <c r="D9" s="21">
        <v>0</v>
      </c>
      <c r="E9" s="21">
        <v>1</v>
      </c>
      <c r="F9" s="21">
        <v>0</v>
      </c>
      <c r="G9" s="21">
        <v>0</v>
      </c>
      <c r="H9" s="21">
        <v>0</v>
      </c>
      <c r="I9" s="21">
        <v>0</v>
      </c>
      <c r="J9" s="35" t="s">
        <v>304</v>
      </c>
      <c r="K9" s="40">
        <v>2</v>
      </c>
      <c r="L9" s="21">
        <v>2</v>
      </c>
      <c r="M9" s="21">
        <v>0</v>
      </c>
      <c r="N9" s="41">
        <v>0</v>
      </c>
      <c r="O9" s="40">
        <v>1</v>
      </c>
      <c r="P9" s="21">
        <v>0</v>
      </c>
      <c r="Q9" s="21">
        <v>0</v>
      </c>
      <c r="R9" s="41">
        <v>0</v>
      </c>
      <c r="S9" s="40">
        <v>0</v>
      </c>
      <c r="T9" s="21">
        <v>0</v>
      </c>
      <c r="U9" s="41">
        <v>0</v>
      </c>
      <c r="V9" s="40">
        <v>0</v>
      </c>
      <c r="W9" s="21">
        <v>0</v>
      </c>
      <c r="X9" s="41">
        <v>0</v>
      </c>
      <c r="Y9" s="40">
        <v>1</v>
      </c>
      <c r="Z9" s="21">
        <v>0</v>
      </c>
      <c r="AA9" s="21">
        <v>1</v>
      </c>
      <c r="AB9" s="41">
        <v>0</v>
      </c>
    </row>
    <row r="10" spans="1:28">
      <c r="A10" s="19">
        <v>51</v>
      </c>
      <c r="B10" s="20" t="s">
        <v>313</v>
      </c>
      <c r="C10" s="21">
        <v>2</v>
      </c>
      <c r="D10" s="21">
        <v>0</v>
      </c>
      <c r="E10" s="21">
        <v>0</v>
      </c>
      <c r="F10" s="21">
        <v>0</v>
      </c>
      <c r="G10" s="21">
        <v>0</v>
      </c>
      <c r="H10" s="21">
        <v>0</v>
      </c>
      <c r="I10" s="21">
        <v>0</v>
      </c>
      <c r="J10" s="35" t="s">
        <v>314</v>
      </c>
      <c r="K10" s="40">
        <v>1</v>
      </c>
      <c r="L10" s="21">
        <v>1</v>
      </c>
      <c r="M10" s="21">
        <v>0</v>
      </c>
      <c r="N10" s="41">
        <v>0</v>
      </c>
      <c r="O10" s="40">
        <v>0</v>
      </c>
      <c r="P10" s="21">
        <v>0</v>
      </c>
      <c r="Q10" s="21">
        <v>0</v>
      </c>
      <c r="R10" s="41">
        <v>0</v>
      </c>
      <c r="S10" s="40">
        <v>0</v>
      </c>
      <c r="T10" s="21">
        <v>0</v>
      </c>
      <c r="U10" s="41">
        <v>0</v>
      </c>
      <c r="V10" s="40">
        <v>0</v>
      </c>
      <c r="W10" s="21">
        <v>0</v>
      </c>
      <c r="X10" s="41">
        <v>0</v>
      </c>
      <c r="Y10" s="40">
        <v>0</v>
      </c>
      <c r="Z10" s="21">
        <v>0</v>
      </c>
      <c r="AA10" s="21">
        <v>0</v>
      </c>
      <c r="AB10" s="41">
        <v>0</v>
      </c>
    </row>
    <row r="11" spans="1:28">
      <c r="A11" s="19">
        <v>30</v>
      </c>
      <c r="B11" s="20" t="s">
        <v>305</v>
      </c>
      <c r="C11" s="21">
        <v>0</v>
      </c>
      <c r="D11" s="21">
        <v>0</v>
      </c>
      <c r="E11" s="21">
        <v>0</v>
      </c>
      <c r="F11" s="21">
        <v>0</v>
      </c>
      <c r="G11" s="21">
        <v>0</v>
      </c>
      <c r="H11" s="21">
        <v>0</v>
      </c>
      <c r="I11" s="21">
        <v>0</v>
      </c>
      <c r="J11" s="35" t="s">
        <v>306</v>
      </c>
      <c r="K11" s="40">
        <v>3</v>
      </c>
      <c r="L11" s="21">
        <v>3</v>
      </c>
      <c r="M11" s="21">
        <v>0</v>
      </c>
      <c r="N11" s="41">
        <v>0</v>
      </c>
      <c r="O11" s="40">
        <v>0</v>
      </c>
      <c r="P11" s="21">
        <v>0</v>
      </c>
      <c r="Q11" s="21">
        <v>0</v>
      </c>
      <c r="R11" s="41">
        <v>0</v>
      </c>
      <c r="S11" s="40">
        <v>0</v>
      </c>
      <c r="T11" s="21">
        <v>0</v>
      </c>
      <c r="U11" s="41">
        <v>0</v>
      </c>
      <c r="V11" s="40">
        <v>0</v>
      </c>
      <c r="W11" s="21">
        <v>0</v>
      </c>
      <c r="X11" s="41">
        <v>0</v>
      </c>
      <c r="Y11" s="40">
        <v>0</v>
      </c>
      <c r="Z11" s="21">
        <v>0</v>
      </c>
      <c r="AA11" s="21">
        <v>0</v>
      </c>
      <c r="AB11" s="41">
        <v>0</v>
      </c>
    </row>
    <row r="12" spans="1:28">
      <c r="A12" s="19">
        <v>91</v>
      </c>
      <c r="B12" s="20" t="s">
        <v>307</v>
      </c>
      <c r="C12" s="21">
        <v>8</v>
      </c>
      <c r="D12" s="21">
        <v>1</v>
      </c>
      <c r="E12" s="21">
        <v>0</v>
      </c>
      <c r="F12" s="21">
        <v>1</v>
      </c>
      <c r="G12" s="21">
        <v>0</v>
      </c>
      <c r="H12" s="21">
        <v>0</v>
      </c>
      <c r="I12" s="21">
        <v>0</v>
      </c>
      <c r="J12" s="35" t="s">
        <v>308</v>
      </c>
      <c r="K12" s="40">
        <v>3</v>
      </c>
      <c r="L12" s="21">
        <v>3</v>
      </c>
      <c r="M12" s="21">
        <v>0</v>
      </c>
      <c r="N12" s="41">
        <v>0</v>
      </c>
      <c r="O12" s="40">
        <v>0</v>
      </c>
      <c r="P12" s="21">
        <v>0</v>
      </c>
      <c r="Q12" s="21">
        <v>0</v>
      </c>
      <c r="R12" s="41">
        <v>0</v>
      </c>
      <c r="S12" s="40">
        <v>0</v>
      </c>
      <c r="T12" s="21">
        <v>0</v>
      </c>
      <c r="U12" s="41">
        <v>0</v>
      </c>
      <c r="V12" s="40">
        <v>0</v>
      </c>
      <c r="W12" s="21">
        <v>0</v>
      </c>
      <c r="X12" s="41">
        <v>0</v>
      </c>
      <c r="Y12" s="40">
        <v>0</v>
      </c>
      <c r="Z12" s="21">
        <v>0</v>
      </c>
      <c r="AA12" s="21">
        <v>0</v>
      </c>
      <c r="AB12" s="41">
        <v>0</v>
      </c>
    </row>
    <row r="13" spans="1:28">
      <c r="A13" s="19">
        <v>17</v>
      </c>
      <c r="B13" s="20" t="s">
        <v>309</v>
      </c>
      <c r="C13" s="21">
        <v>3</v>
      </c>
      <c r="D13" s="21">
        <v>0</v>
      </c>
      <c r="E13" s="21">
        <v>0</v>
      </c>
      <c r="F13" s="21">
        <v>0</v>
      </c>
      <c r="G13" s="21">
        <v>0</v>
      </c>
      <c r="H13" s="21">
        <v>2</v>
      </c>
      <c r="I13" s="21">
        <v>0</v>
      </c>
      <c r="J13" s="35" t="s">
        <v>310</v>
      </c>
      <c r="K13" s="40">
        <v>3</v>
      </c>
      <c r="L13" s="21">
        <v>2</v>
      </c>
      <c r="M13" s="21">
        <v>0</v>
      </c>
      <c r="N13" s="41">
        <v>1</v>
      </c>
      <c r="O13" s="40">
        <v>0</v>
      </c>
      <c r="P13" s="21">
        <v>0</v>
      </c>
      <c r="Q13" s="21">
        <v>0</v>
      </c>
      <c r="R13" s="41">
        <v>0</v>
      </c>
      <c r="S13" s="40">
        <v>0</v>
      </c>
      <c r="T13" s="21">
        <v>0</v>
      </c>
      <c r="U13" s="41">
        <v>0</v>
      </c>
      <c r="V13" s="40">
        <v>1</v>
      </c>
      <c r="W13" s="21">
        <v>0</v>
      </c>
      <c r="X13" s="41">
        <v>0</v>
      </c>
      <c r="Y13" s="40">
        <v>0</v>
      </c>
      <c r="Z13" s="21">
        <v>0</v>
      </c>
      <c r="AA13" s="21">
        <v>0</v>
      </c>
      <c r="AB13" s="41">
        <v>0</v>
      </c>
    </row>
    <row r="14" spans="1:28">
      <c r="A14" s="19">
        <v>10</v>
      </c>
      <c r="B14" s="20" t="s">
        <v>317</v>
      </c>
      <c r="C14" s="21">
        <v>1</v>
      </c>
      <c r="D14" s="21">
        <v>0</v>
      </c>
      <c r="E14" s="21">
        <v>0</v>
      </c>
      <c r="F14" s="21">
        <v>0</v>
      </c>
      <c r="G14" s="21">
        <v>0</v>
      </c>
      <c r="H14" s="21">
        <v>0</v>
      </c>
      <c r="I14" s="21">
        <v>0</v>
      </c>
      <c r="J14" s="35" t="s">
        <v>318</v>
      </c>
      <c r="K14" s="40">
        <v>0</v>
      </c>
      <c r="L14" s="21">
        <v>0</v>
      </c>
      <c r="M14" s="21">
        <v>0</v>
      </c>
      <c r="N14" s="41">
        <v>0</v>
      </c>
      <c r="O14" s="40">
        <v>0</v>
      </c>
      <c r="P14" s="21">
        <v>0</v>
      </c>
      <c r="Q14" s="21">
        <v>0</v>
      </c>
      <c r="R14" s="41">
        <v>0</v>
      </c>
      <c r="S14" s="40">
        <v>0</v>
      </c>
      <c r="T14" s="21">
        <v>0</v>
      </c>
      <c r="U14" s="41">
        <v>0</v>
      </c>
      <c r="V14" s="40">
        <v>0</v>
      </c>
      <c r="W14" s="21">
        <v>0</v>
      </c>
      <c r="X14" s="41">
        <v>0</v>
      </c>
      <c r="Y14" s="40">
        <v>0</v>
      </c>
      <c r="Z14" s="21">
        <v>0</v>
      </c>
      <c r="AA14" s="21">
        <v>0</v>
      </c>
      <c r="AB14" s="41">
        <v>0</v>
      </c>
    </row>
    <row r="15" spans="1:28">
      <c r="A15" s="19">
        <v>42</v>
      </c>
      <c r="B15" s="20" t="s">
        <v>311</v>
      </c>
      <c r="C15" s="21">
        <v>3</v>
      </c>
      <c r="D15" s="21">
        <v>0</v>
      </c>
      <c r="E15" s="21">
        <v>0</v>
      </c>
      <c r="F15" s="21">
        <v>0</v>
      </c>
      <c r="G15" s="21">
        <v>0</v>
      </c>
      <c r="H15" s="21">
        <v>0</v>
      </c>
      <c r="I15" s="21">
        <v>0</v>
      </c>
      <c r="J15" s="35" t="s">
        <v>312</v>
      </c>
      <c r="K15" s="40">
        <v>3</v>
      </c>
      <c r="L15" s="21">
        <v>2</v>
      </c>
      <c r="M15" s="21">
        <v>0</v>
      </c>
      <c r="N15" s="41">
        <v>0</v>
      </c>
      <c r="O15" s="40">
        <v>0</v>
      </c>
      <c r="P15" s="21">
        <v>0</v>
      </c>
      <c r="Q15" s="21">
        <v>0</v>
      </c>
      <c r="R15" s="41">
        <v>0</v>
      </c>
      <c r="S15" s="40">
        <v>0</v>
      </c>
      <c r="T15" s="21">
        <v>1</v>
      </c>
      <c r="U15" s="41">
        <v>0</v>
      </c>
      <c r="V15" s="40">
        <v>0</v>
      </c>
      <c r="W15" s="21">
        <v>0</v>
      </c>
      <c r="X15" s="41">
        <v>0</v>
      </c>
      <c r="Y15" s="40">
        <v>0</v>
      </c>
      <c r="Z15" s="21">
        <v>0</v>
      </c>
      <c r="AA15" s="21">
        <v>0</v>
      </c>
      <c r="AB15" s="41">
        <v>0</v>
      </c>
    </row>
    <row r="16" spans="1:28">
      <c r="A16" s="19"/>
      <c r="B16" s="20">
        <v>0</v>
      </c>
      <c r="C16" s="21">
        <v>0</v>
      </c>
      <c r="D16" s="21">
        <v>0</v>
      </c>
      <c r="E16" s="21">
        <v>0</v>
      </c>
      <c r="F16" s="21">
        <v>0</v>
      </c>
      <c r="G16" s="21">
        <v>0</v>
      </c>
      <c r="H16" s="21">
        <v>0</v>
      </c>
      <c r="I16" s="21">
        <v>0</v>
      </c>
      <c r="J16" s="35"/>
      <c r="K16" s="40">
        <v>0</v>
      </c>
      <c r="L16" s="21">
        <v>0</v>
      </c>
      <c r="M16" s="21">
        <v>0</v>
      </c>
      <c r="N16" s="41">
        <v>0</v>
      </c>
      <c r="O16" s="40">
        <v>0</v>
      </c>
      <c r="P16" s="21">
        <v>0</v>
      </c>
      <c r="Q16" s="21">
        <v>0</v>
      </c>
      <c r="R16" s="41">
        <v>0</v>
      </c>
      <c r="S16" s="40">
        <v>0</v>
      </c>
      <c r="T16" s="21">
        <v>0</v>
      </c>
      <c r="U16" s="41">
        <v>0</v>
      </c>
      <c r="V16" s="40">
        <v>0</v>
      </c>
      <c r="W16" s="21">
        <v>0</v>
      </c>
      <c r="X16" s="41">
        <v>0</v>
      </c>
      <c r="Y16" s="40">
        <v>0</v>
      </c>
      <c r="Z16" s="21">
        <v>0</v>
      </c>
      <c r="AA16" s="21">
        <v>0</v>
      </c>
      <c r="AB16" s="41">
        <v>0</v>
      </c>
    </row>
    <row r="17" spans="1:28">
      <c r="A17" s="19"/>
      <c r="B17" s="20">
        <v>0</v>
      </c>
      <c r="C17" s="21">
        <v>0</v>
      </c>
      <c r="D17" s="21">
        <v>0</v>
      </c>
      <c r="E17" s="21">
        <v>0</v>
      </c>
      <c r="F17" s="21">
        <v>0</v>
      </c>
      <c r="G17" s="21">
        <v>0</v>
      </c>
      <c r="H17" s="21">
        <v>0</v>
      </c>
      <c r="I17" s="21">
        <v>0</v>
      </c>
      <c r="J17" s="35"/>
      <c r="K17" s="40">
        <v>0</v>
      </c>
      <c r="L17" s="21">
        <v>0</v>
      </c>
      <c r="M17" s="21">
        <v>0</v>
      </c>
      <c r="N17" s="41">
        <v>0</v>
      </c>
      <c r="O17" s="40">
        <v>0</v>
      </c>
      <c r="P17" s="21">
        <v>0</v>
      </c>
      <c r="Q17" s="21">
        <v>0</v>
      </c>
      <c r="R17" s="41">
        <v>0</v>
      </c>
      <c r="S17" s="40">
        <v>0</v>
      </c>
      <c r="T17" s="21">
        <v>0</v>
      </c>
      <c r="U17" s="41">
        <v>0</v>
      </c>
      <c r="V17" s="40">
        <v>0</v>
      </c>
      <c r="W17" s="21">
        <v>0</v>
      </c>
      <c r="X17" s="41">
        <v>0</v>
      </c>
      <c r="Y17" s="40">
        <v>0</v>
      </c>
      <c r="Z17" s="21">
        <v>0</v>
      </c>
      <c r="AA17" s="21">
        <v>0</v>
      </c>
      <c r="AB17" s="41">
        <v>0</v>
      </c>
    </row>
    <row r="18" spans="1:28">
      <c r="A18" s="19"/>
      <c r="B18" s="20">
        <v>0</v>
      </c>
      <c r="C18" s="21">
        <v>0</v>
      </c>
      <c r="D18" s="21">
        <v>0</v>
      </c>
      <c r="E18" s="21">
        <v>0</v>
      </c>
      <c r="F18" s="21">
        <v>0</v>
      </c>
      <c r="G18" s="21">
        <v>0</v>
      </c>
      <c r="H18" s="21">
        <v>0</v>
      </c>
      <c r="I18" s="21">
        <v>0</v>
      </c>
      <c r="J18" s="35"/>
      <c r="K18" s="40">
        <v>0</v>
      </c>
      <c r="L18" s="21">
        <v>0</v>
      </c>
      <c r="M18" s="21">
        <v>0</v>
      </c>
      <c r="N18" s="41">
        <v>0</v>
      </c>
      <c r="O18" s="40">
        <v>0</v>
      </c>
      <c r="P18" s="21">
        <v>0</v>
      </c>
      <c r="Q18" s="21">
        <v>0</v>
      </c>
      <c r="R18" s="41">
        <v>0</v>
      </c>
      <c r="S18" s="40">
        <v>0</v>
      </c>
      <c r="T18" s="21">
        <v>0</v>
      </c>
      <c r="U18" s="41">
        <v>0</v>
      </c>
      <c r="V18" s="40">
        <v>0</v>
      </c>
      <c r="W18" s="21">
        <v>0</v>
      </c>
      <c r="X18" s="41">
        <v>0</v>
      </c>
      <c r="Y18" s="40">
        <v>0</v>
      </c>
      <c r="Z18" s="21">
        <v>0</v>
      </c>
      <c r="AA18" s="21">
        <v>0</v>
      </c>
      <c r="AB18" s="41">
        <v>0</v>
      </c>
    </row>
    <row r="19" spans="1:28">
      <c r="A19" s="19"/>
      <c r="B19" s="20">
        <v>0</v>
      </c>
      <c r="C19" s="21">
        <v>0</v>
      </c>
      <c r="D19" s="21">
        <v>0</v>
      </c>
      <c r="E19" s="21">
        <v>0</v>
      </c>
      <c r="F19" s="21">
        <v>0</v>
      </c>
      <c r="G19" s="21">
        <v>0</v>
      </c>
      <c r="H19" s="21">
        <v>0</v>
      </c>
      <c r="I19" s="21">
        <v>0</v>
      </c>
      <c r="J19" s="35"/>
      <c r="K19" s="40">
        <v>0</v>
      </c>
      <c r="L19" s="21">
        <v>0</v>
      </c>
      <c r="M19" s="21">
        <v>0</v>
      </c>
      <c r="N19" s="41">
        <v>0</v>
      </c>
      <c r="O19" s="40">
        <v>0</v>
      </c>
      <c r="P19" s="21">
        <v>0</v>
      </c>
      <c r="Q19" s="21">
        <v>0</v>
      </c>
      <c r="R19" s="41">
        <v>0</v>
      </c>
      <c r="S19" s="40">
        <v>0</v>
      </c>
      <c r="T19" s="21">
        <v>0</v>
      </c>
      <c r="U19" s="41">
        <v>0</v>
      </c>
      <c r="V19" s="40">
        <v>0</v>
      </c>
      <c r="W19" s="21">
        <v>0</v>
      </c>
      <c r="X19" s="41">
        <v>0</v>
      </c>
      <c r="Y19" s="40">
        <v>0</v>
      </c>
      <c r="Z19" s="21">
        <v>0</v>
      </c>
      <c r="AA19" s="21">
        <v>0</v>
      </c>
      <c r="AB19" s="41">
        <v>0</v>
      </c>
    </row>
    <row r="20" spans="1:28">
      <c r="A20" s="19"/>
      <c r="B20" s="20">
        <v>0</v>
      </c>
      <c r="C20" s="21">
        <v>0</v>
      </c>
      <c r="D20" s="21">
        <v>0</v>
      </c>
      <c r="E20" s="21">
        <v>0</v>
      </c>
      <c r="F20" s="21">
        <v>0</v>
      </c>
      <c r="G20" s="21">
        <v>0</v>
      </c>
      <c r="H20" s="21">
        <v>0</v>
      </c>
      <c r="I20" s="21">
        <v>0</v>
      </c>
      <c r="J20" s="35"/>
      <c r="K20" s="40">
        <v>0</v>
      </c>
      <c r="L20" s="21">
        <v>0</v>
      </c>
      <c r="M20" s="21">
        <v>0</v>
      </c>
      <c r="N20" s="41">
        <v>0</v>
      </c>
      <c r="O20" s="40">
        <v>0</v>
      </c>
      <c r="P20" s="21">
        <v>0</v>
      </c>
      <c r="Q20" s="21">
        <v>0</v>
      </c>
      <c r="R20" s="41">
        <v>0</v>
      </c>
      <c r="S20" s="40">
        <v>0</v>
      </c>
      <c r="T20" s="21">
        <v>0</v>
      </c>
      <c r="U20" s="41">
        <v>0</v>
      </c>
      <c r="V20" s="40">
        <v>0</v>
      </c>
      <c r="W20" s="21">
        <v>0</v>
      </c>
      <c r="X20" s="41">
        <v>0</v>
      </c>
      <c r="Y20" s="40">
        <v>0</v>
      </c>
      <c r="Z20" s="21">
        <v>0</v>
      </c>
      <c r="AA20" s="21">
        <v>0</v>
      </c>
      <c r="AB20" s="41">
        <v>0</v>
      </c>
    </row>
    <row r="21" spans="1:28">
      <c r="A21" s="19"/>
      <c r="B21" s="20">
        <v>0</v>
      </c>
      <c r="C21" s="21">
        <v>0</v>
      </c>
      <c r="D21" s="21">
        <v>0</v>
      </c>
      <c r="E21" s="21">
        <v>0</v>
      </c>
      <c r="F21" s="21">
        <v>0</v>
      </c>
      <c r="G21" s="21">
        <v>0</v>
      </c>
      <c r="H21" s="21">
        <v>0</v>
      </c>
      <c r="I21" s="21">
        <v>0</v>
      </c>
      <c r="J21" s="35"/>
      <c r="K21" s="40">
        <v>0</v>
      </c>
      <c r="L21" s="21">
        <v>0</v>
      </c>
      <c r="M21" s="21">
        <v>0</v>
      </c>
      <c r="N21" s="41">
        <v>0</v>
      </c>
      <c r="O21" s="40">
        <v>0</v>
      </c>
      <c r="P21" s="21">
        <v>0</v>
      </c>
      <c r="Q21" s="21">
        <v>0</v>
      </c>
      <c r="R21" s="41">
        <v>0</v>
      </c>
      <c r="S21" s="40">
        <v>0</v>
      </c>
      <c r="T21" s="21">
        <v>0</v>
      </c>
      <c r="U21" s="41">
        <v>0</v>
      </c>
      <c r="V21" s="40">
        <v>0</v>
      </c>
      <c r="W21" s="21">
        <v>0</v>
      </c>
      <c r="X21" s="41">
        <v>0</v>
      </c>
      <c r="Y21" s="40">
        <v>0</v>
      </c>
      <c r="Z21" s="21">
        <v>0</v>
      </c>
      <c r="AA21" s="21">
        <v>0</v>
      </c>
      <c r="AB21" s="41">
        <v>0</v>
      </c>
    </row>
    <row r="22" spans="1:28">
      <c r="A22" s="19"/>
      <c r="B22" s="20">
        <v>0</v>
      </c>
      <c r="C22" s="21">
        <v>0</v>
      </c>
      <c r="D22" s="21">
        <v>0</v>
      </c>
      <c r="E22" s="21">
        <v>0</v>
      </c>
      <c r="F22" s="21">
        <v>0</v>
      </c>
      <c r="G22" s="21">
        <v>0</v>
      </c>
      <c r="H22" s="21">
        <v>0</v>
      </c>
      <c r="I22" s="21">
        <v>0</v>
      </c>
      <c r="J22" s="35"/>
      <c r="K22" s="40">
        <v>0</v>
      </c>
      <c r="L22" s="21">
        <v>0</v>
      </c>
      <c r="M22" s="21">
        <v>0</v>
      </c>
      <c r="N22" s="41">
        <v>0</v>
      </c>
      <c r="O22" s="40">
        <v>0</v>
      </c>
      <c r="P22" s="21">
        <v>0</v>
      </c>
      <c r="Q22" s="21">
        <v>0</v>
      </c>
      <c r="R22" s="41">
        <v>0</v>
      </c>
      <c r="S22" s="40">
        <v>0</v>
      </c>
      <c r="T22" s="21">
        <v>0</v>
      </c>
      <c r="U22" s="41">
        <v>0</v>
      </c>
      <c r="V22" s="40">
        <v>0</v>
      </c>
      <c r="W22" s="21">
        <v>0</v>
      </c>
      <c r="X22" s="41">
        <v>0</v>
      </c>
      <c r="Y22" s="40">
        <v>0</v>
      </c>
      <c r="Z22" s="21">
        <v>0</v>
      </c>
      <c r="AA22" s="21">
        <v>0</v>
      </c>
      <c r="AB22" s="41">
        <v>0</v>
      </c>
    </row>
    <row r="23" spans="1:28">
      <c r="A23" s="19"/>
      <c r="B23" s="20">
        <v>0</v>
      </c>
      <c r="C23" s="21">
        <v>0</v>
      </c>
      <c r="D23" s="21">
        <v>0</v>
      </c>
      <c r="E23" s="21">
        <v>0</v>
      </c>
      <c r="F23" s="21">
        <v>0</v>
      </c>
      <c r="G23" s="21">
        <v>0</v>
      </c>
      <c r="H23" s="21">
        <v>0</v>
      </c>
      <c r="I23" s="21">
        <v>0</v>
      </c>
      <c r="J23" s="35"/>
      <c r="K23" s="40">
        <v>0</v>
      </c>
      <c r="L23" s="21">
        <v>0</v>
      </c>
      <c r="M23" s="21">
        <v>0</v>
      </c>
      <c r="N23" s="41">
        <v>0</v>
      </c>
      <c r="O23" s="40">
        <v>0</v>
      </c>
      <c r="P23" s="21">
        <v>0</v>
      </c>
      <c r="Q23" s="21">
        <v>0</v>
      </c>
      <c r="R23" s="41">
        <v>0</v>
      </c>
      <c r="S23" s="40">
        <v>0</v>
      </c>
      <c r="T23" s="21">
        <v>0</v>
      </c>
      <c r="U23" s="41">
        <v>0</v>
      </c>
      <c r="V23" s="40">
        <v>0</v>
      </c>
      <c r="W23" s="21">
        <v>0</v>
      </c>
      <c r="X23" s="41">
        <v>0</v>
      </c>
      <c r="Y23" s="40">
        <v>0</v>
      </c>
      <c r="Z23" s="21">
        <v>0</v>
      </c>
      <c r="AA23" s="21">
        <v>0</v>
      </c>
      <c r="AB23" s="41">
        <v>0</v>
      </c>
    </row>
    <row r="24" spans="1:28">
      <c r="A24" s="19"/>
      <c r="B24" s="20">
        <v>0</v>
      </c>
      <c r="C24" s="21">
        <v>0</v>
      </c>
      <c r="D24" s="21">
        <v>0</v>
      </c>
      <c r="E24" s="21">
        <v>0</v>
      </c>
      <c r="F24" s="21">
        <v>0</v>
      </c>
      <c r="G24" s="21">
        <v>0</v>
      </c>
      <c r="H24" s="21">
        <v>0</v>
      </c>
      <c r="I24" s="21">
        <v>0</v>
      </c>
      <c r="J24" s="35"/>
      <c r="K24" s="40">
        <v>0</v>
      </c>
      <c r="L24" s="21">
        <v>0</v>
      </c>
      <c r="M24" s="21">
        <v>0</v>
      </c>
      <c r="N24" s="41">
        <v>0</v>
      </c>
      <c r="O24" s="40">
        <v>0</v>
      </c>
      <c r="P24" s="21">
        <v>0</v>
      </c>
      <c r="Q24" s="21">
        <v>0</v>
      </c>
      <c r="R24" s="41">
        <v>0</v>
      </c>
      <c r="S24" s="40">
        <v>0</v>
      </c>
      <c r="T24" s="21">
        <v>0</v>
      </c>
      <c r="U24" s="41">
        <v>0</v>
      </c>
      <c r="V24" s="40">
        <v>0</v>
      </c>
      <c r="W24" s="21">
        <v>0</v>
      </c>
      <c r="X24" s="41">
        <v>0</v>
      </c>
      <c r="Y24" s="40">
        <v>0</v>
      </c>
      <c r="Z24" s="21">
        <v>0</v>
      </c>
      <c r="AA24" s="21">
        <v>0</v>
      </c>
      <c r="AB24" s="41">
        <v>0</v>
      </c>
    </row>
    <row r="25" spans="1:28">
      <c r="A25" s="19"/>
      <c r="B25" s="20">
        <v>0</v>
      </c>
      <c r="C25" s="21">
        <v>0</v>
      </c>
      <c r="D25" s="21">
        <v>0</v>
      </c>
      <c r="E25" s="21">
        <v>0</v>
      </c>
      <c r="F25" s="21">
        <v>0</v>
      </c>
      <c r="G25" s="21">
        <v>0</v>
      </c>
      <c r="H25" s="21">
        <v>0</v>
      </c>
      <c r="I25" s="21">
        <v>0</v>
      </c>
      <c r="J25" s="35"/>
      <c r="K25" s="40">
        <v>0</v>
      </c>
      <c r="L25" s="21">
        <v>0</v>
      </c>
      <c r="M25" s="21">
        <v>0</v>
      </c>
      <c r="N25" s="41">
        <v>0</v>
      </c>
      <c r="O25" s="40">
        <v>0</v>
      </c>
      <c r="P25" s="21">
        <v>0</v>
      </c>
      <c r="Q25" s="21">
        <v>0</v>
      </c>
      <c r="R25" s="41">
        <v>0</v>
      </c>
      <c r="S25" s="40">
        <v>0</v>
      </c>
      <c r="T25" s="21">
        <v>0</v>
      </c>
      <c r="U25" s="41">
        <v>0</v>
      </c>
      <c r="V25" s="40">
        <v>0</v>
      </c>
      <c r="W25" s="21">
        <v>0</v>
      </c>
      <c r="X25" s="41">
        <v>0</v>
      </c>
      <c r="Y25" s="40">
        <v>0</v>
      </c>
      <c r="Z25" s="21">
        <v>0</v>
      </c>
      <c r="AA25" s="21">
        <v>0</v>
      </c>
      <c r="AB25" s="41">
        <v>0</v>
      </c>
    </row>
    <row r="26" spans="1:28">
      <c r="A26" s="19"/>
      <c r="B26" s="20">
        <v>0</v>
      </c>
      <c r="C26" s="21">
        <v>0</v>
      </c>
      <c r="D26" s="21">
        <v>0</v>
      </c>
      <c r="E26" s="21">
        <v>0</v>
      </c>
      <c r="F26" s="21">
        <v>0</v>
      </c>
      <c r="G26" s="21">
        <v>0</v>
      </c>
      <c r="H26" s="21">
        <v>0</v>
      </c>
      <c r="I26" s="21">
        <v>0</v>
      </c>
      <c r="J26" s="35"/>
      <c r="K26" s="40">
        <v>0</v>
      </c>
      <c r="L26" s="21">
        <v>0</v>
      </c>
      <c r="M26" s="21">
        <v>0</v>
      </c>
      <c r="N26" s="41">
        <v>0</v>
      </c>
      <c r="O26" s="40">
        <v>0</v>
      </c>
      <c r="P26" s="21">
        <v>0</v>
      </c>
      <c r="Q26" s="21">
        <v>0</v>
      </c>
      <c r="R26" s="41">
        <v>0</v>
      </c>
      <c r="S26" s="40">
        <v>0</v>
      </c>
      <c r="T26" s="21">
        <v>0</v>
      </c>
      <c r="U26" s="41">
        <v>0</v>
      </c>
      <c r="V26" s="40">
        <v>0</v>
      </c>
      <c r="W26" s="21">
        <v>0</v>
      </c>
      <c r="X26" s="41">
        <v>0</v>
      </c>
      <c r="Y26" s="40">
        <v>0</v>
      </c>
      <c r="Z26" s="21">
        <v>0</v>
      </c>
      <c r="AA26" s="21">
        <v>0</v>
      </c>
      <c r="AB26" s="41">
        <v>0</v>
      </c>
    </row>
    <row r="27" spans="1:28" ht="17.25" thickBot="1">
      <c r="A27" s="42"/>
      <c r="B27" s="22">
        <v>0</v>
      </c>
      <c r="C27" s="23">
        <v>0</v>
      </c>
      <c r="D27" s="23">
        <v>0</v>
      </c>
      <c r="E27" s="23">
        <v>0</v>
      </c>
      <c r="F27" s="23">
        <v>0</v>
      </c>
      <c r="G27" s="23">
        <v>0</v>
      </c>
      <c r="H27" s="23">
        <v>0</v>
      </c>
      <c r="I27" s="23">
        <v>0</v>
      </c>
      <c r="J27" s="36"/>
      <c r="K27" s="43">
        <v>0</v>
      </c>
      <c r="L27" s="23">
        <v>0</v>
      </c>
      <c r="M27" s="23">
        <v>0</v>
      </c>
      <c r="N27" s="44">
        <v>0</v>
      </c>
      <c r="O27" s="43">
        <v>0</v>
      </c>
      <c r="P27" s="23">
        <v>0</v>
      </c>
      <c r="Q27" s="23">
        <v>0</v>
      </c>
      <c r="R27" s="44">
        <v>0</v>
      </c>
      <c r="S27" s="43">
        <v>0</v>
      </c>
      <c r="T27" s="23">
        <v>0</v>
      </c>
      <c r="U27" s="44">
        <v>0</v>
      </c>
      <c r="V27" s="43">
        <v>0</v>
      </c>
      <c r="W27" s="23">
        <v>0</v>
      </c>
      <c r="X27" s="44">
        <v>0</v>
      </c>
      <c r="Y27" s="43">
        <v>0</v>
      </c>
      <c r="Z27" s="23">
        <v>0</v>
      </c>
      <c r="AA27" s="23">
        <v>0</v>
      </c>
      <c r="AB27" s="44">
        <v>0</v>
      </c>
    </row>
    <row r="28" spans="1:28" ht="17.25" thickBot="1">
      <c r="A28" s="192" t="s">
        <v>103</v>
      </c>
      <c r="B28" s="193"/>
      <c r="C28" s="31">
        <f t="shared" ref="C28:I28" si="0">SUM(C3:C27)+SUM(C30:C44)</f>
        <v>27</v>
      </c>
      <c r="D28" s="32">
        <f t="shared" si="0"/>
        <v>12</v>
      </c>
      <c r="E28" s="32">
        <f t="shared" si="0"/>
        <v>2</v>
      </c>
      <c r="F28" s="32">
        <f t="shared" si="0"/>
        <v>4</v>
      </c>
      <c r="G28" s="32">
        <f t="shared" si="0"/>
        <v>0</v>
      </c>
      <c r="H28" s="32">
        <f t="shared" si="0"/>
        <v>2</v>
      </c>
      <c r="I28" s="32">
        <f t="shared" si="0"/>
        <v>0</v>
      </c>
      <c r="J28" s="65"/>
      <c r="K28" s="31">
        <f t="shared" ref="K28:AB28" si="1">SUM(K3:K27)</f>
        <v>31</v>
      </c>
      <c r="L28" s="32">
        <f t="shared" si="1"/>
        <v>27</v>
      </c>
      <c r="M28" s="32">
        <f t="shared" si="1"/>
        <v>1</v>
      </c>
      <c r="N28" s="33">
        <f t="shared" si="1"/>
        <v>1</v>
      </c>
      <c r="O28" s="31">
        <f t="shared" si="1"/>
        <v>2</v>
      </c>
      <c r="P28" s="32">
        <f t="shared" si="1"/>
        <v>0</v>
      </c>
      <c r="Q28" s="32">
        <f t="shared" si="1"/>
        <v>0</v>
      </c>
      <c r="R28" s="33">
        <f t="shared" si="1"/>
        <v>0</v>
      </c>
      <c r="S28" s="31">
        <f t="shared" si="1"/>
        <v>1</v>
      </c>
      <c r="T28" s="32">
        <f t="shared" si="1"/>
        <v>1</v>
      </c>
      <c r="U28" s="33">
        <f t="shared" si="1"/>
        <v>0</v>
      </c>
      <c r="V28" s="31">
        <f t="shared" si="1"/>
        <v>2</v>
      </c>
      <c r="W28" s="32">
        <f t="shared" si="1"/>
        <v>1</v>
      </c>
      <c r="X28" s="33">
        <f t="shared" si="1"/>
        <v>0</v>
      </c>
      <c r="Y28" s="51">
        <f t="shared" si="1"/>
        <v>2</v>
      </c>
      <c r="Z28" s="32">
        <f t="shared" si="1"/>
        <v>0</v>
      </c>
      <c r="AA28" s="32">
        <f t="shared" si="1"/>
        <v>1</v>
      </c>
      <c r="AB28" s="33">
        <f t="shared" si="1"/>
        <v>3</v>
      </c>
    </row>
    <row r="29" spans="1:28" ht="22.5" thickBot="1">
      <c r="A29" s="103" t="s">
        <v>109</v>
      </c>
      <c r="B29" s="104" t="s">
        <v>135</v>
      </c>
      <c r="C29" s="104" t="s">
        <v>117</v>
      </c>
      <c r="D29" s="104" t="s">
        <v>118</v>
      </c>
      <c r="E29" s="104" t="s">
        <v>91</v>
      </c>
      <c r="F29" s="104" t="s">
        <v>92</v>
      </c>
      <c r="G29" s="191"/>
      <c r="H29" s="191"/>
      <c r="I29" s="191"/>
      <c r="J29" s="105" t="s">
        <v>133</v>
      </c>
      <c r="K29" s="106" t="s">
        <v>81</v>
      </c>
      <c r="L29" s="96" t="s">
        <v>82</v>
      </c>
      <c r="M29" s="96" t="s">
        <v>83</v>
      </c>
      <c r="N29" s="107" t="s">
        <v>159</v>
      </c>
      <c r="O29" s="95" t="s">
        <v>119</v>
      </c>
      <c r="P29" s="96" t="s">
        <v>157</v>
      </c>
      <c r="Q29" s="96" t="s">
        <v>84</v>
      </c>
      <c r="R29" s="102" t="s">
        <v>90</v>
      </c>
      <c r="S29" s="108" t="s">
        <v>85</v>
      </c>
      <c r="T29" s="109" t="s">
        <v>122</v>
      </c>
      <c r="U29" s="109" t="s">
        <v>121</v>
      </c>
      <c r="V29" s="110" t="s">
        <v>129</v>
      </c>
      <c r="W29" s="111" t="s">
        <v>86</v>
      </c>
      <c r="X29" s="104" t="s">
        <v>87</v>
      </c>
      <c r="Y29" s="105" t="s">
        <v>120</v>
      </c>
      <c r="Z29" s="108" t="s">
        <v>88</v>
      </c>
      <c r="AA29" s="110" t="s">
        <v>89</v>
      </c>
    </row>
    <row r="30" spans="1:28">
      <c r="A30" s="24">
        <v>53</v>
      </c>
      <c r="B30" s="25" t="s">
        <v>321</v>
      </c>
      <c r="C30" s="30">
        <v>1</v>
      </c>
      <c r="D30" s="30">
        <v>1</v>
      </c>
      <c r="E30" s="30">
        <v>0</v>
      </c>
      <c r="F30" s="30">
        <v>0</v>
      </c>
      <c r="G30" s="13"/>
      <c r="H30" s="13"/>
      <c r="I30" s="13"/>
      <c r="J30" s="45" t="s">
        <v>322</v>
      </c>
      <c r="K30" s="52">
        <v>0</v>
      </c>
      <c r="L30" s="53">
        <v>1</v>
      </c>
      <c r="M30" s="53">
        <v>0</v>
      </c>
      <c r="N30" s="54">
        <v>0</v>
      </c>
      <c r="O30" s="52">
        <v>16</v>
      </c>
      <c r="P30" s="53">
        <v>86</v>
      </c>
      <c r="Q30" s="53">
        <v>25</v>
      </c>
      <c r="R30" s="54">
        <v>18</v>
      </c>
      <c r="S30" s="59">
        <v>3</v>
      </c>
      <c r="T30" s="30">
        <v>0</v>
      </c>
      <c r="U30" s="30">
        <v>5</v>
      </c>
      <c r="V30" s="60">
        <v>1</v>
      </c>
      <c r="W30" s="48">
        <v>3</v>
      </c>
      <c r="X30" s="30">
        <v>0</v>
      </c>
      <c r="Y30" s="61">
        <v>0</v>
      </c>
      <c r="Z30" s="59">
        <v>6</v>
      </c>
      <c r="AA30" s="60">
        <v>4</v>
      </c>
    </row>
    <row r="31" spans="1:28">
      <c r="A31" s="26">
        <v>62</v>
      </c>
      <c r="B31" s="27" t="s">
        <v>323</v>
      </c>
      <c r="C31" s="15">
        <v>0</v>
      </c>
      <c r="D31" s="15">
        <v>0</v>
      </c>
      <c r="E31" s="15">
        <v>0</v>
      </c>
      <c r="F31" s="15">
        <v>0</v>
      </c>
      <c r="G31" s="11"/>
      <c r="H31" s="11"/>
      <c r="I31" s="11"/>
      <c r="J31" s="46" t="s">
        <v>324</v>
      </c>
      <c r="K31" s="55">
        <v>0</v>
      </c>
      <c r="L31" s="15">
        <v>0</v>
      </c>
      <c r="M31" s="15">
        <v>0</v>
      </c>
      <c r="N31" s="56">
        <v>0</v>
      </c>
      <c r="O31" s="55">
        <v>5</v>
      </c>
      <c r="P31" s="15">
        <v>46</v>
      </c>
      <c r="Q31" s="15">
        <v>13</v>
      </c>
      <c r="R31" s="56">
        <v>13</v>
      </c>
      <c r="S31" s="55">
        <v>6</v>
      </c>
      <c r="T31" s="15">
        <v>0</v>
      </c>
      <c r="U31" s="15">
        <v>0</v>
      </c>
      <c r="V31" s="56">
        <v>0</v>
      </c>
      <c r="W31" s="49">
        <v>1</v>
      </c>
      <c r="X31" s="15">
        <v>1</v>
      </c>
      <c r="Y31" s="62">
        <v>0</v>
      </c>
      <c r="Z31" s="55">
        <v>4</v>
      </c>
      <c r="AA31" s="56">
        <v>1</v>
      </c>
    </row>
    <row r="32" spans="1:28">
      <c r="A32" s="26">
        <v>11</v>
      </c>
      <c r="B32" s="27" t="s">
        <v>325</v>
      </c>
      <c r="C32" s="15">
        <v>0</v>
      </c>
      <c r="D32" s="15">
        <v>0</v>
      </c>
      <c r="E32" s="15">
        <v>0</v>
      </c>
      <c r="F32" s="15">
        <v>0</v>
      </c>
      <c r="G32" s="11"/>
      <c r="H32" s="11"/>
      <c r="I32" s="11"/>
      <c r="J32" s="46" t="s">
        <v>326</v>
      </c>
      <c r="K32" s="55">
        <v>0</v>
      </c>
      <c r="L32" s="15">
        <v>0</v>
      </c>
      <c r="M32" s="15">
        <v>0</v>
      </c>
      <c r="N32" s="56">
        <v>0</v>
      </c>
      <c r="O32" s="55">
        <v>6</v>
      </c>
      <c r="P32" s="15">
        <v>25</v>
      </c>
      <c r="Q32" s="15">
        <v>8</v>
      </c>
      <c r="R32" s="56">
        <v>7</v>
      </c>
      <c r="S32" s="55">
        <v>2</v>
      </c>
      <c r="T32" s="15">
        <v>0</v>
      </c>
      <c r="U32" s="15">
        <v>1</v>
      </c>
      <c r="V32" s="56">
        <v>0</v>
      </c>
      <c r="W32" s="49">
        <v>1</v>
      </c>
      <c r="X32" s="15">
        <v>0</v>
      </c>
      <c r="Y32" s="62">
        <v>0</v>
      </c>
      <c r="Z32" s="55">
        <v>0</v>
      </c>
      <c r="AA32" s="56">
        <v>0</v>
      </c>
    </row>
    <row r="33" spans="1:27">
      <c r="A33" s="26"/>
      <c r="B33" s="27">
        <v>0</v>
      </c>
      <c r="C33" s="15">
        <v>0</v>
      </c>
      <c r="D33" s="15">
        <v>0</v>
      </c>
      <c r="E33" s="15">
        <v>0</v>
      </c>
      <c r="F33" s="15">
        <v>0</v>
      </c>
      <c r="G33" s="11"/>
      <c r="H33" s="11"/>
      <c r="I33" s="11"/>
      <c r="J33" s="46"/>
      <c r="K33" s="55">
        <v>0</v>
      </c>
      <c r="L33" s="15">
        <v>0</v>
      </c>
      <c r="M33" s="15">
        <v>0</v>
      </c>
      <c r="N33" s="56">
        <v>0</v>
      </c>
      <c r="O33" s="55">
        <v>0</v>
      </c>
      <c r="P33" s="15">
        <v>0</v>
      </c>
      <c r="Q33" s="15">
        <v>0</v>
      </c>
      <c r="R33" s="56">
        <v>0</v>
      </c>
      <c r="S33" s="55">
        <v>0</v>
      </c>
      <c r="T33" s="15">
        <v>0</v>
      </c>
      <c r="U33" s="15">
        <v>0</v>
      </c>
      <c r="V33" s="56">
        <v>0</v>
      </c>
      <c r="W33" s="49">
        <v>0</v>
      </c>
      <c r="X33" s="15">
        <v>0</v>
      </c>
      <c r="Y33" s="62">
        <v>0</v>
      </c>
      <c r="Z33" s="55">
        <v>0</v>
      </c>
      <c r="AA33" s="56">
        <v>0</v>
      </c>
    </row>
    <row r="34" spans="1:27">
      <c r="A34" s="26"/>
      <c r="B34" s="27">
        <v>0</v>
      </c>
      <c r="C34" s="15">
        <v>0</v>
      </c>
      <c r="D34" s="15">
        <v>0</v>
      </c>
      <c r="E34" s="15">
        <v>0</v>
      </c>
      <c r="F34" s="15">
        <v>0</v>
      </c>
      <c r="G34" s="11"/>
      <c r="H34" s="11"/>
      <c r="I34" s="11"/>
      <c r="J34" s="46"/>
      <c r="K34" s="55">
        <v>0</v>
      </c>
      <c r="L34" s="15">
        <v>0</v>
      </c>
      <c r="M34" s="15">
        <v>0</v>
      </c>
      <c r="N34" s="56">
        <v>0</v>
      </c>
      <c r="O34" s="55">
        <v>0</v>
      </c>
      <c r="P34" s="15">
        <v>0</v>
      </c>
      <c r="Q34" s="15">
        <v>0</v>
      </c>
      <c r="R34" s="56">
        <v>0</v>
      </c>
      <c r="S34" s="55">
        <v>0</v>
      </c>
      <c r="T34" s="15">
        <v>0</v>
      </c>
      <c r="U34" s="15">
        <v>0</v>
      </c>
      <c r="V34" s="56">
        <v>0</v>
      </c>
      <c r="W34" s="49">
        <v>0</v>
      </c>
      <c r="X34" s="15">
        <v>0</v>
      </c>
      <c r="Y34" s="62">
        <v>0</v>
      </c>
      <c r="Z34" s="55">
        <v>0</v>
      </c>
      <c r="AA34" s="56">
        <v>0</v>
      </c>
    </row>
    <row r="35" spans="1:27">
      <c r="A35" s="26"/>
      <c r="B35" s="27">
        <v>0</v>
      </c>
      <c r="C35" s="15">
        <v>0</v>
      </c>
      <c r="D35" s="15">
        <v>0</v>
      </c>
      <c r="E35" s="15">
        <v>0</v>
      </c>
      <c r="F35" s="15">
        <v>0</v>
      </c>
      <c r="G35" s="11"/>
      <c r="H35" s="11"/>
      <c r="I35" s="11"/>
      <c r="J35" s="46"/>
      <c r="K35" s="55">
        <v>0</v>
      </c>
      <c r="L35" s="15">
        <v>0</v>
      </c>
      <c r="M35" s="15">
        <v>0</v>
      </c>
      <c r="N35" s="56">
        <v>0</v>
      </c>
      <c r="O35" s="55">
        <v>0</v>
      </c>
      <c r="P35" s="15">
        <v>0</v>
      </c>
      <c r="Q35" s="15">
        <v>0</v>
      </c>
      <c r="R35" s="56">
        <v>0</v>
      </c>
      <c r="S35" s="55">
        <v>0</v>
      </c>
      <c r="T35" s="15">
        <v>0</v>
      </c>
      <c r="U35" s="15">
        <v>0</v>
      </c>
      <c r="V35" s="56">
        <v>0</v>
      </c>
      <c r="W35" s="49">
        <v>0</v>
      </c>
      <c r="X35" s="15">
        <v>0</v>
      </c>
      <c r="Y35" s="62">
        <v>0</v>
      </c>
      <c r="Z35" s="55">
        <v>0</v>
      </c>
      <c r="AA35" s="56">
        <v>0</v>
      </c>
    </row>
    <row r="36" spans="1:27">
      <c r="A36" s="26"/>
      <c r="B36" s="27">
        <v>0</v>
      </c>
      <c r="C36" s="15">
        <v>0</v>
      </c>
      <c r="D36" s="15">
        <v>0</v>
      </c>
      <c r="E36" s="15">
        <v>0</v>
      </c>
      <c r="F36" s="15">
        <v>0</v>
      </c>
      <c r="G36" s="11"/>
      <c r="H36" s="11"/>
      <c r="I36" s="11"/>
      <c r="J36" s="46"/>
      <c r="K36" s="55">
        <v>0</v>
      </c>
      <c r="L36" s="15">
        <v>0</v>
      </c>
      <c r="M36" s="15">
        <v>0</v>
      </c>
      <c r="N36" s="56">
        <v>0</v>
      </c>
      <c r="O36" s="55">
        <v>0</v>
      </c>
      <c r="P36" s="15">
        <v>0</v>
      </c>
      <c r="Q36" s="15">
        <v>0</v>
      </c>
      <c r="R36" s="56">
        <v>0</v>
      </c>
      <c r="S36" s="55">
        <v>0</v>
      </c>
      <c r="T36" s="15">
        <v>0</v>
      </c>
      <c r="U36" s="15">
        <v>0</v>
      </c>
      <c r="V36" s="56">
        <v>0</v>
      </c>
      <c r="W36" s="49">
        <v>0</v>
      </c>
      <c r="X36" s="15">
        <v>0</v>
      </c>
      <c r="Y36" s="62">
        <v>0</v>
      </c>
      <c r="Z36" s="55">
        <v>0</v>
      </c>
      <c r="AA36" s="56">
        <v>0</v>
      </c>
    </row>
    <row r="37" spans="1:27">
      <c r="A37" s="26"/>
      <c r="B37" s="27">
        <v>0</v>
      </c>
      <c r="C37" s="15">
        <v>0</v>
      </c>
      <c r="D37" s="15">
        <v>0</v>
      </c>
      <c r="E37" s="15">
        <v>0</v>
      </c>
      <c r="F37" s="15">
        <v>0</v>
      </c>
      <c r="G37" s="11"/>
      <c r="H37" s="11"/>
      <c r="I37" s="11"/>
      <c r="J37" s="46"/>
      <c r="K37" s="55">
        <v>0</v>
      </c>
      <c r="L37" s="15">
        <v>0</v>
      </c>
      <c r="M37" s="15">
        <v>0</v>
      </c>
      <c r="N37" s="56">
        <v>0</v>
      </c>
      <c r="O37" s="55">
        <v>0</v>
      </c>
      <c r="P37" s="15">
        <v>0</v>
      </c>
      <c r="Q37" s="15">
        <v>0</v>
      </c>
      <c r="R37" s="56">
        <v>0</v>
      </c>
      <c r="S37" s="55">
        <v>0</v>
      </c>
      <c r="T37" s="15">
        <v>0</v>
      </c>
      <c r="U37" s="15">
        <v>0</v>
      </c>
      <c r="V37" s="56">
        <v>0</v>
      </c>
      <c r="W37" s="49">
        <v>0</v>
      </c>
      <c r="X37" s="15">
        <v>0</v>
      </c>
      <c r="Y37" s="62">
        <v>0</v>
      </c>
      <c r="Z37" s="55">
        <v>0</v>
      </c>
      <c r="AA37" s="56">
        <v>0</v>
      </c>
    </row>
    <row r="38" spans="1:27">
      <c r="A38" s="26"/>
      <c r="B38" s="27">
        <v>0</v>
      </c>
      <c r="C38" s="15">
        <v>0</v>
      </c>
      <c r="D38" s="15">
        <v>0</v>
      </c>
      <c r="E38" s="15">
        <v>0</v>
      </c>
      <c r="F38" s="15">
        <v>0</v>
      </c>
      <c r="G38" s="11"/>
      <c r="H38" s="11"/>
      <c r="I38" s="11"/>
      <c r="J38" s="46"/>
      <c r="K38" s="55">
        <v>0</v>
      </c>
      <c r="L38" s="15">
        <v>0</v>
      </c>
      <c r="M38" s="15">
        <v>0</v>
      </c>
      <c r="N38" s="56">
        <v>0</v>
      </c>
      <c r="O38" s="55">
        <v>0</v>
      </c>
      <c r="P38" s="15">
        <v>0</v>
      </c>
      <c r="Q38" s="15">
        <v>0</v>
      </c>
      <c r="R38" s="56">
        <v>0</v>
      </c>
      <c r="S38" s="55">
        <v>0</v>
      </c>
      <c r="T38" s="15">
        <v>0</v>
      </c>
      <c r="U38" s="15">
        <v>0</v>
      </c>
      <c r="V38" s="56">
        <v>0</v>
      </c>
      <c r="W38" s="49">
        <v>0</v>
      </c>
      <c r="X38" s="15">
        <v>0</v>
      </c>
      <c r="Y38" s="62">
        <v>0</v>
      </c>
      <c r="Z38" s="55">
        <v>0</v>
      </c>
      <c r="AA38" s="56">
        <v>0</v>
      </c>
    </row>
    <row r="39" spans="1:27">
      <c r="A39" s="26"/>
      <c r="B39" s="27">
        <v>0</v>
      </c>
      <c r="C39" s="15">
        <v>0</v>
      </c>
      <c r="D39" s="15">
        <v>0</v>
      </c>
      <c r="E39" s="15">
        <v>0</v>
      </c>
      <c r="F39" s="15">
        <v>0</v>
      </c>
      <c r="G39" s="11"/>
      <c r="H39" s="11"/>
      <c r="I39" s="11"/>
      <c r="J39" s="46"/>
      <c r="K39" s="55">
        <v>0</v>
      </c>
      <c r="L39" s="15">
        <v>0</v>
      </c>
      <c r="M39" s="15">
        <v>0</v>
      </c>
      <c r="N39" s="56">
        <v>0</v>
      </c>
      <c r="O39" s="55">
        <v>0</v>
      </c>
      <c r="P39" s="15">
        <v>0</v>
      </c>
      <c r="Q39" s="15">
        <v>0</v>
      </c>
      <c r="R39" s="56">
        <v>0</v>
      </c>
      <c r="S39" s="55">
        <v>0</v>
      </c>
      <c r="T39" s="15">
        <v>0</v>
      </c>
      <c r="U39" s="15">
        <v>0</v>
      </c>
      <c r="V39" s="56">
        <v>0</v>
      </c>
      <c r="W39" s="49">
        <v>0</v>
      </c>
      <c r="X39" s="15">
        <v>0</v>
      </c>
      <c r="Y39" s="62">
        <v>0</v>
      </c>
      <c r="Z39" s="55">
        <v>0</v>
      </c>
      <c r="AA39" s="56">
        <v>0</v>
      </c>
    </row>
    <row r="40" spans="1:27">
      <c r="A40" s="26"/>
      <c r="B40" s="27">
        <v>0</v>
      </c>
      <c r="C40" s="15">
        <v>0</v>
      </c>
      <c r="D40" s="15">
        <v>0</v>
      </c>
      <c r="E40" s="15">
        <v>0</v>
      </c>
      <c r="F40" s="15">
        <v>0</v>
      </c>
      <c r="G40" s="11"/>
      <c r="H40" s="11"/>
      <c r="I40" s="11"/>
      <c r="J40" s="46"/>
      <c r="K40" s="55">
        <v>0</v>
      </c>
      <c r="L40" s="15">
        <v>0</v>
      </c>
      <c r="M40" s="15">
        <v>0</v>
      </c>
      <c r="N40" s="56">
        <v>0</v>
      </c>
      <c r="O40" s="55">
        <v>0</v>
      </c>
      <c r="P40" s="15">
        <v>0</v>
      </c>
      <c r="Q40" s="15">
        <v>0</v>
      </c>
      <c r="R40" s="56">
        <v>0</v>
      </c>
      <c r="S40" s="55">
        <v>0</v>
      </c>
      <c r="T40" s="15">
        <v>0</v>
      </c>
      <c r="U40" s="15">
        <v>0</v>
      </c>
      <c r="V40" s="56">
        <v>0</v>
      </c>
      <c r="W40" s="49">
        <v>0</v>
      </c>
      <c r="X40" s="15">
        <v>0</v>
      </c>
      <c r="Y40" s="62">
        <v>0</v>
      </c>
      <c r="Z40" s="55">
        <v>0</v>
      </c>
      <c r="AA40" s="56">
        <v>0</v>
      </c>
    </row>
    <row r="41" spans="1:27">
      <c r="A41" s="26"/>
      <c r="B41" s="27">
        <v>0</v>
      </c>
      <c r="C41" s="15">
        <v>0</v>
      </c>
      <c r="D41" s="15">
        <v>0</v>
      </c>
      <c r="E41" s="15">
        <v>0</v>
      </c>
      <c r="F41" s="15">
        <v>0</v>
      </c>
      <c r="G41" s="11"/>
      <c r="H41" s="11"/>
      <c r="I41" s="11"/>
      <c r="J41" s="46"/>
      <c r="K41" s="55">
        <v>0</v>
      </c>
      <c r="L41" s="15">
        <v>0</v>
      </c>
      <c r="M41" s="15">
        <v>0</v>
      </c>
      <c r="N41" s="56">
        <v>0</v>
      </c>
      <c r="O41" s="55">
        <v>0</v>
      </c>
      <c r="P41" s="15">
        <v>0</v>
      </c>
      <c r="Q41" s="15">
        <v>0</v>
      </c>
      <c r="R41" s="56">
        <v>0</v>
      </c>
      <c r="S41" s="55">
        <v>0</v>
      </c>
      <c r="T41" s="15">
        <v>0</v>
      </c>
      <c r="U41" s="15">
        <v>0</v>
      </c>
      <c r="V41" s="56">
        <v>0</v>
      </c>
      <c r="W41" s="49">
        <v>0</v>
      </c>
      <c r="X41" s="15">
        <v>0</v>
      </c>
      <c r="Y41" s="62">
        <v>0</v>
      </c>
      <c r="Z41" s="55">
        <v>0</v>
      </c>
      <c r="AA41" s="56">
        <v>0</v>
      </c>
    </row>
    <row r="42" spans="1:27">
      <c r="A42" s="26"/>
      <c r="B42" s="27">
        <v>0</v>
      </c>
      <c r="C42" s="15">
        <v>0</v>
      </c>
      <c r="D42" s="15">
        <v>0</v>
      </c>
      <c r="E42" s="15">
        <v>0</v>
      </c>
      <c r="F42" s="15">
        <v>0</v>
      </c>
      <c r="G42" s="11"/>
      <c r="H42" s="11"/>
      <c r="I42" s="11"/>
      <c r="J42" s="46"/>
      <c r="K42" s="55">
        <v>0</v>
      </c>
      <c r="L42" s="15">
        <v>0</v>
      </c>
      <c r="M42" s="15">
        <v>0</v>
      </c>
      <c r="N42" s="56">
        <v>0</v>
      </c>
      <c r="O42" s="55">
        <v>0</v>
      </c>
      <c r="P42" s="15">
        <v>0</v>
      </c>
      <c r="Q42" s="15">
        <v>0</v>
      </c>
      <c r="R42" s="56">
        <v>0</v>
      </c>
      <c r="S42" s="55">
        <v>0</v>
      </c>
      <c r="T42" s="15">
        <v>0</v>
      </c>
      <c r="U42" s="15">
        <v>0</v>
      </c>
      <c r="V42" s="56">
        <v>0</v>
      </c>
      <c r="W42" s="49">
        <v>0</v>
      </c>
      <c r="X42" s="15">
        <v>0</v>
      </c>
      <c r="Y42" s="62">
        <v>0</v>
      </c>
      <c r="Z42" s="55">
        <v>0</v>
      </c>
      <c r="AA42" s="56">
        <v>0</v>
      </c>
    </row>
    <row r="43" spans="1:27">
      <c r="A43" s="26"/>
      <c r="B43" s="27">
        <v>0</v>
      </c>
      <c r="C43" s="15">
        <v>0</v>
      </c>
      <c r="D43" s="15">
        <v>0</v>
      </c>
      <c r="E43" s="15">
        <v>0</v>
      </c>
      <c r="F43" s="15">
        <v>0</v>
      </c>
      <c r="G43" s="11"/>
      <c r="H43" s="11"/>
      <c r="I43" s="11"/>
      <c r="J43" s="46"/>
      <c r="K43" s="55">
        <v>0</v>
      </c>
      <c r="L43" s="15">
        <v>0</v>
      </c>
      <c r="M43" s="15">
        <v>0</v>
      </c>
      <c r="N43" s="56">
        <v>0</v>
      </c>
      <c r="O43" s="55">
        <v>0</v>
      </c>
      <c r="P43" s="15">
        <v>0</v>
      </c>
      <c r="Q43" s="15">
        <v>0</v>
      </c>
      <c r="R43" s="56">
        <v>0</v>
      </c>
      <c r="S43" s="55">
        <v>0</v>
      </c>
      <c r="T43" s="15">
        <v>0</v>
      </c>
      <c r="U43" s="15">
        <v>0</v>
      </c>
      <c r="V43" s="56">
        <v>0</v>
      </c>
      <c r="W43" s="49">
        <v>0</v>
      </c>
      <c r="X43" s="15">
        <v>0</v>
      </c>
      <c r="Y43" s="62">
        <v>0</v>
      </c>
      <c r="Z43" s="55">
        <v>0</v>
      </c>
      <c r="AA43" s="56">
        <v>0</v>
      </c>
    </row>
    <row r="44" spans="1:27" ht="17.25" thickBot="1">
      <c r="A44" s="28"/>
      <c r="B44" s="29">
        <v>0</v>
      </c>
      <c r="C44" s="16">
        <v>0</v>
      </c>
      <c r="D44" s="16">
        <v>0</v>
      </c>
      <c r="E44" s="16">
        <v>0</v>
      </c>
      <c r="F44" s="16">
        <v>0</v>
      </c>
      <c r="G44" s="14"/>
      <c r="H44" s="14"/>
      <c r="I44" s="14"/>
      <c r="J44" s="47"/>
      <c r="K44" s="57">
        <v>0</v>
      </c>
      <c r="L44" s="16">
        <v>0</v>
      </c>
      <c r="M44" s="16">
        <v>0</v>
      </c>
      <c r="N44" s="58">
        <v>0</v>
      </c>
      <c r="O44" s="57">
        <v>0</v>
      </c>
      <c r="P44" s="16">
        <v>0</v>
      </c>
      <c r="Q44" s="16">
        <v>0</v>
      </c>
      <c r="R44" s="58">
        <v>0</v>
      </c>
      <c r="S44" s="57">
        <v>0</v>
      </c>
      <c r="T44" s="16">
        <v>0</v>
      </c>
      <c r="U44" s="16">
        <v>0</v>
      </c>
      <c r="V44" s="58">
        <v>0</v>
      </c>
      <c r="W44" s="50">
        <v>0</v>
      </c>
      <c r="X44" s="16">
        <v>0</v>
      </c>
      <c r="Y44" s="63">
        <v>0</v>
      </c>
      <c r="Z44" s="57">
        <v>0</v>
      </c>
      <c r="AA44" s="58">
        <v>0</v>
      </c>
    </row>
    <row r="45" spans="1:27" ht="17.25" thickBot="1">
      <c r="A45" s="192" t="s">
        <v>103</v>
      </c>
      <c r="B45" s="193"/>
      <c r="C45" s="32">
        <f>SUM(C30:C44)</f>
        <v>1</v>
      </c>
      <c r="D45" s="32">
        <f t="shared" ref="D45:F45" si="2">SUM(D30:D44)</f>
        <v>1</v>
      </c>
      <c r="E45" s="32">
        <f>SUM(E30:E44)</f>
        <v>0</v>
      </c>
      <c r="F45" s="32">
        <f t="shared" si="2"/>
        <v>0</v>
      </c>
      <c r="G45" s="123"/>
      <c r="H45" s="123"/>
      <c r="I45" s="123"/>
      <c r="J45" s="124"/>
      <c r="K45" s="31">
        <f>SUM(K30:K44)</f>
        <v>0</v>
      </c>
      <c r="L45" s="32">
        <f t="shared" ref="L45:AA45" si="3">SUM(L30:L44)</f>
        <v>1</v>
      </c>
      <c r="M45" s="32">
        <f t="shared" si="3"/>
        <v>0</v>
      </c>
      <c r="N45" s="33">
        <f t="shared" si="3"/>
        <v>0</v>
      </c>
      <c r="O45" s="31">
        <f t="shared" si="3"/>
        <v>27</v>
      </c>
      <c r="P45" s="32">
        <f t="shared" si="3"/>
        <v>157</v>
      </c>
      <c r="Q45" s="32">
        <f t="shared" si="3"/>
        <v>46</v>
      </c>
      <c r="R45" s="33">
        <f t="shared" si="3"/>
        <v>38</v>
      </c>
      <c r="S45" s="31">
        <f t="shared" si="3"/>
        <v>11</v>
      </c>
      <c r="T45" s="32">
        <f t="shared" si="3"/>
        <v>0</v>
      </c>
      <c r="U45" s="32">
        <f t="shared" si="3"/>
        <v>6</v>
      </c>
      <c r="V45" s="33">
        <f t="shared" si="3"/>
        <v>1</v>
      </c>
      <c r="W45" s="51">
        <f t="shared" si="3"/>
        <v>5</v>
      </c>
      <c r="X45" s="32">
        <f t="shared" si="3"/>
        <v>1</v>
      </c>
      <c r="Y45" s="64">
        <f t="shared" si="3"/>
        <v>0</v>
      </c>
      <c r="Z45" s="31">
        <f t="shared" si="3"/>
        <v>10</v>
      </c>
      <c r="AA45" s="33">
        <f t="shared" si="3"/>
        <v>5</v>
      </c>
    </row>
    <row r="46" spans="1:27">
      <c r="A46" s="112" t="s">
        <v>112</v>
      </c>
      <c r="B46" s="113"/>
      <c r="D46" s="114" t="s">
        <v>115</v>
      </c>
      <c r="E46" s="115"/>
      <c r="G46" s="114" t="s">
        <v>116</v>
      </c>
      <c r="H46" s="115"/>
    </row>
    <row r="47" spans="1:27" ht="17.25" thickBot="1">
      <c r="A47" s="116" t="s">
        <v>113</v>
      </c>
      <c r="B47" s="117" t="s">
        <v>327</v>
      </c>
      <c r="D47" s="118"/>
      <c r="E47" s="119"/>
      <c r="G47" s="118"/>
      <c r="H47" s="119"/>
      <c r="K47" s="79" t="s">
        <v>136</v>
      </c>
      <c r="L47" s="79"/>
      <c r="M47" s="79" t="s">
        <v>138</v>
      </c>
      <c r="N47" s="79"/>
      <c r="O47" s="79" t="s">
        <v>139</v>
      </c>
      <c r="P47" s="79"/>
      <c r="Q47" s="79" t="s">
        <v>140</v>
      </c>
      <c r="R47" s="79"/>
      <c r="S47" s="79" t="s">
        <v>141</v>
      </c>
      <c r="T47" s="79"/>
      <c r="U47" s="79" t="s">
        <v>142</v>
      </c>
      <c r="V47" s="79"/>
      <c r="W47" s="79" t="s">
        <v>143</v>
      </c>
    </row>
    <row r="48" spans="1:27" ht="17.25" thickBot="1">
      <c r="A48" s="116" t="s">
        <v>111</v>
      </c>
      <c r="B48" s="117">
        <v>-1</v>
      </c>
      <c r="D48" s="118"/>
      <c r="E48" s="119"/>
      <c r="G48" s="118"/>
      <c r="H48" s="119"/>
      <c r="K48" s="80">
        <f>L28</f>
        <v>27</v>
      </c>
      <c r="L48" s="81" t="s">
        <v>137</v>
      </c>
      <c r="M48" s="80">
        <f>T28</f>
        <v>1</v>
      </c>
      <c r="N48" s="81" t="s">
        <v>137</v>
      </c>
      <c r="O48" s="80">
        <f>U28</f>
        <v>0</v>
      </c>
      <c r="P48" s="81" t="s">
        <v>137</v>
      </c>
      <c r="Q48" s="80">
        <f>V28</f>
        <v>2</v>
      </c>
      <c r="R48" s="81" t="s">
        <v>137</v>
      </c>
      <c r="S48" s="80">
        <f>W28</f>
        <v>1</v>
      </c>
      <c r="T48" s="81" t="s">
        <v>137</v>
      </c>
      <c r="U48" s="80">
        <f>X28</f>
        <v>0</v>
      </c>
      <c r="V48" s="81" t="s">
        <v>144</v>
      </c>
      <c r="W48" s="80">
        <f>SUM(K48:U48)</f>
        <v>31</v>
      </c>
    </row>
    <row r="49" spans="1:23">
      <c r="A49" s="116" t="s">
        <v>114</v>
      </c>
      <c r="B49" s="117"/>
      <c r="D49" s="118"/>
      <c r="E49" s="119"/>
      <c r="G49" s="118"/>
      <c r="H49" s="119"/>
      <c r="K49" s="82"/>
      <c r="L49" s="82"/>
      <c r="M49" s="82"/>
      <c r="N49" s="82"/>
      <c r="O49" s="82"/>
      <c r="P49" s="82"/>
      <c r="Q49" s="82"/>
      <c r="R49" s="82"/>
      <c r="S49" s="82"/>
      <c r="T49" s="82"/>
      <c r="U49" s="82"/>
      <c r="V49" s="82"/>
      <c r="W49" s="82"/>
    </row>
    <row r="50" spans="1:23" ht="17.25" thickBot="1">
      <c r="A50" s="120"/>
      <c r="B50" s="117"/>
      <c r="D50" s="118"/>
      <c r="E50" s="119"/>
      <c r="G50" s="118"/>
      <c r="H50" s="119"/>
      <c r="K50" s="79" t="s">
        <v>145</v>
      </c>
      <c r="L50" s="79"/>
      <c r="M50" s="79"/>
      <c r="N50" s="79"/>
      <c r="O50" s="79" t="s">
        <v>146</v>
      </c>
      <c r="P50" s="79"/>
      <c r="Q50" s="83"/>
      <c r="R50" s="79"/>
      <c r="S50" s="79" t="s">
        <v>147</v>
      </c>
      <c r="T50" s="79"/>
      <c r="U50" s="83"/>
      <c r="V50" s="79"/>
      <c r="W50" s="79" t="s">
        <v>27</v>
      </c>
    </row>
    <row r="51" spans="1:23" ht="17.25" thickBot="1">
      <c r="A51" s="120"/>
      <c r="B51" s="117"/>
      <c r="D51" s="118"/>
      <c r="E51" s="119"/>
      <c r="G51" s="118"/>
      <c r="H51" s="119"/>
      <c r="K51" s="80">
        <f>N28</f>
        <v>1</v>
      </c>
      <c r="L51" s="81"/>
      <c r="M51" s="81" t="s">
        <v>137</v>
      </c>
      <c r="N51" s="81"/>
      <c r="O51" s="80">
        <f>AB28</f>
        <v>3</v>
      </c>
      <c r="P51" s="81"/>
      <c r="Q51" s="81" t="s">
        <v>137</v>
      </c>
      <c r="R51" s="81"/>
      <c r="S51" s="80">
        <f>visiting!C28</f>
        <v>27</v>
      </c>
      <c r="T51" s="81"/>
      <c r="U51" s="83"/>
      <c r="V51" s="81" t="s">
        <v>144</v>
      </c>
      <c r="W51" s="80">
        <f>SUM(K51:U51)</f>
        <v>31</v>
      </c>
    </row>
    <row r="52" spans="1:23">
      <c r="A52" s="120"/>
      <c r="B52" s="117"/>
      <c r="D52" s="118"/>
      <c r="E52" s="119"/>
      <c r="G52" s="118"/>
      <c r="H52" s="119"/>
    </row>
    <row r="53" spans="1:23">
      <c r="A53" s="120"/>
      <c r="B53" s="117"/>
      <c r="D53" s="118"/>
      <c r="E53" s="119"/>
      <c r="G53" s="118"/>
      <c r="H53" s="119"/>
    </row>
    <row r="54" spans="1:23">
      <c r="A54" s="120"/>
      <c r="B54" s="117"/>
      <c r="D54" s="118"/>
      <c r="E54" s="119"/>
      <c r="G54" s="118"/>
      <c r="H54" s="119"/>
    </row>
    <row r="55" spans="1:23">
      <c r="A55" s="120"/>
      <c r="B55" s="117"/>
      <c r="D55" s="118"/>
      <c r="E55" s="119"/>
      <c r="G55" s="118"/>
      <c r="H55" s="119"/>
    </row>
    <row r="56" spans="1:23">
      <c r="A56" s="120"/>
      <c r="B56" s="117"/>
      <c r="D56" s="118"/>
      <c r="E56" s="119"/>
      <c r="G56" s="118"/>
      <c r="H56" s="119"/>
    </row>
    <row r="57" spans="1:23">
      <c r="A57" s="120"/>
      <c r="B57" s="117"/>
      <c r="D57" s="118"/>
      <c r="E57" s="119"/>
      <c r="G57" s="118"/>
      <c r="H57" s="119"/>
    </row>
    <row r="58" spans="1:23">
      <c r="A58" s="120"/>
      <c r="B58" s="117"/>
      <c r="D58" s="118"/>
      <c r="E58" s="119"/>
      <c r="G58" s="118"/>
      <c r="H58" s="119"/>
    </row>
    <row r="59" spans="1:23">
      <c r="A59" s="120"/>
      <c r="B59" s="117"/>
      <c r="D59" s="121"/>
      <c r="E59" s="122"/>
      <c r="G59" s="121"/>
      <c r="H59" s="122"/>
    </row>
  </sheetData>
  <sheetProtection selectLockedCells="1"/>
  <protectedRanges>
    <protectedRange algorithmName="SHA-512" hashValue="1eV7lQL/0ypxYoGGcydO2uW61VRO+YGnTzqqwoQk687fwpkMB4e8wFIRnYlYz6ng9TKWPLz5RHJj3h8FmzBfsw==" saltValue="XI3N0XO+fdyHExcwPw66rA==" spinCount="100000" sqref="A2:AB2" name="範圍1_1"/>
    <protectedRange algorithmName="SHA-512" hashValue="NRlwD8UhOtbz1ErpmVVHYTtE5bM39tEpYaHK0eLNF4ufMvLcM6CocTcIfArMKGz1J/XuTp9YXNmvdOb+deqG3Q==" saltValue="7SajjPi+hOiVfwrAdayH6g==" spinCount="100000" sqref="A29" name="範圍1_2"/>
    <protectedRange algorithmName="SHA-512" hashValue="eLGdF6Ufmtn9C3DWR1hlPG9vQDvTWfZFLM8dP9OxBuZDA4/6tX1Yk/ofaEAKZv5PRy3bPe7KMJhT/pwD/69Jqg==" saltValue="fZ+DMby9JViQ3pzEp+vwOQ==" spinCount="100000" sqref="J29" name="範圍1_1_1_1"/>
  </protectedRanges>
  <mergeCells count="3">
    <mergeCell ref="G29:I29"/>
    <mergeCell ref="A28:B28"/>
    <mergeCell ref="A45:B45"/>
  </mergeCells>
  <phoneticPr fontId="1" type="noConversion"/>
  <conditionalFormatting sqref="W51">
    <cfRule type="cellIs" dxfId="6" priority="3" operator="notEqual">
      <formula>$W$48</formula>
    </cfRule>
    <cfRule type="cellIs" dxfId="5" priority="5" operator="greaterThan">
      <formula>$W$48</formula>
    </cfRule>
  </conditionalFormatting>
  <conditionalFormatting sqref="W48">
    <cfRule type="cellIs" dxfId="4" priority="4" operator="notEqual">
      <formula>$W$51</formula>
    </cfRule>
  </conditionalFormatting>
  <conditionalFormatting sqref="C30:AA44">
    <cfRule type="cellIs" dxfId="3" priority="2" operator="equal">
      <formula>0</formula>
    </cfRule>
  </conditionalFormatting>
  <conditionalFormatting sqref="C3:AB27">
    <cfRule type="cellIs" dxfId="2" priority="1" operator="equal">
      <formula>0</formula>
    </cfRule>
  </conditionalFormatting>
  <dataValidations count="1">
    <dataValidation type="list" allowBlank="1" showInputMessage="1" showErrorMessage="1" sqref="J3:J27 J30:J44">
      <formula1>POS</formula1>
    </dataValidation>
  </dataValidations>
  <pageMargins left="0.7" right="0.7" top="0.75" bottom="0.75" header="0.3" footer="0.3"/>
  <pageSetup paperSize="9" orientation="portrait" copies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4">
    <tabColor rgb="FFFF0000"/>
    <pageSetUpPr fitToPage="1"/>
  </sheetPr>
  <dimension ref="A1:AE56"/>
  <sheetViews>
    <sheetView zoomScale="55" zoomScaleNormal="55" workbookViewId="0">
      <selection activeCell="A3" sqref="A3:A5"/>
    </sheetView>
  </sheetViews>
  <sheetFormatPr defaultRowHeight="16.5"/>
  <cols>
    <col min="1" max="1" width="21.625" style="149" customWidth="1"/>
    <col min="2" max="14" width="7.625" style="149" customWidth="1"/>
    <col min="15" max="17" width="7.625" style="149" bestFit="1" customWidth="1"/>
    <col min="18" max="18" width="21.625" style="149" customWidth="1"/>
    <col min="19" max="31" width="7.625" style="149" customWidth="1"/>
    <col min="32" max="16384" width="9" style="82"/>
  </cols>
  <sheetData>
    <row r="1" spans="1:31" ht="38.25">
      <c r="A1" s="194" t="str">
        <f>gamedata!B5</f>
        <v>105年全國成棒甲組春季聯賽</v>
      </c>
      <c r="B1" s="194"/>
      <c r="C1" s="194"/>
      <c r="D1" s="194"/>
      <c r="E1" s="194"/>
      <c r="F1" s="194"/>
      <c r="G1" s="194"/>
      <c r="H1" s="194"/>
      <c r="I1" s="194"/>
      <c r="J1" s="194"/>
      <c r="K1" s="194"/>
      <c r="L1" s="194"/>
      <c r="M1" s="194"/>
      <c r="N1" s="194"/>
      <c r="O1" s="194"/>
      <c r="P1" s="194"/>
      <c r="Q1" s="194"/>
      <c r="R1" s="194"/>
      <c r="S1" s="194"/>
      <c r="T1" s="194"/>
      <c r="U1" s="194"/>
      <c r="V1" s="194"/>
      <c r="W1" s="194"/>
      <c r="X1" s="194"/>
      <c r="Y1" s="194"/>
      <c r="Z1" s="194"/>
      <c r="AA1" s="194"/>
      <c r="AB1" s="194"/>
      <c r="AC1" s="194"/>
      <c r="AD1" s="194"/>
      <c r="AE1" s="194"/>
    </row>
    <row r="2" spans="1:31" ht="57.75" customHeight="1">
      <c r="A2" s="146" t="s">
        <v>54</v>
      </c>
      <c r="B2" s="206" t="str">
        <f>gamedata!B7</f>
        <v>2016/04/05 08:56</v>
      </c>
      <c r="C2" s="206"/>
      <c r="D2" s="206"/>
      <c r="E2" s="147"/>
      <c r="F2" s="203" t="s">
        <v>156</v>
      </c>
      <c r="G2" s="203"/>
      <c r="H2" s="148" t="str">
        <f>gamedata!B6</f>
        <v>D29</v>
      </c>
      <c r="J2" s="204" t="str">
        <f>A8</f>
        <v>大同學院</v>
      </c>
      <c r="K2" s="204"/>
      <c r="L2" s="204"/>
      <c r="M2" s="150">
        <f>S5</f>
        <v>1</v>
      </c>
      <c r="R2" s="207" t="str">
        <f>R8</f>
        <v>吳鳳科大</v>
      </c>
      <c r="S2" s="207"/>
      <c r="T2" s="150">
        <f>S4</f>
        <v>10</v>
      </c>
      <c r="U2" s="196" t="s">
        <v>155</v>
      </c>
      <c r="V2" s="196"/>
      <c r="W2" s="205" t="str">
        <f>gamedata!B10</f>
        <v>02:23</v>
      </c>
      <c r="X2" s="205"/>
      <c r="Y2" s="196" t="s">
        <v>30</v>
      </c>
      <c r="Z2" s="196"/>
      <c r="AA2" s="195" t="str">
        <f>gamedata!B8</f>
        <v>台體大</v>
      </c>
      <c r="AB2" s="195"/>
      <c r="AC2" s="195"/>
      <c r="AD2" s="196" t="s">
        <v>31</v>
      </c>
      <c r="AE2" s="196"/>
    </row>
    <row r="3" spans="1:31" ht="30" customHeight="1">
      <c r="A3" s="197"/>
      <c r="C3" s="198" t="s">
        <v>14</v>
      </c>
      <c r="D3" s="198"/>
      <c r="E3" s="198"/>
      <c r="F3" s="151">
        <v>1</v>
      </c>
      <c r="G3" s="151">
        <v>2</v>
      </c>
      <c r="H3" s="151">
        <v>3</v>
      </c>
      <c r="I3" s="151">
        <v>4</v>
      </c>
      <c r="J3" s="151">
        <v>5</v>
      </c>
      <c r="K3" s="151">
        <v>6</v>
      </c>
      <c r="L3" s="151">
        <v>7</v>
      </c>
      <c r="M3" s="151">
        <v>8</v>
      </c>
      <c r="N3" s="151">
        <v>9</v>
      </c>
      <c r="O3" s="152">
        <v>10</v>
      </c>
      <c r="P3" s="152">
        <v>11</v>
      </c>
      <c r="Q3" s="152">
        <v>12</v>
      </c>
      <c r="R3" s="153"/>
      <c r="S3" s="199" t="s">
        <v>4</v>
      </c>
      <c r="T3" s="199"/>
      <c r="U3" s="199"/>
      <c r="V3" s="199" t="s">
        <v>2</v>
      </c>
      <c r="W3" s="199"/>
      <c r="X3" s="199"/>
      <c r="Y3" s="199" t="s">
        <v>32</v>
      </c>
      <c r="Z3" s="199"/>
      <c r="AA3" s="199"/>
      <c r="AC3" s="200"/>
      <c r="AD3" s="200"/>
      <c r="AE3" s="200"/>
    </row>
    <row r="4" spans="1:31" ht="30" customHeight="1">
      <c r="A4" s="197"/>
      <c r="C4" s="201" t="str">
        <f>R8</f>
        <v>吳鳳科大</v>
      </c>
      <c r="D4" s="201"/>
      <c r="E4" s="201"/>
      <c r="F4" s="154">
        <f>gamedata!C3</f>
        <v>0</v>
      </c>
      <c r="G4" s="154">
        <f>gamedata!D3</f>
        <v>0</v>
      </c>
      <c r="H4" s="154">
        <f>gamedata!E3</f>
        <v>0</v>
      </c>
      <c r="I4" s="154">
        <f>gamedata!F3</f>
        <v>0</v>
      </c>
      <c r="J4" s="154">
        <f>gamedata!G3</f>
        <v>0</v>
      </c>
      <c r="K4" s="154">
        <f>gamedata!H3</f>
        <v>7</v>
      </c>
      <c r="L4" s="154">
        <f>gamedata!I3</f>
        <v>3</v>
      </c>
      <c r="M4" s="154">
        <f>gamedata!J3</f>
        <v>0</v>
      </c>
      <c r="N4" s="154">
        <f>gamedata!K3</f>
        <v>0</v>
      </c>
      <c r="O4" s="154">
        <f>gamedata!L3</f>
        <v>0</v>
      </c>
      <c r="P4" s="154">
        <f>gamedata!M3</f>
        <v>0</v>
      </c>
      <c r="Q4" s="154">
        <f>gamedata!N3</f>
        <v>0</v>
      </c>
      <c r="R4" s="155"/>
      <c r="S4" s="202">
        <f>SUM(F4:Q4)</f>
        <v>10</v>
      </c>
      <c r="T4" s="202"/>
      <c r="U4" s="202"/>
      <c r="V4" s="202">
        <f>visiting!O28</f>
        <v>11</v>
      </c>
      <c r="W4" s="202"/>
      <c r="X4" s="202"/>
      <c r="Y4" s="202">
        <f>visiting!E28</f>
        <v>1</v>
      </c>
      <c r="Z4" s="202"/>
      <c r="AA4" s="202"/>
      <c r="AC4" s="200"/>
      <c r="AD4" s="200"/>
      <c r="AE4" s="200"/>
    </row>
    <row r="5" spans="1:31" ht="30" customHeight="1">
      <c r="A5" s="197"/>
      <c r="C5" s="201" t="str">
        <f>A8</f>
        <v>大同學院</v>
      </c>
      <c r="D5" s="201"/>
      <c r="E5" s="201"/>
      <c r="F5" s="154">
        <f>gamedata!C4</f>
        <v>0</v>
      </c>
      <c r="G5" s="154">
        <f>gamedata!D4</f>
        <v>0</v>
      </c>
      <c r="H5" s="154">
        <f>gamedata!E4</f>
        <v>1</v>
      </c>
      <c r="I5" s="154">
        <f>gamedata!F4</f>
        <v>0</v>
      </c>
      <c r="J5" s="154">
        <f>gamedata!G4</f>
        <v>0</v>
      </c>
      <c r="K5" s="154">
        <f>gamedata!H4</f>
        <v>0</v>
      </c>
      <c r="L5" s="154">
        <f>gamedata!I4</f>
        <v>0</v>
      </c>
      <c r="M5" s="154">
        <f>gamedata!J4</f>
        <v>0</v>
      </c>
      <c r="N5" s="154">
        <f>gamedata!K4</f>
        <v>0</v>
      </c>
      <c r="O5" s="154">
        <f>gamedata!L4</f>
        <v>0</v>
      </c>
      <c r="P5" s="154">
        <f>gamedata!M4</f>
        <v>0</v>
      </c>
      <c r="Q5" s="154">
        <f>gamedata!N4</f>
        <v>0</v>
      </c>
      <c r="R5" s="155"/>
      <c r="S5" s="202">
        <f>SUM(F5:Q5)</f>
        <v>1</v>
      </c>
      <c r="T5" s="202"/>
      <c r="U5" s="202"/>
      <c r="V5" s="202">
        <f>home!O28</f>
        <v>2</v>
      </c>
      <c r="W5" s="202"/>
      <c r="X5" s="202"/>
      <c r="Y5" s="202">
        <f>home!E28</f>
        <v>2</v>
      </c>
      <c r="Z5" s="202"/>
      <c r="AA5" s="202"/>
      <c r="AC5" s="200"/>
      <c r="AD5" s="200"/>
      <c r="AE5" s="200"/>
    </row>
    <row r="6" spans="1:31" ht="39.950000000000003" customHeight="1">
      <c r="A6" s="156"/>
      <c r="C6" s="157" t="s">
        <v>20</v>
      </c>
      <c r="D6" s="212" t="str">
        <f>IF($S$4=$S$5,"--",IF($S$4&gt;$S$5,visiting!B46,home!B46))</f>
        <v>鄭智鴻</v>
      </c>
      <c r="E6" s="212"/>
      <c r="F6" s="212"/>
      <c r="G6" s="157" t="s">
        <v>21</v>
      </c>
      <c r="H6" s="212" t="str">
        <f>IF($S$4=$S$5,"--",IF($S$4&gt;$S$5,home!B47,visiting!B47))</f>
        <v>許孝倫</v>
      </c>
      <c r="I6" s="212"/>
      <c r="J6" s="212"/>
      <c r="K6" s="157" t="s">
        <v>16</v>
      </c>
      <c r="L6" s="212" t="str">
        <f>IF(visiting!$B$48&lt;&gt;-1,visiting!$B$48,IF(home!$B$48&lt;&gt;-1,home!$B$48,"--"))</f>
        <v>--</v>
      </c>
      <c r="M6" s="212"/>
      <c r="N6" s="212"/>
      <c r="O6" s="158"/>
      <c r="P6" s="158"/>
      <c r="Q6" s="158"/>
      <c r="S6" s="213" t="s">
        <v>33</v>
      </c>
      <c r="T6" s="213"/>
      <c r="U6" s="213"/>
      <c r="V6" s="212" t="str">
        <f>IF($S$4=$S$5,"--",IF($S$4&gt;$S$5,$C$4,$C$5))</f>
        <v>吳鳳科大</v>
      </c>
      <c r="W6" s="212"/>
      <c r="X6" s="212"/>
      <c r="Y6" s="212" t="str">
        <f>IF(gamedata!B24&lt;&gt;-1,gamedata!B24,"--")</f>
        <v>蕭有政</v>
      </c>
      <c r="Z6" s="212"/>
      <c r="AA6" s="212"/>
      <c r="AC6" s="208"/>
      <c r="AD6" s="208"/>
      <c r="AE6" s="208"/>
    </row>
    <row r="7" spans="1:31" ht="30" customHeight="1">
      <c r="A7" s="159"/>
      <c r="B7" s="159"/>
      <c r="C7" s="159"/>
      <c r="D7" s="159"/>
      <c r="F7" s="155"/>
      <c r="G7" s="160"/>
      <c r="H7" s="158"/>
      <c r="I7" s="158"/>
      <c r="J7" s="158"/>
      <c r="K7" s="160"/>
      <c r="L7" s="158"/>
      <c r="M7" s="158"/>
      <c r="N7" s="158"/>
      <c r="O7" s="160"/>
      <c r="P7" s="160"/>
      <c r="Q7" s="160"/>
      <c r="R7" s="155"/>
      <c r="S7" s="155"/>
      <c r="T7" s="155"/>
      <c r="U7" s="155"/>
      <c r="V7" s="161"/>
      <c r="W7" s="161"/>
      <c r="X7" s="161"/>
      <c r="Y7" s="159"/>
      <c r="Z7" s="162"/>
      <c r="AA7" s="163"/>
      <c r="AB7" s="163"/>
      <c r="AC7" s="163"/>
      <c r="AD7" s="209"/>
      <c r="AE7" s="209"/>
    </row>
    <row r="8" spans="1:31" ht="30" customHeight="1">
      <c r="A8" s="164" t="str">
        <f>home!C1</f>
        <v>大同學院</v>
      </c>
      <c r="B8" s="165"/>
      <c r="C8" s="165"/>
      <c r="D8" s="165"/>
      <c r="E8" s="166"/>
      <c r="F8" s="210"/>
      <c r="G8" s="210"/>
      <c r="H8" s="210"/>
      <c r="I8" s="210"/>
      <c r="J8" s="210"/>
      <c r="K8" s="210"/>
      <c r="L8" s="167"/>
      <c r="R8" s="164" t="str">
        <f>visiting!C1</f>
        <v>吳鳳科大</v>
      </c>
      <c r="S8" s="165"/>
      <c r="T8" s="165"/>
      <c r="U8" s="165"/>
      <c r="V8" s="153"/>
      <c r="W8" s="211"/>
      <c r="X8" s="211"/>
      <c r="Y8" s="211"/>
      <c r="Z8" s="211"/>
      <c r="AC8" s="211"/>
      <c r="AD8" s="211"/>
      <c r="AE8" s="165"/>
    </row>
    <row r="9" spans="1:31" ht="30" customHeight="1">
      <c r="A9" s="168" t="s">
        <v>0</v>
      </c>
      <c r="B9" s="168" t="s">
        <v>28</v>
      </c>
      <c r="C9" s="168" t="s">
        <v>17</v>
      </c>
      <c r="D9" s="168" t="s">
        <v>18</v>
      </c>
      <c r="E9" s="168" t="s">
        <v>36</v>
      </c>
      <c r="F9" s="168" t="s">
        <v>1</v>
      </c>
      <c r="G9" s="168" t="s">
        <v>4</v>
      </c>
      <c r="H9" s="168" t="s">
        <v>2</v>
      </c>
      <c r="I9" s="168" t="s">
        <v>23</v>
      </c>
      <c r="J9" s="168" t="s">
        <v>3</v>
      </c>
      <c r="K9" s="168" t="s">
        <v>5</v>
      </c>
      <c r="L9" s="168" t="s">
        <v>24</v>
      </c>
      <c r="M9" s="168" t="s">
        <v>6</v>
      </c>
      <c r="N9" s="168" t="s">
        <v>29</v>
      </c>
      <c r="O9" s="169"/>
      <c r="P9" s="169"/>
      <c r="Q9" s="169"/>
      <c r="R9" s="168" t="s">
        <v>0</v>
      </c>
      <c r="S9" s="168" t="s">
        <v>28</v>
      </c>
      <c r="T9" s="168" t="s">
        <v>17</v>
      </c>
      <c r="U9" s="168" t="s">
        <v>18</v>
      </c>
      <c r="V9" s="168" t="s">
        <v>36</v>
      </c>
      <c r="W9" s="168" t="s">
        <v>1</v>
      </c>
      <c r="X9" s="168" t="s">
        <v>4</v>
      </c>
      <c r="Y9" s="168" t="s">
        <v>2</v>
      </c>
      <c r="Z9" s="168" t="s">
        <v>23</v>
      </c>
      <c r="AA9" s="168" t="s">
        <v>3</v>
      </c>
      <c r="AB9" s="168" t="s">
        <v>5</v>
      </c>
      <c r="AC9" s="168" t="s">
        <v>24</v>
      </c>
      <c r="AD9" s="168" t="s">
        <v>6</v>
      </c>
      <c r="AE9" s="168" t="s">
        <v>29</v>
      </c>
    </row>
    <row r="10" spans="1:31" ht="30" customHeight="1">
      <c r="A10" s="170" t="str">
        <f>home!B3</f>
        <v>林恩偉</v>
      </c>
      <c r="B10" s="148">
        <f>home!C3</f>
        <v>1</v>
      </c>
      <c r="C10" s="148">
        <f>home!D3</f>
        <v>4</v>
      </c>
      <c r="D10" s="148">
        <f>home!E3</f>
        <v>0</v>
      </c>
      <c r="E10" s="148" t="str">
        <f>home!J3</f>
        <v>SS</v>
      </c>
      <c r="F10" s="148">
        <f>home!L3</f>
        <v>3</v>
      </c>
      <c r="G10" s="148">
        <f>home!N3</f>
        <v>0</v>
      </c>
      <c r="H10" s="148">
        <f>home!O3</f>
        <v>0</v>
      </c>
      <c r="I10" s="148">
        <f>home!R3</f>
        <v>0</v>
      </c>
      <c r="J10" s="148">
        <f>home!M3</f>
        <v>0</v>
      </c>
      <c r="K10" s="148">
        <f>home!V3</f>
        <v>1</v>
      </c>
      <c r="L10" s="148">
        <f>home!W3</f>
        <v>0</v>
      </c>
      <c r="M10" s="148">
        <f>home!Y3</f>
        <v>1</v>
      </c>
      <c r="N10" s="148">
        <f>home!Z3</f>
        <v>0</v>
      </c>
      <c r="O10" s="171"/>
      <c r="P10" s="171"/>
      <c r="Q10" s="171"/>
      <c r="R10" s="170" t="str">
        <f>visiting!B3</f>
        <v>黃瑞民</v>
      </c>
      <c r="S10" s="148">
        <f>visiting!C3</f>
        <v>0</v>
      </c>
      <c r="T10" s="148">
        <f>visiting!D3</f>
        <v>3</v>
      </c>
      <c r="U10" s="148">
        <f>visiting!E3</f>
        <v>0</v>
      </c>
      <c r="V10" s="148" t="str">
        <f>visiting!J3</f>
        <v>3B</v>
      </c>
      <c r="W10" s="148">
        <f>visiting!L3</f>
        <v>5</v>
      </c>
      <c r="X10" s="148">
        <f>visiting!N3</f>
        <v>1</v>
      </c>
      <c r="Y10" s="148">
        <f>visiting!O3</f>
        <v>3</v>
      </c>
      <c r="Z10" s="148">
        <f>visiting!R3</f>
        <v>0</v>
      </c>
      <c r="AA10" s="148">
        <f>visiting!M3</f>
        <v>2</v>
      </c>
      <c r="AB10" s="148">
        <f>visiting!V3</f>
        <v>1</v>
      </c>
      <c r="AC10" s="148">
        <f>visiting!W3</f>
        <v>0</v>
      </c>
      <c r="AD10" s="148">
        <f>visiting!Y3</f>
        <v>0</v>
      </c>
      <c r="AE10" s="148">
        <f>visiting!Z3</f>
        <v>1</v>
      </c>
    </row>
    <row r="11" spans="1:31" ht="30" customHeight="1">
      <c r="A11" s="170" t="str">
        <f>home!B4</f>
        <v>詹偉宏</v>
      </c>
      <c r="B11" s="148">
        <f>home!C4</f>
        <v>3</v>
      </c>
      <c r="C11" s="148">
        <f>home!D4</f>
        <v>1</v>
      </c>
      <c r="D11" s="148">
        <f>home!E4</f>
        <v>0</v>
      </c>
      <c r="E11" s="148" t="str">
        <f>home!J4</f>
        <v>2B</v>
      </c>
      <c r="F11" s="148">
        <f>home!L4</f>
        <v>2</v>
      </c>
      <c r="G11" s="148">
        <f>home!N4</f>
        <v>0</v>
      </c>
      <c r="H11" s="148">
        <f>home!O4</f>
        <v>1</v>
      </c>
      <c r="I11" s="148">
        <f>home!R4</f>
        <v>0</v>
      </c>
      <c r="J11" s="148">
        <f>home!M4</f>
        <v>1</v>
      </c>
      <c r="K11" s="148">
        <f>home!V4</f>
        <v>0</v>
      </c>
      <c r="L11" s="148">
        <f>home!W4</f>
        <v>1</v>
      </c>
      <c r="M11" s="148">
        <f>home!Y4</f>
        <v>0</v>
      </c>
      <c r="N11" s="148">
        <f>home!Z4</f>
        <v>0</v>
      </c>
      <c r="O11" s="171"/>
      <c r="P11" s="171"/>
      <c r="Q11" s="171"/>
      <c r="R11" s="170" t="str">
        <f>visiting!B4</f>
        <v>何振康</v>
      </c>
      <c r="S11" s="148">
        <f>visiting!C4</f>
        <v>1</v>
      </c>
      <c r="T11" s="148">
        <f>visiting!D4</f>
        <v>0</v>
      </c>
      <c r="U11" s="148">
        <f>visiting!E4</f>
        <v>0</v>
      </c>
      <c r="V11" s="148" t="str">
        <f>visiting!J4</f>
        <v>RF</v>
      </c>
      <c r="W11" s="148">
        <f>visiting!L4</f>
        <v>3</v>
      </c>
      <c r="X11" s="148">
        <f>visiting!N4</f>
        <v>0</v>
      </c>
      <c r="Y11" s="148">
        <f>visiting!O4</f>
        <v>0</v>
      </c>
      <c r="Z11" s="148">
        <f>visiting!R4</f>
        <v>0</v>
      </c>
      <c r="AA11" s="148">
        <f>visiting!M4</f>
        <v>0</v>
      </c>
      <c r="AB11" s="148">
        <f>visiting!V4</f>
        <v>1</v>
      </c>
      <c r="AC11" s="148">
        <f>visiting!W4</f>
        <v>0</v>
      </c>
      <c r="AD11" s="148">
        <f>visiting!Y4</f>
        <v>1</v>
      </c>
      <c r="AE11" s="148">
        <f>visiting!Z4</f>
        <v>0</v>
      </c>
    </row>
    <row r="12" spans="1:31" ht="30" customHeight="1">
      <c r="A12" s="170" t="str">
        <f>home!B5</f>
        <v>趙駿樵</v>
      </c>
      <c r="B12" s="148">
        <f>home!C5</f>
        <v>0</v>
      </c>
      <c r="C12" s="148">
        <f>home!D5</f>
        <v>0</v>
      </c>
      <c r="D12" s="148">
        <f>home!E5</f>
        <v>0</v>
      </c>
      <c r="E12" s="148" t="str">
        <f>home!J5</f>
        <v>2B</v>
      </c>
      <c r="F12" s="148">
        <f>home!L5</f>
        <v>1</v>
      </c>
      <c r="G12" s="148">
        <f>home!N5</f>
        <v>0</v>
      </c>
      <c r="H12" s="148">
        <f>home!O5</f>
        <v>0</v>
      </c>
      <c r="I12" s="148">
        <f>home!R5</f>
        <v>0</v>
      </c>
      <c r="J12" s="148">
        <f>home!M5</f>
        <v>0</v>
      </c>
      <c r="K12" s="148">
        <f>home!V5</f>
        <v>0</v>
      </c>
      <c r="L12" s="148">
        <f>home!W5</f>
        <v>0</v>
      </c>
      <c r="M12" s="148">
        <f>home!Y5</f>
        <v>0</v>
      </c>
      <c r="N12" s="148">
        <f>home!Z5</f>
        <v>0</v>
      </c>
      <c r="O12" s="171"/>
      <c r="P12" s="171"/>
      <c r="Q12" s="171"/>
      <c r="R12" s="170" t="str">
        <f>visiting!B5</f>
        <v>陳勤沛</v>
      </c>
      <c r="S12" s="148">
        <f>visiting!C5</f>
        <v>7</v>
      </c>
      <c r="T12" s="148">
        <f>visiting!D5</f>
        <v>0</v>
      </c>
      <c r="U12" s="148">
        <f>visiting!E5</f>
        <v>0</v>
      </c>
      <c r="V12" s="148" t="str">
        <f>visiting!J5</f>
        <v>CF</v>
      </c>
      <c r="W12" s="148">
        <f>visiting!L5</f>
        <v>4</v>
      </c>
      <c r="X12" s="148">
        <f>visiting!N5</f>
        <v>1</v>
      </c>
      <c r="Y12" s="148">
        <f>visiting!O5</f>
        <v>2</v>
      </c>
      <c r="Z12" s="148">
        <f>visiting!R5</f>
        <v>0</v>
      </c>
      <c r="AA12" s="148">
        <f>visiting!M5</f>
        <v>1</v>
      </c>
      <c r="AB12" s="148">
        <f>visiting!V5</f>
        <v>1</v>
      </c>
      <c r="AC12" s="148">
        <f>visiting!W5</f>
        <v>0</v>
      </c>
      <c r="AD12" s="148">
        <f>visiting!Y5</f>
        <v>0</v>
      </c>
      <c r="AE12" s="148">
        <f>visiting!Z5</f>
        <v>1</v>
      </c>
    </row>
    <row r="13" spans="1:31" ht="30" customHeight="1">
      <c r="A13" s="170" t="str">
        <f>home!B6</f>
        <v>李冠儒</v>
      </c>
      <c r="B13" s="148">
        <f>home!C6</f>
        <v>2</v>
      </c>
      <c r="C13" s="148">
        <f>home!D6</f>
        <v>0</v>
      </c>
      <c r="D13" s="148">
        <f>home!E6</f>
        <v>0</v>
      </c>
      <c r="E13" s="148" t="str">
        <f>home!J6</f>
        <v>LF</v>
      </c>
      <c r="F13" s="148">
        <f>home!L6</f>
        <v>4</v>
      </c>
      <c r="G13" s="148">
        <f>home!N6</f>
        <v>0</v>
      </c>
      <c r="H13" s="148">
        <f>home!O6</f>
        <v>0</v>
      </c>
      <c r="I13" s="148">
        <f>home!R6</f>
        <v>0</v>
      </c>
      <c r="J13" s="148">
        <f>home!M6</f>
        <v>0</v>
      </c>
      <c r="K13" s="148">
        <f>home!V6</f>
        <v>0</v>
      </c>
      <c r="L13" s="148">
        <f>home!W6</f>
        <v>0</v>
      </c>
      <c r="M13" s="148">
        <f>home!Y6</f>
        <v>0</v>
      </c>
      <c r="N13" s="148">
        <f>home!Z6</f>
        <v>0</v>
      </c>
      <c r="O13" s="171"/>
      <c r="P13" s="171"/>
      <c r="Q13" s="171"/>
      <c r="R13" s="170" t="str">
        <f>visiting!B6</f>
        <v>陳建宏</v>
      </c>
      <c r="S13" s="148">
        <f>visiting!C6</f>
        <v>2</v>
      </c>
      <c r="T13" s="148">
        <f>visiting!D6</f>
        <v>0</v>
      </c>
      <c r="U13" s="148">
        <f>visiting!E6</f>
        <v>0</v>
      </c>
      <c r="V13" s="148" t="str">
        <f>visiting!J6</f>
        <v>LF</v>
      </c>
      <c r="W13" s="148">
        <f>visiting!L6</f>
        <v>3</v>
      </c>
      <c r="X13" s="148">
        <f>visiting!N6</f>
        <v>1</v>
      </c>
      <c r="Y13" s="148">
        <f>visiting!O6</f>
        <v>0</v>
      </c>
      <c r="Z13" s="148">
        <f>visiting!R6</f>
        <v>0</v>
      </c>
      <c r="AA13" s="148">
        <f>visiting!M6</f>
        <v>0</v>
      </c>
      <c r="AB13" s="148">
        <f>visiting!V6</f>
        <v>2</v>
      </c>
      <c r="AC13" s="148">
        <f>visiting!W6</f>
        <v>0</v>
      </c>
      <c r="AD13" s="148">
        <f>visiting!Y6</f>
        <v>0</v>
      </c>
      <c r="AE13" s="148">
        <f>visiting!Z6</f>
        <v>0</v>
      </c>
    </row>
    <row r="14" spans="1:31" ht="30" customHeight="1">
      <c r="A14" s="170" t="str">
        <f>home!B7</f>
        <v>朱祈威</v>
      </c>
      <c r="B14" s="148">
        <f>home!C7</f>
        <v>1</v>
      </c>
      <c r="C14" s="148">
        <f>home!D7</f>
        <v>4</v>
      </c>
      <c r="D14" s="148">
        <f>home!E7</f>
        <v>1</v>
      </c>
      <c r="E14" s="148" t="str">
        <f>home!J7</f>
        <v>3B</v>
      </c>
      <c r="F14" s="148">
        <f>home!L7</f>
        <v>3</v>
      </c>
      <c r="G14" s="148">
        <f>home!N7</f>
        <v>0</v>
      </c>
      <c r="H14" s="148">
        <f>home!O7</f>
        <v>0</v>
      </c>
      <c r="I14" s="148">
        <f>home!R7</f>
        <v>0</v>
      </c>
      <c r="J14" s="148">
        <f>home!M7</f>
        <v>0</v>
      </c>
      <c r="K14" s="148">
        <f>home!V7</f>
        <v>0</v>
      </c>
      <c r="L14" s="148">
        <f>home!W7</f>
        <v>0</v>
      </c>
      <c r="M14" s="148">
        <f>home!Y7</f>
        <v>0</v>
      </c>
      <c r="N14" s="148">
        <f>home!Z7</f>
        <v>0</v>
      </c>
      <c r="O14" s="171"/>
      <c r="P14" s="171"/>
      <c r="Q14" s="171"/>
      <c r="R14" s="170" t="str">
        <f>visiting!B7</f>
        <v>蕭有政</v>
      </c>
      <c r="S14" s="148">
        <f>visiting!C7</f>
        <v>2</v>
      </c>
      <c r="T14" s="148">
        <f>visiting!D7</f>
        <v>2</v>
      </c>
      <c r="U14" s="148">
        <f>visiting!E7</f>
        <v>0</v>
      </c>
      <c r="V14" s="148" t="str">
        <f>visiting!J7</f>
        <v>SS</v>
      </c>
      <c r="W14" s="148">
        <f>visiting!L7</f>
        <v>5</v>
      </c>
      <c r="X14" s="148">
        <f>visiting!N7</f>
        <v>1</v>
      </c>
      <c r="Y14" s="148">
        <f>visiting!O7</f>
        <v>1</v>
      </c>
      <c r="Z14" s="148">
        <f>visiting!R7</f>
        <v>0</v>
      </c>
      <c r="AA14" s="148">
        <f>visiting!M7</f>
        <v>2</v>
      </c>
      <c r="AB14" s="148">
        <f>visiting!V7</f>
        <v>0</v>
      </c>
      <c r="AC14" s="148">
        <f>visiting!W7</f>
        <v>0</v>
      </c>
      <c r="AD14" s="148">
        <f>visiting!Y7</f>
        <v>1</v>
      </c>
      <c r="AE14" s="148">
        <f>visiting!Z7</f>
        <v>0</v>
      </c>
    </row>
    <row r="15" spans="1:31" ht="30" customHeight="1">
      <c r="A15" s="170" t="str">
        <f>home!B8</f>
        <v>蔡宗修</v>
      </c>
      <c r="B15" s="148">
        <f>home!C8</f>
        <v>1</v>
      </c>
      <c r="C15" s="148">
        <f>home!D8</f>
        <v>1</v>
      </c>
      <c r="D15" s="148">
        <f>home!E8</f>
        <v>0</v>
      </c>
      <c r="E15" s="148" t="str">
        <f>home!J8</f>
        <v>3B</v>
      </c>
      <c r="F15" s="148">
        <f>home!L8</f>
        <v>1</v>
      </c>
      <c r="G15" s="148">
        <f>home!N8</f>
        <v>0</v>
      </c>
      <c r="H15" s="148">
        <f>home!O8</f>
        <v>0</v>
      </c>
      <c r="I15" s="148">
        <f>home!R8</f>
        <v>0</v>
      </c>
      <c r="J15" s="148">
        <f>home!M8</f>
        <v>0</v>
      </c>
      <c r="K15" s="148">
        <f>home!V8</f>
        <v>0</v>
      </c>
      <c r="L15" s="148">
        <f>home!W8</f>
        <v>0</v>
      </c>
      <c r="M15" s="148">
        <f>home!Y8</f>
        <v>0</v>
      </c>
      <c r="N15" s="148">
        <f>home!Z8</f>
        <v>0</v>
      </c>
      <c r="O15" s="171"/>
      <c r="P15" s="171"/>
      <c r="Q15" s="171"/>
      <c r="R15" s="170" t="str">
        <f>visiting!B8</f>
        <v>張茗閎</v>
      </c>
      <c r="S15" s="148">
        <f>visiting!C8</f>
        <v>2</v>
      </c>
      <c r="T15" s="148">
        <f>visiting!D8</f>
        <v>1</v>
      </c>
      <c r="U15" s="148">
        <f>visiting!E8</f>
        <v>0</v>
      </c>
      <c r="V15" s="148" t="str">
        <f>visiting!J8</f>
        <v>C</v>
      </c>
      <c r="W15" s="148">
        <f>visiting!L8</f>
        <v>4</v>
      </c>
      <c r="X15" s="148">
        <f>visiting!N8</f>
        <v>2</v>
      </c>
      <c r="Y15" s="148">
        <f>visiting!O8</f>
        <v>1</v>
      </c>
      <c r="Z15" s="148">
        <f>visiting!R8</f>
        <v>0</v>
      </c>
      <c r="AA15" s="148">
        <f>visiting!M8</f>
        <v>0</v>
      </c>
      <c r="AB15" s="148">
        <f>visiting!V8</f>
        <v>1</v>
      </c>
      <c r="AC15" s="148">
        <f>visiting!W8</f>
        <v>0</v>
      </c>
      <c r="AD15" s="148">
        <f>visiting!Y8</f>
        <v>1</v>
      </c>
      <c r="AE15" s="148">
        <f>visiting!Z8</f>
        <v>0</v>
      </c>
    </row>
    <row r="16" spans="1:31" ht="30" customHeight="1">
      <c r="A16" s="170" t="str">
        <f>home!B9</f>
        <v>陳仲彥</v>
      </c>
      <c r="B16" s="148">
        <f>home!C9</f>
        <v>1</v>
      </c>
      <c r="C16" s="148">
        <f>home!D9</f>
        <v>0</v>
      </c>
      <c r="D16" s="148">
        <f>home!E9</f>
        <v>1</v>
      </c>
      <c r="E16" s="148" t="str">
        <f>home!J9</f>
        <v>RF</v>
      </c>
      <c r="F16" s="148">
        <f>home!L9</f>
        <v>2</v>
      </c>
      <c r="G16" s="148">
        <f>home!N9</f>
        <v>0</v>
      </c>
      <c r="H16" s="148">
        <f>home!O9</f>
        <v>1</v>
      </c>
      <c r="I16" s="148">
        <f>home!R9</f>
        <v>0</v>
      </c>
      <c r="J16" s="148">
        <f>home!M9</f>
        <v>0</v>
      </c>
      <c r="K16" s="148">
        <f>home!V9</f>
        <v>0</v>
      </c>
      <c r="L16" s="148">
        <f>home!W9</f>
        <v>0</v>
      </c>
      <c r="M16" s="148">
        <f>home!Y9</f>
        <v>1</v>
      </c>
      <c r="N16" s="148">
        <f>home!Z9</f>
        <v>0</v>
      </c>
      <c r="O16" s="171"/>
      <c r="P16" s="171"/>
      <c r="Q16" s="171"/>
      <c r="R16" s="170" t="str">
        <f>visiting!B9</f>
        <v>陳鈺傑</v>
      </c>
      <c r="S16" s="148">
        <f>visiting!C9</f>
        <v>3</v>
      </c>
      <c r="T16" s="148">
        <f>visiting!D9</f>
        <v>3</v>
      </c>
      <c r="U16" s="148">
        <f>visiting!E9</f>
        <v>1</v>
      </c>
      <c r="V16" s="148" t="str">
        <f>visiting!J9</f>
        <v>2B</v>
      </c>
      <c r="W16" s="148">
        <f>visiting!L9</f>
        <v>4</v>
      </c>
      <c r="X16" s="148">
        <f>visiting!N9</f>
        <v>1</v>
      </c>
      <c r="Y16" s="148">
        <f>visiting!O9</f>
        <v>2</v>
      </c>
      <c r="Z16" s="148">
        <f>visiting!R9</f>
        <v>0</v>
      </c>
      <c r="AA16" s="148">
        <f>visiting!M9</f>
        <v>1</v>
      </c>
      <c r="AB16" s="148">
        <f>visiting!V9</f>
        <v>0</v>
      </c>
      <c r="AC16" s="148">
        <f>visiting!W9</f>
        <v>1</v>
      </c>
      <c r="AD16" s="148">
        <f>visiting!Y9</f>
        <v>0</v>
      </c>
      <c r="AE16" s="148">
        <f>visiting!Z9</f>
        <v>0</v>
      </c>
    </row>
    <row r="17" spans="1:31" ht="30" customHeight="1">
      <c r="A17" s="170" t="str">
        <f>home!B10</f>
        <v>林峰霆</v>
      </c>
      <c r="B17" s="148">
        <f>home!C10</f>
        <v>2</v>
      </c>
      <c r="C17" s="148">
        <f>home!D10</f>
        <v>0</v>
      </c>
      <c r="D17" s="148">
        <f>home!E10</f>
        <v>0</v>
      </c>
      <c r="E17" s="148" t="str">
        <f>home!J10</f>
        <v>RF</v>
      </c>
      <c r="F17" s="148">
        <f>home!L10</f>
        <v>1</v>
      </c>
      <c r="G17" s="148">
        <f>home!N10</f>
        <v>0</v>
      </c>
      <c r="H17" s="148">
        <f>home!O10</f>
        <v>0</v>
      </c>
      <c r="I17" s="148">
        <f>home!R10</f>
        <v>0</v>
      </c>
      <c r="J17" s="148">
        <f>home!M10</f>
        <v>0</v>
      </c>
      <c r="K17" s="148">
        <f>home!V10</f>
        <v>0</v>
      </c>
      <c r="L17" s="148">
        <f>home!W10</f>
        <v>0</v>
      </c>
      <c r="M17" s="148">
        <f>home!Y10</f>
        <v>0</v>
      </c>
      <c r="N17" s="148">
        <f>home!Z10</f>
        <v>0</v>
      </c>
      <c r="O17" s="171"/>
      <c r="P17" s="171"/>
      <c r="Q17" s="171"/>
      <c r="R17" s="170" t="str">
        <f>visiting!B10</f>
        <v>王彥峻</v>
      </c>
      <c r="S17" s="148">
        <f>visiting!C10</f>
        <v>10</v>
      </c>
      <c r="T17" s="148">
        <f>visiting!D10</f>
        <v>0</v>
      </c>
      <c r="U17" s="148">
        <f>visiting!E10</f>
        <v>0</v>
      </c>
      <c r="V17" s="148" t="str">
        <f>visiting!J10</f>
        <v>1B</v>
      </c>
      <c r="W17" s="148">
        <f>visiting!L10</f>
        <v>5</v>
      </c>
      <c r="X17" s="148">
        <f>visiting!N10</f>
        <v>1</v>
      </c>
      <c r="Y17" s="148">
        <f>visiting!O10</f>
        <v>2</v>
      </c>
      <c r="Z17" s="148">
        <f>visiting!R10</f>
        <v>0</v>
      </c>
      <c r="AA17" s="148">
        <f>visiting!M10</f>
        <v>2</v>
      </c>
      <c r="AB17" s="148">
        <f>visiting!V10</f>
        <v>0</v>
      </c>
      <c r="AC17" s="148">
        <f>visiting!W10</f>
        <v>0</v>
      </c>
      <c r="AD17" s="148">
        <f>visiting!Y10</f>
        <v>1</v>
      </c>
      <c r="AE17" s="148">
        <f>visiting!Z10</f>
        <v>0</v>
      </c>
    </row>
    <row r="18" spans="1:31" ht="30" customHeight="1">
      <c r="A18" s="170" t="str">
        <f>home!B11</f>
        <v>張嘉崴</v>
      </c>
      <c r="B18" s="148">
        <f>home!C11</f>
        <v>0</v>
      </c>
      <c r="C18" s="148">
        <f>home!D11</f>
        <v>0</v>
      </c>
      <c r="D18" s="148">
        <f>home!E11</f>
        <v>0</v>
      </c>
      <c r="E18" s="148" t="str">
        <f>home!J11</f>
        <v>DH</v>
      </c>
      <c r="F18" s="148">
        <f>home!L11</f>
        <v>3</v>
      </c>
      <c r="G18" s="148">
        <f>home!N11</f>
        <v>0</v>
      </c>
      <c r="H18" s="148">
        <f>home!O11</f>
        <v>0</v>
      </c>
      <c r="I18" s="148">
        <f>home!R11</f>
        <v>0</v>
      </c>
      <c r="J18" s="148">
        <f>home!M11</f>
        <v>0</v>
      </c>
      <c r="K18" s="148">
        <f>home!V11</f>
        <v>0</v>
      </c>
      <c r="L18" s="148">
        <f>home!W11</f>
        <v>0</v>
      </c>
      <c r="M18" s="148">
        <f>home!Y11</f>
        <v>0</v>
      </c>
      <c r="N18" s="148">
        <f>home!Z11</f>
        <v>0</v>
      </c>
      <c r="O18" s="171"/>
      <c r="P18" s="171"/>
      <c r="Q18" s="171"/>
      <c r="R18" s="170" t="str">
        <f>visiting!B11</f>
        <v>李育佳</v>
      </c>
      <c r="S18" s="148">
        <f>visiting!C11</f>
        <v>0</v>
      </c>
      <c r="T18" s="148">
        <f>visiting!D11</f>
        <v>0</v>
      </c>
      <c r="U18" s="148">
        <f>visiting!E11</f>
        <v>0</v>
      </c>
      <c r="V18" s="148" t="str">
        <f>visiting!J11</f>
        <v>DH</v>
      </c>
      <c r="W18" s="148">
        <f>visiting!L11</f>
        <v>4</v>
      </c>
      <c r="X18" s="148">
        <f>visiting!N11</f>
        <v>1</v>
      </c>
      <c r="Y18" s="148">
        <f>visiting!O11</f>
        <v>0</v>
      </c>
      <c r="Z18" s="148">
        <f>visiting!R11</f>
        <v>0</v>
      </c>
      <c r="AA18" s="148">
        <f>visiting!M11</f>
        <v>1</v>
      </c>
      <c r="AB18" s="148">
        <f>visiting!V11</f>
        <v>0</v>
      </c>
      <c r="AC18" s="148">
        <f>visiting!W11</f>
        <v>0</v>
      </c>
      <c r="AD18" s="148">
        <f>visiting!Y11</f>
        <v>1</v>
      </c>
      <c r="AE18" s="148">
        <f>visiting!Z11</f>
        <v>0</v>
      </c>
    </row>
    <row r="19" spans="1:31" ht="30" customHeight="1">
      <c r="A19" s="170" t="str">
        <f>home!B12</f>
        <v>陳宇鈞</v>
      </c>
      <c r="B19" s="148">
        <f>home!C12</f>
        <v>8</v>
      </c>
      <c r="C19" s="148">
        <f>home!D12</f>
        <v>1</v>
      </c>
      <c r="D19" s="148">
        <f>home!E12</f>
        <v>0</v>
      </c>
      <c r="E19" s="148" t="str">
        <f>home!J12</f>
        <v>1B</v>
      </c>
      <c r="F19" s="148">
        <f>home!L12</f>
        <v>3</v>
      </c>
      <c r="G19" s="148">
        <f>home!N12</f>
        <v>0</v>
      </c>
      <c r="H19" s="148">
        <f>home!O12</f>
        <v>0</v>
      </c>
      <c r="I19" s="148">
        <f>home!R12</f>
        <v>0</v>
      </c>
      <c r="J19" s="148">
        <f>home!M12</f>
        <v>0</v>
      </c>
      <c r="K19" s="148">
        <f>home!V12</f>
        <v>0</v>
      </c>
      <c r="L19" s="148">
        <f>home!W12</f>
        <v>0</v>
      </c>
      <c r="M19" s="148">
        <f>home!Y12</f>
        <v>0</v>
      </c>
      <c r="N19" s="148">
        <f>home!Z12</f>
        <v>0</v>
      </c>
      <c r="O19" s="171"/>
      <c r="P19" s="171"/>
      <c r="Q19" s="171"/>
      <c r="R19" s="170" t="str">
        <f>visiting!B12</f>
        <v>梁文遠</v>
      </c>
      <c r="S19" s="148">
        <f>visiting!C12</f>
        <v>0</v>
      </c>
      <c r="T19" s="148">
        <f>visiting!D12</f>
        <v>0</v>
      </c>
      <c r="U19" s="148">
        <f>visiting!E12</f>
        <v>0</v>
      </c>
      <c r="V19" s="148" t="str">
        <f>visiting!J12</f>
        <v>DH</v>
      </c>
      <c r="W19" s="148">
        <f>visiting!L12</f>
        <v>1</v>
      </c>
      <c r="X19" s="148">
        <f>visiting!N12</f>
        <v>1</v>
      </c>
      <c r="Y19" s="148">
        <f>visiting!O12</f>
        <v>0</v>
      </c>
      <c r="Z19" s="148">
        <f>visiting!R12</f>
        <v>0</v>
      </c>
      <c r="AA19" s="148">
        <f>visiting!M12</f>
        <v>0</v>
      </c>
      <c r="AB19" s="148">
        <f>visiting!V12</f>
        <v>0</v>
      </c>
      <c r="AC19" s="148">
        <f>visiting!W12</f>
        <v>0</v>
      </c>
      <c r="AD19" s="148">
        <f>visiting!Y12</f>
        <v>0</v>
      </c>
      <c r="AE19" s="148">
        <f>visiting!Z12</f>
        <v>0</v>
      </c>
    </row>
    <row r="20" spans="1:31" ht="30" customHeight="1">
      <c r="A20" s="170" t="str">
        <f>home!B13</f>
        <v>蔡瑋泰</v>
      </c>
      <c r="B20" s="148">
        <f>home!C13</f>
        <v>3</v>
      </c>
      <c r="C20" s="148">
        <f>home!D13</f>
        <v>0</v>
      </c>
      <c r="D20" s="148">
        <f>home!E13</f>
        <v>0</v>
      </c>
      <c r="E20" s="148" t="str">
        <f>home!J13</f>
        <v>C</v>
      </c>
      <c r="F20" s="148">
        <f>home!L13</f>
        <v>2</v>
      </c>
      <c r="G20" s="148">
        <f>home!N13</f>
        <v>1</v>
      </c>
      <c r="H20" s="148">
        <f>home!O13</f>
        <v>0</v>
      </c>
      <c r="I20" s="148">
        <f>home!R13</f>
        <v>0</v>
      </c>
      <c r="J20" s="148">
        <f>home!M13</f>
        <v>0</v>
      </c>
      <c r="K20" s="148">
        <f>home!V13</f>
        <v>1</v>
      </c>
      <c r="L20" s="148">
        <f>home!W13</f>
        <v>0</v>
      </c>
      <c r="M20" s="148">
        <f>home!Y13</f>
        <v>0</v>
      </c>
      <c r="N20" s="148">
        <f>home!Z13</f>
        <v>0</v>
      </c>
      <c r="O20" s="171"/>
      <c r="P20" s="171"/>
      <c r="Q20" s="171"/>
      <c r="R20" s="170">
        <f>visiting!B13</f>
        <v>0</v>
      </c>
      <c r="S20" s="148">
        <f>visiting!C13</f>
        <v>0</v>
      </c>
      <c r="T20" s="148">
        <f>visiting!D13</f>
        <v>0</v>
      </c>
      <c r="U20" s="148">
        <f>visiting!E13</f>
        <v>0</v>
      </c>
      <c r="V20" s="148">
        <f>visiting!J13</f>
        <v>0</v>
      </c>
      <c r="W20" s="148">
        <f>visiting!L13</f>
        <v>0</v>
      </c>
      <c r="X20" s="148">
        <f>visiting!N13</f>
        <v>0</v>
      </c>
      <c r="Y20" s="148">
        <f>visiting!O13</f>
        <v>0</v>
      </c>
      <c r="Z20" s="148">
        <f>visiting!R13</f>
        <v>0</v>
      </c>
      <c r="AA20" s="148">
        <f>visiting!M13</f>
        <v>0</v>
      </c>
      <c r="AB20" s="148">
        <f>visiting!V13</f>
        <v>0</v>
      </c>
      <c r="AC20" s="148">
        <f>visiting!W13</f>
        <v>0</v>
      </c>
      <c r="AD20" s="148">
        <f>visiting!Y13</f>
        <v>0</v>
      </c>
      <c r="AE20" s="148">
        <f>visiting!Z13</f>
        <v>0</v>
      </c>
    </row>
    <row r="21" spans="1:31" ht="30" customHeight="1">
      <c r="A21" s="170" t="str">
        <f>home!B14</f>
        <v>陳柏榕</v>
      </c>
      <c r="B21" s="148">
        <f>home!C14</f>
        <v>1</v>
      </c>
      <c r="C21" s="148">
        <f>home!D14</f>
        <v>0</v>
      </c>
      <c r="D21" s="148">
        <f>home!E14</f>
        <v>0</v>
      </c>
      <c r="E21" s="148" t="str">
        <f>home!J14</f>
        <v>C</v>
      </c>
      <c r="F21" s="148">
        <f>home!L14</f>
        <v>0</v>
      </c>
      <c r="G21" s="148">
        <f>home!N14</f>
        <v>0</v>
      </c>
      <c r="H21" s="148">
        <f>home!O14</f>
        <v>0</v>
      </c>
      <c r="I21" s="148">
        <f>home!R14</f>
        <v>0</v>
      </c>
      <c r="J21" s="148">
        <f>home!M14</f>
        <v>0</v>
      </c>
      <c r="K21" s="148">
        <f>home!V14</f>
        <v>0</v>
      </c>
      <c r="L21" s="148">
        <f>home!W14</f>
        <v>0</v>
      </c>
      <c r="M21" s="148">
        <f>home!Y14</f>
        <v>0</v>
      </c>
      <c r="N21" s="148">
        <f>home!Z14</f>
        <v>0</v>
      </c>
      <c r="O21" s="171"/>
      <c r="P21" s="171"/>
      <c r="Q21" s="171"/>
      <c r="R21" s="170">
        <f>visiting!B14</f>
        <v>0</v>
      </c>
      <c r="S21" s="148">
        <f>visiting!C14</f>
        <v>0</v>
      </c>
      <c r="T21" s="148">
        <f>visiting!D14</f>
        <v>0</v>
      </c>
      <c r="U21" s="148">
        <f>visiting!E14</f>
        <v>0</v>
      </c>
      <c r="V21" s="148">
        <f>visiting!J14</f>
        <v>0</v>
      </c>
      <c r="W21" s="148">
        <f>visiting!L14</f>
        <v>0</v>
      </c>
      <c r="X21" s="148">
        <f>visiting!N14</f>
        <v>0</v>
      </c>
      <c r="Y21" s="148">
        <f>visiting!O14</f>
        <v>0</v>
      </c>
      <c r="Z21" s="148">
        <f>visiting!R14</f>
        <v>0</v>
      </c>
      <c r="AA21" s="148">
        <f>visiting!M14</f>
        <v>0</v>
      </c>
      <c r="AB21" s="148">
        <f>visiting!V14</f>
        <v>0</v>
      </c>
      <c r="AC21" s="148">
        <f>visiting!W14</f>
        <v>0</v>
      </c>
      <c r="AD21" s="148">
        <f>visiting!Y14</f>
        <v>0</v>
      </c>
      <c r="AE21" s="148">
        <f>visiting!Z14</f>
        <v>0</v>
      </c>
    </row>
    <row r="22" spans="1:31" ht="30" customHeight="1">
      <c r="A22" s="170" t="str">
        <f>home!B15</f>
        <v>林鴻遠</v>
      </c>
      <c r="B22" s="148">
        <f>home!C15</f>
        <v>3</v>
      </c>
      <c r="C22" s="148">
        <f>home!D15</f>
        <v>0</v>
      </c>
      <c r="D22" s="148">
        <f>home!E15</f>
        <v>0</v>
      </c>
      <c r="E22" s="148" t="str">
        <f>home!J15</f>
        <v>CF</v>
      </c>
      <c r="F22" s="148">
        <f>home!L15</f>
        <v>2</v>
      </c>
      <c r="G22" s="148">
        <f>home!N15</f>
        <v>0</v>
      </c>
      <c r="H22" s="148">
        <f>home!O15</f>
        <v>0</v>
      </c>
      <c r="I22" s="148">
        <f>home!R15</f>
        <v>0</v>
      </c>
      <c r="J22" s="148">
        <f>home!M15</f>
        <v>0</v>
      </c>
      <c r="K22" s="148">
        <f>home!V15</f>
        <v>0</v>
      </c>
      <c r="L22" s="148">
        <f>home!W15</f>
        <v>0</v>
      </c>
      <c r="M22" s="148">
        <f>home!Y15</f>
        <v>0</v>
      </c>
      <c r="N22" s="148">
        <f>home!Z15</f>
        <v>0</v>
      </c>
      <c r="O22" s="171"/>
      <c r="P22" s="171"/>
      <c r="Q22" s="171"/>
      <c r="R22" s="170">
        <f>visiting!B15</f>
        <v>0</v>
      </c>
      <c r="S22" s="148">
        <f>visiting!C15</f>
        <v>0</v>
      </c>
      <c r="T22" s="148">
        <f>visiting!D15</f>
        <v>0</v>
      </c>
      <c r="U22" s="148">
        <f>visiting!E15</f>
        <v>0</v>
      </c>
      <c r="V22" s="148">
        <f>visiting!J15</f>
        <v>0</v>
      </c>
      <c r="W22" s="148">
        <f>visiting!L15</f>
        <v>0</v>
      </c>
      <c r="X22" s="148">
        <f>visiting!N15</f>
        <v>0</v>
      </c>
      <c r="Y22" s="148">
        <f>visiting!O15</f>
        <v>0</v>
      </c>
      <c r="Z22" s="148">
        <f>visiting!R15</f>
        <v>0</v>
      </c>
      <c r="AA22" s="148">
        <f>visiting!M15</f>
        <v>0</v>
      </c>
      <c r="AB22" s="148">
        <f>visiting!V15</f>
        <v>0</v>
      </c>
      <c r="AC22" s="148">
        <f>visiting!W15</f>
        <v>0</v>
      </c>
      <c r="AD22" s="148">
        <f>visiting!Y15</f>
        <v>0</v>
      </c>
      <c r="AE22" s="148">
        <f>visiting!Z15</f>
        <v>0</v>
      </c>
    </row>
    <row r="23" spans="1:31" ht="30" customHeight="1">
      <c r="A23" s="170">
        <f>home!B16</f>
        <v>0</v>
      </c>
      <c r="B23" s="148">
        <f>home!C16</f>
        <v>0</v>
      </c>
      <c r="C23" s="148">
        <f>home!D16</f>
        <v>0</v>
      </c>
      <c r="D23" s="148">
        <f>home!E16</f>
        <v>0</v>
      </c>
      <c r="E23" s="148">
        <f>home!J16</f>
        <v>0</v>
      </c>
      <c r="F23" s="148">
        <f>home!L16</f>
        <v>0</v>
      </c>
      <c r="G23" s="148">
        <f>home!N16</f>
        <v>0</v>
      </c>
      <c r="H23" s="148">
        <f>home!O16</f>
        <v>0</v>
      </c>
      <c r="I23" s="148">
        <f>home!R16</f>
        <v>0</v>
      </c>
      <c r="J23" s="148">
        <f>home!M16</f>
        <v>0</v>
      </c>
      <c r="K23" s="148">
        <f>home!V16</f>
        <v>0</v>
      </c>
      <c r="L23" s="148">
        <f>home!W16</f>
        <v>0</v>
      </c>
      <c r="M23" s="148">
        <f>home!Y16</f>
        <v>0</v>
      </c>
      <c r="N23" s="148">
        <f>home!Z16</f>
        <v>0</v>
      </c>
      <c r="O23" s="171"/>
      <c r="P23" s="171"/>
      <c r="Q23" s="171"/>
      <c r="R23" s="170">
        <f>visiting!B16</f>
        <v>0</v>
      </c>
      <c r="S23" s="148">
        <f>visiting!C16</f>
        <v>0</v>
      </c>
      <c r="T23" s="148">
        <f>visiting!D16</f>
        <v>0</v>
      </c>
      <c r="U23" s="148">
        <f>visiting!E16</f>
        <v>0</v>
      </c>
      <c r="V23" s="148">
        <f>visiting!J16</f>
        <v>0</v>
      </c>
      <c r="W23" s="148">
        <f>visiting!L16</f>
        <v>0</v>
      </c>
      <c r="X23" s="148">
        <f>visiting!N16</f>
        <v>0</v>
      </c>
      <c r="Y23" s="148">
        <f>visiting!O16</f>
        <v>0</v>
      </c>
      <c r="Z23" s="148">
        <f>visiting!R16</f>
        <v>0</v>
      </c>
      <c r="AA23" s="148">
        <f>visiting!M16</f>
        <v>0</v>
      </c>
      <c r="AB23" s="148">
        <f>visiting!V16</f>
        <v>0</v>
      </c>
      <c r="AC23" s="148">
        <f>visiting!W16</f>
        <v>0</v>
      </c>
      <c r="AD23" s="148">
        <f>visiting!Y16</f>
        <v>0</v>
      </c>
      <c r="AE23" s="148">
        <f>visiting!Z16</f>
        <v>0</v>
      </c>
    </row>
    <row r="24" spans="1:31" ht="30" customHeight="1">
      <c r="A24" s="170">
        <f>home!B17</f>
        <v>0</v>
      </c>
      <c r="B24" s="148">
        <f>home!C17</f>
        <v>0</v>
      </c>
      <c r="C24" s="148">
        <f>home!D17</f>
        <v>0</v>
      </c>
      <c r="D24" s="148">
        <f>home!E17</f>
        <v>0</v>
      </c>
      <c r="E24" s="148">
        <f>home!J17</f>
        <v>0</v>
      </c>
      <c r="F24" s="148">
        <f>home!L17</f>
        <v>0</v>
      </c>
      <c r="G24" s="148">
        <f>home!N17</f>
        <v>0</v>
      </c>
      <c r="H24" s="148">
        <f>home!O17</f>
        <v>0</v>
      </c>
      <c r="I24" s="148">
        <f>home!R17</f>
        <v>0</v>
      </c>
      <c r="J24" s="148">
        <f>home!M17</f>
        <v>0</v>
      </c>
      <c r="K24" s="148">
        <f>home!V17</f>
        <v>0</v>
      </c>
      <c r="L24" s="148">
        <f>home!W17</f>
        <v>0</v>
      </c>
      <c r="M24" s="148">
        <f>home!Y17</f>
        <v>0</v>
      </c>
      <c r="N24" s="148">
        <f>home!Z17</f>
        <v>0</v>
      </c>
      <c r="O24" s="171"/>
      <c r="P24" s="171"/>
      <c r="Q24" s="171"/>
      <c r="R24" s="170">
        <f>visiting!B17</f>
        <v>0</v>
      </c>
      <c r="S24" s="148">
        <f>visiting!C17</f>
        <v>0</v>
      </c>
      <c r="T24" s="148">
        <f>visiting!D17</f>
        <v>0</v>
      </c>
      <c r="U24" s="148">
        <f>visiting!E17</f>
        <v>0</v>
      </c>
      <c r="V24" s="148">
        <f>visiting!J17</f>
        <v>0</v>
      </c>
      <c r="W24" s="148">
        <f>visiting!L17</f>
        <v>0</v>
      </c>
      <c r="X24" s="148">
        <f>visiting!N17</f>
        <v>0</v>
      </c>
      <c r="Y24" s="148">
        <f>visiting!O17</f>
        <v>0</v>
      </c>
      <c r="Z24" s="148">
        <f>visiting!R17</f>
        <v>0</v>
      </c>
      <c r="AA24" s="148">
        <f>visiting!M17</f>
        <v>0</v>
      </c>
      <c r="AB24" s="148">
        <f>visiting!V17</f>
        <v>0</v>
      </c>
      <c r="AC24" s="148">
        <f>visiting!W17</f>
        <v>0</v>
      </c>
      <c r="AD24" s="148">
        <f>visiting!Y17</f>
        <v>0</v>
      </c>
      <c r="AE24" s="148">
        <f>visiting!Z17</f>
        <v>0</v>
      </c>
    </row>
    <row r="25" spans="1:31" ht="30" customHeight="1">
      <c r="A25" s="170">
        <f>home!B18</f>
        <v>0</v>
      </c>
      <c r="B25" s="148">
        <f>home!C18</f>
        <v>0</v>
      </c>
      <c r="C25" s="148">
        <f>home!D18</f>
        <v>0</v>
      </c>
      <c r="D25" s="148">
        <f>home!E18</f>
        <v>0</v>
      </c>
      <c r="E25" s="148">
        <f>home!J18</f>
        <v>0</v>
      </c>
      <c r="F25" s="148">
        <f>home!L18</f>
        <v>0</v>
      </c>
      <c r="G25" s="148">
        <f>home!N18</f>
        <v>0</v>
      </c>
      <c r="H25" s="148">
        <f>home!O18</f>
        <v>0</v>
      </c>
      <c r="I25" s="148">
        <f>home!R18</f>
        <v>0</v>
      </c>
      <c r="J25" s="148">
        <f>home!M18</f>
        <v>0</v>
      </c>
      <c r="K25" s="148">
        <f>home!V18</f>
        <v>0</v>
      </c>
      <c r="L25" s="148">
        <f>home!W18</f>
        <v>0</v>
      </c>
      <c r="M25" s="148">
        <f>home!Y18</f>
        <v>0</v>
      </c>
      <c r="N25" s="148">
        <f>home!Z18</f>
        <v>0</v>
      </c>
      <c r="O25" s="171"/>
      <c r="P25" s="171"/>
      <c r="Q25" s="171"/>
      <c r="R25" s="170">
        <f>visiting!B18</f>
        <v>0</v>
      </c>
      <c r="S25" s="148">
        <f>visiting!C18</f>
        <v>0</v>
      </c>
      <c r="T25" s="148">
        <f>visiting!D18</f>
        <v>0</v>
      </c>
      <c r="U25" s="148">
        <f>visiting!E18</f>
        <v>0</v>
      </c>
      <c r="V25" s="148">
        <f>visiting!J18</f>
        <v>0</v>
      </c>
      <c r="W25" s="148">
        <f>visiting!L18</f>
        <v>0</v>
      </c>
      <c r="X25" s="148">
        <f>visiting!N18</f>
        <v>0</v>
      </c>
      <c r="Y25" s="148">
        <f>visiting!O18</f>
        <v>0</v>
      </c>
      <c r="Z25" s="148">
        <f>visiting!R18</f>
        <v>0</v>
      </c>
      <c r="AA25" s="148">
        <f>visiting!M18</f>
        <v>0</v>
      </c>
      <c r="AB25" s="148">
        <f>visiting!V18</f>
        <v>0</v>
      </c>
      <c r="AC25" s="148">
        <f>visiting!W18</f>
        <v>0</v>
      </c>
      <c r="AD25" s="148">
        <f>visiting!Y18</f>
        <v>0</v>
      </c>
      <c r="AE25" s="148">
        <f>visiting!Z18</f>
        <v>0</v>
      </c>
    </row>
    <row r="26" spans="1:31" ht="30" customHeight="1">
      <c r="A26" s="170">
        <f>home!B19</f>
        <v>0</v>
      </c>
      <c r="B26" s="148">
        <f>home!C19</f>
        <v>0</v>
      </c>
      <c r="C26" s="148">
        <f>home!D19</f>
        <v>0</v>
      </c>
      <c r="D26" s="148">
        <f>home!E19</f>
        <v>0</v>
      </c>
      <c r="E26" s="148">
        <f>home!J19</f>
        <v>0</v>
      </c>
      <c r="F26" s="148">
        <f>home!L19</f>
        <v>0</v>
      </c>
      <c r="G26" s="148">
        <f>home!N19</f>
        <v>0</v>
      </c>
      <c r="H26" s="148">
        <f>home!O19</f>
        <v>0</v>
      </c>
      <c r="I26" s="148">
        <f>home!R19</f>
        <v>0</v>
      </c>
      <c r="J26" s="148">
        <f>home!M19</f>
        <v>0</v>
      </c>
      <c r="K26" s="148">
        <f>home!V19</f>
        <v>0</v>
      </c>
      <c r="L26" s="148">
        <f>home!W19</f>
        <v>0</v>
      </c>
      <c r="M26" s="148">
        <f>home!Y19</f>
        <v>0</v>
      </c>
      <c r="N26" s="148">
        <f>home!Z19</f>
        <v>0</v>
      </c>
      <c r="O26" s="171"/>
      <c r="P26" s="171"/>
      <c r="Q26" s="171"/>
      <c r="R26" s="170">
        <f>visiting!B19</f>
        <v>0</v>
      </c>
      <c r="S26" s="148">
        <f>visiting!C19</f>
        <v>0</v>
      </c>
      <c r="T26" s="148">
        <f>visiting!D19</f>
        <v>0</v>
      </c>
      <c r="U26" s="148">
        <f>visiting!E19</f>
        <v>0</v>
      </c>
      <c r="V26" s="148">
        <f>visiting!J19</f>
        <v>0</v>
      </c>
      <c r="W26" s="148">
        <f>visiting!L19</f>
        <v>0</v>
      </c>
      <c r="X26" s="148">
        <f>visiting!N19</f>
        <v>0</v>
      </c>
      <c r="Y26" s="148">
        <f>visiting!O19</f>
        <v>0</v>
      </c>
      <c r="Z26" s="148">
        <f>visiting!R19</f>
        <v>0</v>
      </c>
      <c r="AA26" s="148">
        <f>visiting!M19</f>
        <v>0</v>
      </c>
      <c r="AB26" s="148">
        <f>visiting!V19</f>
        <v>0</v>
      </c>
      <c r="AC26" s="148">
        <f>visiting!W19</f>
        <v>0</v>
      </c>
      <c r="AD26" s="148">
        <f>visiting!Y19</f>
        <v>0</v>
      </c>
      <c r="AE26" s="148">
        <f>visiting!Z19</f>
        <v>0</v>
      </c>
    </row>
    <row r="27" spans="1:31" ht="30" customHeight="1">
      <c r="A27" s="170">
        <f>home!B20</f>
        <v>0</v>
      </c>
      <c r="B27" s="148">
        <f>home!C20</f>
        <v>0</v>
      </c>
      <c r="C27" s="148">
        <f>home!D20</f>
        <v>0</v>
      </c>
      <c r="D27" s="148">
        <f>home!E20</f>
        <v>0</v>
      </c>
      <c r="E27" s="148">
        <f>home!J20</f>
        <v>0</v>
      </c>
      <c r="F27" s="148">
        <f>home!L20</f>
        <v>0</v>
      </c>
      <c r="G27" s="148">
        <f>home!N20</f>
        <v>0</v>
      </c>
      <c r="H27" s="148">
        <f>home!O20</f>
        <v>0</v>
      </c>
      <c r="I27" s="148">
        <f>home!R20</f>
        <v>0</v>
      </c>
      <c r="J27" s="148">
        <f>home!M20</f>
        <v>0</v>
      </c>
      <c r="K27" s="148">
        <f>home!V20</f>
        <v>0</v>
      </c>
      <c r="L27" s="148">
        <f>home!W20</f>
        <v>0</v>
      </c>
      <c r="M27" s="148">
        <f>home!Y20</f>
        <v>0</v>
      </c>
      <c r="N27" s="148">
        <f>home!Z20</f>
        <v>0</v>
      </c>
      <c r="O27" s="171"/>
      <c r="P27" s="171"/>
      <c r="Q27" s="171"/>
      <c r="R27" s="170">
        <f>visiting!B20</f>
        <v>0</v>
      </c>
      <c r="S27" s="148">
        <f>visiting!C20</f>
        <v>0</v>
      </c>
      <c r="T27" s="148">
        <f>visiting!D20</f>
        <v>0</v>
      </c>
      <c r="U27" s="148">
        <f>visiting!E20</f>
        <v>0</v>
      </c>
      <c r="V27" s="148">
        <f>visiting!J20</f>
        <v>0</v>
      </c>
      <c r="W27" s="148">
        <f>visiting!L20</f>
        <v>0</v>
      </c>
      <c r="X27" s="148">
        <f>visiting!N20</f>
        <v>0</v>
      </c>
      <c r="Y27" s="148">
        <f>visiting!O20</f>
        <v>0</v>
      </c>
      <c r="Z27" s="148">
        <f>visiting!R20</f>
        <v>0</v>
      </c>
      <c r="AA27" s="148">
        <f>visiting!M20</f>
        <v>0</v>
      </c>
      <c r="AB27" s="148">
        <f>visiting!V20</f>
        <v>0</v>
      </c>
      <c r="AC27" s="148">
        <f>visiting!W20</f>
        <v>0</v>
      </c>
      <c r="AD27" s="148">
        <f>visiting!Y20</f>
        <v>0</v>
      </c>
      <c r="AE27" s="148">
        <f>visiting!Z20</f>
        <v>0</v>
      </c>
    </row>
    <row r="28" spans="1:31" ht="30" customHeight="1">
      <c r="A28" s="170">
        <f>home!B21</f>
        <v>0</v>
      </c>
      <c r="B28" s="148">
        <f>home!C21</f>
        <v>0</v>
      </c>
      <c r="C28" s="148">
        <f>home!D21</f>
        <v>0</v>
      </c>
      <c r="D28" s="148">
        <f>home!E21</f>
        <v>0</v>
      </c>
      <c r="E28" s="148">
        <f>home!J21</f>
        <v>0</v>
      </c>
      <c r="F28" s="148">
        <f>home!L21</f>
        <v>0</v>
      </c>
      <c r="G28" s="148">
        <f>home!N21</f>
        <v>0</v>
      </c>
      <c r="H28" s="148">
        <f>home!O21</f>
        <v>0</v>
      </c>
      <c r="I28" s="148">
        <f>home!R21</f>
        <v>0</v>
      </c>
      <c r="J28" s="148">
        <f>home!M21</f>
        <v>0</v>
      </c>
      <c r="K28" s="148">
        <f>home!V21</f>
        <v>0</v>
      </c>
      <c r="L28" s="148">
        <f>home!W21</f>
        <v>0</v>
      </c>
      <c r="M28" s="148">
        <f>home!Y21</f>
        <v>0</v>
      </c>
      <c r="N28" s="148">
        <f>home!Z21</f>
        <v>0</v>
      </c>
      <c r="O28" s="171"/>
      <c r="P28" s="171"/>
      <c r="Q28" s="171"/>
      <c r="R28" s="170">
        <f>visiting!B21</f>
        <v>0</v>
      </c>
      <c r="S28" s="148">
        <f>visiting!C21</f>
        <v>0</v>
      </c>
      <c r="T28" s="148">
        <f>visiting!D21</f>
        <v>0</v>
      </c>
      <c r="U28" s="148">
        <f>visiting!E21</f>
        <v>0</v>
      </c>
      <c r="V28" s="148">
        <f>visiting!J21</f>
        <v>0</v>
      </c>
      <c r="W28" s="148">
        <f>visiting!L21</f>
        <v>0</v>
      </c>
      <c r="X28" s="148">
        <f>visiting!N21</f>
        <v>0</v>
      </c>
      <c r="Y28" s="148">
        <f>visiting!O21</f>
        <v>0</v>
      </c>
      <c r="Z28" s="148">
        <f>visiting!R21</f>
        <v>0</v>
      </c>
      <c r="AA28" s="148">
        <f>visiting!M21</f>
        <v>0</v>
      </c>
      <c r="AB28" s="148">
        <f>visiting!V21</f>
        <v>0</v>
      </c>
      <c r="AC28" s="148">
        <f>visiting!W21</f>
        <v>0</v>
      </c>
      <c r="AD28" s="148">
        <f>visiting!Y21</f>
        <v>0</v>
      </c>
      <c r="AE28" s="148">
        <f>visiting!Z21</f>
        <v>0</v>
      </c>
    </row>
    <row r="29" spans="1:31" ht="30" customHeight="1">
      <c r="A29" s="170">
        <f>home!B22</f>
        <v>0</v>
      </c>
      <c r="B29" s="148">
        <f>home!C22</f>
        <v>0</v>
      </c>
      <c r="C29" s="148">
        <f>home!D22</f>
        <v>0</v>
      </c>
      <c r="D29" s="148">
        <f>home!E22</f>
        <v>0</v>
      </c>
      <c r="E29" s="148">
        <f>home!J22</f>
        <v>0</v>
      </c>
      <c r="F29" s="148">
        <f>home!L22</f>
        <v>0</v>
      </c>
      <c r="G29" s="148">
        <f>home!N22</f>
        <v>0</v>
      </c>
      <c r="H29" s="148">
        <f>home!O22</f>
        <v>0</v>
      </c>
      <c r="I29" s="148">
        <f>home!R22</f>
        <v>0</v>
      </c>
      <c r="J29" s="148">
        <f>home!M22</f>
        <v>0</v>
      </c>
      <c r="K29" s="148">
        <f>home!V22</f>
        <v>0</v>
      </c>
      <c r="L29" s="148">
        <f>home!W22</f>
        <v>0</v>
      </c>
      <c r="M29" s="148">
        <f>home!Y22</f>
        <v>0</v>
      </c>
      <c r="N29" s="148">
        <f>home!Z22</f>
        <v>0</v>
      </c>
      <c r="O29" s="171"/>
      <c r="P29" s="171"/>
      <c r="Q29" s="171"/>
      <c r="R29" s="170">
        <f>visiting!B22</f>
        <v>0</v>
      </c>
      <c r="S29" s="148">
        <f>visiting!C22</f>
        <v>0</v>
      </c>
      <c r="T29" s="148">
        <f>visiting!D22</f>
        <v>0</v>
      </c>
      <c r="U29" s="148">
        <f>visiting!E22</f>
        <v>0</v>
      </c>
      <c r="V29" s="148">
        <f>visiting!J22</f>
        <v>0</v>
      </c>
      <c r="W29" s="148">
        <f>visiting!L22</f>
        <v>0</v>
      </c>
      <c r="X29" s="148">
        <f>visiting!N22</f>
        <v>0</v>
      </c>
      <c r="Y29" s="148">
        <f>visiting!O22</f>
        <v>0</v>
      </c>
      <c r="Z29" s="148">
        <f>visiting!R22</f>
        <v>0</v>
      </c>
      <c r="AA29" s="148">
        <f>visiting!M22</f>
        <v>0</v>
      </c>
      <c r="AB29" s="148">
        <f>visiting!V22</f>
        <v>0</v>
      </c>
      <c r="AC29" s="148">
        <f>visiting!W22</f>
        <v>0</v>
      </c>
      <c r="AD29" s="148">
        <f>visiting!Y22</f>
        <v>0</v>
      </c>
      <c r="AE29" s="148">
        <f>visiting!Z22</f>
        <v>0</v>
      </c>
    </row>
    <row r="30" spans="1:31" ht="30" customHeight="1">
      <c r="A30" s="170">
        <f>home!B23</f>
        <v>0</v>
      </c>
      <c r="B30" s="148">
        <f>home!C23</f>
        <v>0</v>
      </c>
      <c r="C30" s="148">
        <f>home!D23</f>
        <v>0</v>
      </c>
      <c r="D30" s="148">
        <f>home!E23</f>
        <v>0</v>
      </c>
      <c r="E30" s="148">
        <f>home!J23</f>
        <v>0</v>
      </c>
      <c r="F30" s="148">
        <f>home!L23</f>
        <v>0</v>
      </c>
      <c r="G30" s="148">
        <f>home!N23</f>
        <v>0</v>
      </c>
      <c r="H30" s="148">
        <f>home!O23</f>
        <v>0</v>
      </c>
      <c r="I30" s="148">
        <f>home!R23</f>
        <v>0</v>
      </c>
      <c r="J30" s="148">
        <f>home!M23</f>
        <v>0</v>
      </c>
      <c r="K30" s="148">
        <f>home!V23</f>
        <v>0</v>
      </c>
      <c r="L30" s="148">
        <f>home!W23</f>
        <v>0</v>
      </c>
      <c r="M30" s="148">
        <f>home!Y23</f>
        <v>0</v>
      </c>
      <c r="N30" s="148">
        <f>home!Z23</f>
        <v>0</v>
      </c>
      <c r="O30" s="171"/>
      <c r="P30" s="171"/>
      <c r="Q30" s="171"/>
      <c r="R30" s="170">
        <f>visiting!B23</f>
        <v>0</v>
      </c>
      <c r="S30" s="148">
        <f>visiting!C23</f>
        <v>0</v>
      </c>
      <c r="T30" s="148">
        <f>visiting!D23</f>
        <v>0</v>
      </c>
      <c r="U30" s="148">
        <f>visiting!E23</f>
        <v>0</v>
      </c>
      <c r="V30" s="148">
        <f>visiting!J23</f>
        <v>0</v>
      </c>
      <c r="W30" s="148">
        <f>visiting!L23</f>
        <v>0</v>
      </c>
      <c r="X30" s="148">
        <f>visiting!N23</f>
        <v>0</v>
      </c>
      <c r="Y30" s="148">
        <f>visiting!O23</f>
        <v>0</v>
      </c>
      <c r="Z30" s="148">
        <f>visiting!R23</f>
        <v>0</v>
      </c>
      <c r="AA30" s="148">
        <f>visiting!M23</f>
        <v>0</v>
      </c>
      <c r="AB30" s="148">
        <f>visiting!V23</f>
        <v>0</v>
      </c>
      <c r="AC30" s="148">
        <f>visiting!W23</f>
        <v>0</v>
      </c>
      <c r="AD30" s="148">
        <f>visiting!Y23</f>
        <v>0</v>
      </c>
      <c r="AE30" s="148">
        <f>visiting!Z23</f>
        <v>0</v>
      </c>
    </row>
    <row r="31" spans="1:31" ht="30" customHeight="1">
      <c r="A31" s="170">
        <f>home!B24</f>
        <v>0</v>
      </c>
      <c r="B31" s="148">
        <f>home!C24</f>
        <v>0</v>
      </c>
      <c r="C31" s="148">
        <f>home!D24</f>
        <v>0</v>
      </c>
      <c r="D31" s="148">
        <f>home!E24</f>
        <v>0</v>
      </c>
      <c r="E31" s="148">
        <f>home!J24</f>
        <v>0</v>
      </c>
      <c r="F31" s="148">
        <f>home!L24</f>
        <v>0</v>
      </c>
      <c r="G31" s="148">
        <f>home!N24</f>
        <v>0</v>
      </c>
      <c r="H31" s="148">
        <f>home!O24</f>
        <v>0</v>
      </c>
      <c r="I31" s="148">
        <f>home!R24</f>
        <v>0</v>
      </c>
      <c r="J31" s="148">
        <f>home!M24</f>
        <v>0</v>
      </c>
      <c r="K31" s="148">
        <f>home!V24</f>
        <v>0</v>
      </c>
      <c r="L31" s="148">
        <f>home!W24</f>
        <v>0</v>
      </c>
      <c r="M31" s="148">
        <f>home!Y24</f>
        <v>0</v>
      </c>
      <c r="N31" s="148">
        <f>home!Z24</f>
        <v>0</v>
      </c>
      <c r="O31" s="171"/>
      <c r="P31" s="171"/>
      <c r="Q31" s="171"/>
      <c r="R31" s="170">
        <f>visiting!B24</f>
        <v>0</v>
      </c>
      <c r="S31" s="148">
        <f>visiting!C24</f>
        <v>0</v>
      </c>
      <c r="T31" s="148">
        <f>visiting!D24</f>
        <v>0</v>
      </c>
      <c r="U31" s="148">
        <f>visiting!E24</f>
        <v>0</v>
      </c>
      <c r="V31" s="148">
        <f>visiting!J24</f>
        <v>0</v>
      </c>
      <c r="W31" s="148">
        <f>visiting!L24</f>
        <v>0</v>
      </c>
      <c r="X31" s="148">
        <f>visiting!N24</f>
        <v>0</v>
      </c>
      <c r="Y31" s="148">
        <f>visiting!O24</f>
        <v>0</v>
      </c>
      <c r="Z31" s="148">
        <f>visiting!R24</f>
        <v>0</v>
      </c>
      <c r="AA31" s="148">
        <f>visiting!M24</f>
        <v>0</v>
      </c>
      <c r="AB31" s="148">
        <f>visiting!V24</f>
        <v>0</v>
      </c>
      <c r="AC31" s="148">
        <f>visiting!W24</f>
        <v>0</v>
      </c>
      <c r="AD31" s="148">
        <f>visiting!Y24</f>
        <v>0</v>
      </c>
      <c r="AE31" s="148">
        <f>visiting!Z24</f>
        <v>0</v>
      </c>
    </row>
    <row r="32" spans="1:31" ht="30" customHeight="1">
      <c r="A32" s="170">
        <f>home!B25</f>
        <v>0</v>
      </c>
      <c r="B32" s="148">
        <f>home!C25</f>
        <v>0</v>
      </c>
      <c r="C32" s="148">
        <f>home!D25</f>
        <v>0</v>
      </c>
      <c r="D32" s="148">
        <f>home!E25</f>
        <v>0</v>
      </c>
      <c r="E32" s="148">
        <f>home!J25</f>
        <v>0</v>
      </c>
      <c r="F32" s="148">
        <f>home!L25</f>
        <v>0</v>
      </c>
      <c r="G32" s="148">
        <f>home!N25</f>
        <v>0</v>
      </c>
      <c r="H32" s="148">
        <f>home!O25</f>
        <v>0</v>
      </c>
      <c r="I32" s="148">
        <f>home!R25</f>
        <v>0</v>
      </c>
      <c r="J32" s="148">
        <f>home!M25</f>
        <v>0</v>
      </c>
      <c r="K32" s="148">
        <f>home!V25</f>
        <v>0</v>
      </c>
      <c r="L32" s="148">
        <f>home!W25</f>
        <v>0</v>
      </c>
      <c r="M32" s="148">
        <f>home!Y25</f>
        <v>0</v>
      </c>
      <c r="N32" s="148">
        <f>home!Z25</f>
        <v>0</v>
      </c>
      <c r="O32" s="171"/>
      <c r="P32" s="171"/>
      <c r="Q32" s="171"/>
      <c r="R32" s="170">
        <f>visiting!B25</f>
        <v>0</v>
      </c>
      <c r="S32" s="148">
        <f>visiting!C25</f>
        <v>0</v>
      </c>
      <c r="T32" s="148">
        <f>visiting!D25</f>
        <v>0</v>
      </c>
      <c r="U32" s="148">
        <f>visiting!E25</f>
        <v>0</v>
      </c>
      <c r="V32" s="148">
        <f>visiting!J25</f>
        <v>0</v>
      </c>
      <c r="W32" s="148">
        <f>visiting!L25</f>
        <v>0</v>
      </c>
      <c r="X32" s="148">
        <f>visiting!N25</f>
        <v>0</v>
      </c>
      <c r="Y32" s="148">
        <f>visiting!O25</f>
        <v>0</v>
      </c>
      <c r="Z32" s="148">
        <f>visiting!R25</f>
        <v>0</v>
      </c>
      <c r="AA32" s="148">
        <f>visiting!M25</f>
        <v>0</v>
      </c>
      <c r="AB32" s="148">
        <f>visiting!V25</f>
        <v>0</v>
      </c>
      <c r="AC32" s="148">
        <f>visiting!W25</f>
        <v>0</v>
      </c>
      <c r="AD32" s="148">
        <f>visiting!Y25</f>
        <v>0</v>
      </c>
      <c r="AE32" s="148">
        <f>visiting!Z25</f>
        <v>0</v>
      </c>
    </row>
    <row r="33" spans="1:31" ht="30" customHeight="1">
      <c r="A33" s="170">
        <f>home!B26</f>
        <v>0</v>
      </c>
      <c r="B33" s="148">
        <f>home!C26</f>
        <v>0</v>
      </c>
      <c r="C33" s="148">
        <f>home!D26</f>
        <v>0</v>
      </c>
      <c r="D33" s="148">
        <f>home!E26</f>
        <v>0</v>
      </c>
      <c r="E33" s="148">
        <f>home!J26</f>
        <v>0</v>
      </c>
      <c r="F33" s="148">
        <f>home!L26</f>
        <v>0</v>
      </c>
      <c r="G33" s="148">
        <f>home!N26</f>
        <v>0</v>
      </c>
      <c r="H33" s="148">
        <f>home!O26</f>
        <v>0</v>
      </c>
      <c r="I33" s="148">
        <f>home!R26</f>
        <v>0</v>
      </c>
      <c r="J33" s="148">
        <f>home!M26</f>
        <v>0</v>
      </c>
      <c r="K33" s="148">
        <f>home!V26</f>
        <v>0</v>
      </c>
      <c r="L33" s="148">
        <f>home!W26</f>
        <v>0</v>
      </c>
      <c r="M33" s="148">
        <f>home!Y26</f>
        <v>0</v>
      </c>
      <c r="N33" s="148">
        <f>home!Z26</f>
        <v>0</v>
      </c>
      <c r="O33" s="171"/>
      <c r="P33" s="171"/>
      <c r="Q33" s="171"/>
      <c r="R33" s="170">
        <f>visiting!B26</f>
        <v>0</v>
      </c>
      <c r="S33" s="148">
        <f>visiting!C26</f>
        <v>0</v>
      </c>
      <c r="T33" s="148">
        <f>visiting!D26</f>
        <v>0</v>
      </c>
      <c r="U33" s="148">
        <f>visiting!E26</f>
        <v>0</v>
      </c>
      <c r="V33" s="148">
        <f>visiting!J26</f>
        <v>0</v>
      </c>
      <c r="W33" s="148">
        <f>visiting!L26</f>
        <v>0</v>
      </c>
      <c r="X33" s="148">
        <f>visiting!N26</f>
        <v>0</v>
      </c>
      <c r="Y33" s="148">
        <f>visiting!O26</f>
        <v>0</v>
      </c>
      <c r="Z33" s="148">
        <f>visiting!R26</f>
        <v>0</v>
      </c>
      <c r="AA33" s="148">
        <f>visiting!M26</f>
        <v>0</v>
      </c>
      <c r="AB33" s="148">
        <f>visiting!V26</f>
        <v>0</v>
      </c>
      <c r="AC33" s="148">
        <f>visiting!W26</f>
        <v>0</v>
      </c>
      <c r="AD33" s="148">
        <f>visiting!Y26</f>
        <v>0</v>
      </c>
      <c r="AE33" s="148">
        <f>visiting!Z26</f>
        <v>0</v>
      </c>
    </row>
    <row r="34" spans="1:31" ht="30" customHeight="1">
      <c r="A34" s="170">
        <f>home!B27</f>
        <v>0</v>
      </c>
      <c r="B34" s="148">
        <f>home!C27</f>
        <v>0</v>
      </c>
      <c r="C34" s="148">
        <f>home!D27</f>
        <v>0</v>
      </c>
      <c r="D34" s="148">
        <f>home!E27</f>
        <v>0</v>
      </c>
      <c r="E34" s="148">
        <f>home!J27</f>
        <v>0</v>
      </c>
      <c r="F34" s="148">
        <f>home!L27</f>
        <v>0</v>
      </c>
      <c r="G34" s="148">
        <f>home!N27</f>
        <v>0</v>
      </c>
      <c r="H34" s="148">
        <f>home!O27</f>
        <v>0</v>
      </c>
      <c r="I34" s="148">
        <f>home!R27</f>
        <v>0</v>
      </c>
      <c r="J34" s="148">
        <f>home!M27</f>
        <v>0</v>
      </c>
      <c r="K34" s="148">
        <f>home!V27</f>
        <v>0</v>
      </c>
      <c r="L34" s="148">
        <f>home!W27</f>
        <v>0</v>
      </c>
      <c r="M34" s="148">
        <f>home!Y27</f>
        <v>0</v>
      </c>
      <c r="N34" s="148">
        <f>home!Z27</f>
        <v>0</v>
      </c>
      <c r="O34" s="171"/>
      <c r="P34" s="171"/>
      <c r="Q34" s="171"/>
      <c r="R34" s="170">
        <f>visiting!B27</f>
        <v>0</v>
      </c>
      <c r="S34" s="148">
        <f>visiting!C27</f>
        <v>0</v>
      </c>
      <c r="T34" s="148">
        <f>visiting!D27</f>
        <v>0</v>
      </c>
      <c r="U34" s="148">
        <f>visiting!E27</f>
        <v>0</v>
      </c>
      <c r="V34" s="148">
        <f>visiting!J27</f>
        <v>0</v>
      </c>
      <c r="W34" s="148">
        <f>visiting!L27</f>
        <v>0</v>
      </c>
      <c r="X34" s="148">
        <f>visiting!N27</f>
        <v>0</v>
      </c>
      <c r="Y34" s="148">
        <f>visiting!O27</f>
        <v>0</v>
      </c>
      <c r="Z34" s="148">
        <f>visiting!R27</f>
        <v>0</v>
      </c>
      <c r="AA34" s="148">
        <f>visiting!M27</f>
        <v>0</v>
      </c>
      <c r="AB34" s="148">
        <f>visiting!V27</f>
        <v>0</v>
      </c>
      <c r="AC34" s="148">
        <f>visiting!W27</f>
        <v>0</v>
      </c>
      <c r="AD34" s="148">
        <f>visiting!Y27</f>
        <v>0</v>
      </c>
      <c r="AE34" s="148">
        <f>visiting!Z27</f>
        <v>0</v>
      </c>
    </row>
    <row r="35" spans="1:31" ht="30" customHeight="1">
      <c r="A35" s="172" t="s">
        <v>34</v>
      </c>
      <c r="B35" s="173">
        <f>SUM(B10:B34)+SUM(B38:B52)</f>
        <v>27</v>
      </c>
      <c r="C35" s="173">
        <f t="shared" ref="C35:D35" si="0">SUM(C10:C34)+SUM(C38:C52)</f>
        <v>12</v>
      </c>
      <c r="D35" s="173">
        <f t="shared" si="0"/>
        <v>2</v>
      </c>
      <c r="E35" s="174"/>
      <c r="F35" s="173">
        <f t="shared" ref="F35:H35" si="1">SUM(F10:F34)</f>
        <v>27</v>
      </c>
      <c r="G35" s="173">
        <f t="shared" si="1"/>
        <v>1</v>
      </c>
      <c r="H35" s="173">
        <f t="shared" si="1"/>
        <v>2</v>
      </c>
      <c r="I35" s="173">
        <f t="shared" ref="I35:N35" si="2">SUM(I10:I34)</f>
        <v>0</v>
      </c>
      <c r="J35" s="173">
        <f t="shared" si="2"/>
        <v>1</v>
      </c>
      <c r="K35" s="173">
        <f t="shared" si="2"/>
        <v>2</v>
      </c>
      <c r="L35" s="173">
        <f t="shared" si="2"/>
        <v>1</v>
      </c>
      <c r="M35" s="173">
        <f t="shared" si="2"/>
        <v>2</v>
      </c>
      <c r="N35" s="173">
        <f t="shared" si="2"/>
        <v>0</v>
      </c>
      <c r="R35" s="172" t="s">
        <v>34</v>
      </c>
      <c r="S35" s="175">
        <f>SUM(S10:S34)+SUM(S38:S52)</f>
        <v>27</v>
      </c>
      <c r="T35" s="175">
        <f t="shared" ref="T35:U35" si="3">SUM(T10:T34)+SUM(T38:T52)</f>
        <v>10</v>
      </c>
      <c r="U35" s="175">
        <f t="shared" si="3"/>
        <v>1</v>
      </c>
      <c r="V35" s="175"/>
      <c r="W35" s="175">
        <f t="shared" ref="W35:Y35" si="4">SUM(W10:W34)</f>
        <v>38</v>
      </c>
      <c r="X35" s="175">
        <f t="shared" si="4"/>
        <v>10</v>
      </c>
      <c r="Y35" s="175">
        <f t="shared" si="4"/>
        <v>11</v>
      </c>
      <c r="Z35" s="175">
        <f t="shared" ref="Z35:AE35" si="5">SUM(Z10:Z34)</f>
        <v>0</v>
      </c>
      <c r="AA35" s="175">
        <f t="shared" si="5"/>
        <v>9</v>
      </c>
      <c r="AB35" s="175">
        <f t="shared" si="5"/>
        <v>6</v>
      </c>
      <c r="AC35" s="175">
        <f t="shared" si="5"/>
        <v>1</v>
      </c>
      <c r="AD35" s="175">
        <f t="shared" si="5"/>
        <v>5</v>
      </c>
      <c r="AE35" s="175">
        <f t="shared" si="5"/>
        <v>2</v>
      </c>
    </row>
    <row r="36" spans="1:31" ht="30" customHeight="1">
      <c r="A36" s="215"/>
      <c r="B36" s="215"/>
      <c r="C36" s="215"/>
      <c r="D36" s="215"/>
      <c r="E36" s="216"/>
      <c r="F36" s="216"/>
      <c r="G36" s="216"/>
      <c r="H36" s="216"/>
      <c r="I36" s="216"/>
      <c r="J36" s="216"/>
      <c r="K36" s="216"/>
      <c r="L36" s="216"/>
      <c r="M36" s="216"/>
      <c r="N36" s="216"/>
      <c r="O36" s="216"/>
      <c r="P36" s="216"/>
      <c r="Q36" s="216"/>
      <c r="R36" s="216"/>
      <c r="S36" s="216"/>
      <c r="T36" s="216"/>
      <c r="U36" s="216"/>
      <c r="V36" s="216"/>
      <c r="W36" s="216"/>
      <c r="X36" s="216"/>
      <c r="Y36" s="216"/>
      <c r="Z36" s="216"/>
      <c r="AA36" s="216"/>
      <c r="AB36" s="216"/>
      <c r="AC36" s="216"/>
    </row>
    <row r="37" spans="1:31" ht="30" customHeight="1">
      <c r="A37" s="168" t="s">
        <v>0</v>
      </c>
      <c r="B37" s="168" t="s">
        <v>28</v>
      </c>
      <c r="C37" s="168" t="s">
        <v>17</v>
      </c>
      <c r="D37" s="168" t="s">
        <v>18</v>
      </c>
      <c r="E37" s="168" t="s">
        <v>22</v>
      </c>
      <c r="F37" s="168" t="s">
        <v>2</v>
      </c>
      <c r="G37" s="168" t="s">
        <v>4</v>
      </c>
      <c r="H37" s="168" t="s">
        <v>7</v>
      </c>
      <c r="I37" s="168" t="s">
        <v>5</v>
      </c>
      <c r="J37" s="168" t="s">
        <v>24</v>
      </c>
      <c r="K37" s="168" t="s">
        <v>6</v>
      </c>
      <c r="L37" s="168" t="s">
        <v>23</v>
      </c>
      <c r="M37" s="168" t="s">
        <v>25</v>
      </c>
      <c r="N37" s="168" t="s">
        <v>26</v>
      </c>
      <c r="O37" s="172"/>
      <c r="P37" s="172"/>
      <c r="Q37" s="172"/>
      <c r="R37" s="168" t="s">
        <v>76</v>
      </c>
      <c r="S37" s="168" t="s">
        <v>28</v>
      </c>
      <c r="T37" s="168" t="s">
        <v>17</v>
      </c>
      <c r="U37" s="168" t="s">
        <v>18</v>
      </c>
      <c r="V37" s="168" t="s">
        <v>22</v>
      </c>
      <c r="W37" s="168" t="s">
        <v>2</v>
      </c>
      <c r="X37" s="168" t="s">
        <v>4</v>
      </c>
      <c r="Y37" s="168" t="s">
        <v>7</v>
      </c>
      <c r="Z37" s="168" t="s">
        <v>5</v>
      </c>
      <c r="AA37" s="168" t="s">
        <v>24</v>
      </c>
      <c r="AB37" s="168" t="s">
        <v>6</v>
      </c>
      <c r="AC37" s="168" t="s">
        <v>23</v>
      </c>
      <c r="AD37" s="168" t="s">
        <v>25</v>
      </c>
      <c r="AE37" s="168" t="s">
        <v>26</v>
      </c>
    </row>
    <row r="38" spans="1:31" ht="30" customHeight="1">
      <c r="A38" s="170" t="str">
        <f>home!B30</f>
        <v>許孝倫</v>
      </c>
      <c r="B38" s="176">
        <f>home!C30</f>
        <v>1</v>
      </c>
      <c r="C38" s="176">
        <f>home!D30</f>
        <v>1</v>
      </c>
      <c r="D38" s="176">
        <f>home!E30</f>
        <v>0</v>
      </c>
      <c r="E38" s="186">
        <f>home!O30/3</f>
        <v>5.333333333333333</v>
      </c>
      <c r="F38" s="176">
        <f>home!S30</f>
        <v>3</v>
      </c>
      <c r="G38" s="176">
        <f>home!Z30</f>
        <v>6</v>
      </c>
      <c r="H38" s="176">
        <f>home!AA30</f>
        <v>4</v>
      </c>
      <c r="I38" s="176">
        <f>home!U30</f>
        <v>5</v>
      </c>
      <c r="J38" s="176">
        <f>home!V30</f>
        <v>1</v>
      </c>
      <c r="K38" s="176">
        <f>home!W30</f>
        <v>3</v>
      </c>
      <c r="L38" s="176">
        <f>home!T30</f>
        <v>0</v>
      </c>
      <c r="M38" s="176">
        <f>home!X30</f>
        <v>0</v>
      </c>
      <c r="N38" s="176">
        <f>home!Y30</f>
        <v>0</v>
      </c>
      <c r="O38" s="171"/>
      <c r="P38" s="171"/>
      <c r="Q38" s="171"/>
      <c r="R38" s="170" t="str">
        <f>visiting!B30</f>
        <v>鄭智鴻</v>
      </c>
      <c r="S38" s="176">
        <f>visiting!C30</f>
        <v>0</v>
      </c>
      <c r="T38" s="176">
        <f>visiting!D30</f>
        <v>1</v>
      </c>
      <c r="U38" s="176">
        <f>visiting!E30</f>
        <v>0</v>
      </c>
      <c r="V38" s="186">
        <f>visiting!O30/3</f>
        <v>9</v>
      </c>
      <c r="W38" s="176">
        <f>visiting!S30</f>
        <v>2</v>
      </c>
      <c r="X38" s="176">
        <f>visiting!Z30</f>
        <v>1</v>
      </c>
      <c r="Y38" s="176">
        <f>visiting!AA30</f>
        <v>1</v>
      </c>
      <c r="Z38" s="176">
        <f>visiting!U30</f>
        <v>2</v>
      </c>
      <c r="AA38" s="176">
        <f>visiting!V30</f>
        <v>1</v>
      </c>
      <c r="AB38" s="176">
        <f>visiting!W30</f>
        <v>2</v>
      </c>
      <c r="AC38" s="176">
        <f>visiting!T30</f>
        <v>0</v>
      </c>
      <c r="AD38" s="176">
        <f>visiting!X30</f>
        <v>0</v>
      </c>
      <c r="AE38" s="176">
        <f>visiting!Y30</f>
        <v>0</v>
      </c>
    </row>
    <row r="39" spans="1:31" ht="30" customHeight="1">
      <c r="A39" s="170" t="str">
        <f>home!B31</f>
        <v>鐘子銘</v>
      </c>
      <c r="B39" s="176">
        <f>home!C31</f>
        <v>0</v>
      </c>
      <c r="C39" s="176">
        <f>home!D31</f>
        <v>0</v>
      </c>
      <c r="D39" s="176">
        <f>home!E31</f>
        <v>0</v>
      </c>
      <c r="E39" s="186">
        <f>home!O31/3</f>
        <v>1.6666666666666667</v>
      </c>
      <c r="F39" s="176">
        <f>home!S31</f>
        <v>6</v>
      </c>
      <c r="G39" s="176">
        <f>home!Z31</f>
        <v>4</v>
      </c>
      <c r="H39" s="176">
        <f>home!AA31</f>
        <v>1</v>
      </c>
      <c r="I39" s="176">
        <f>home!U31</f>
        <v>0</v>
      </c>
      <c r="J39" s="176">
        <f>home!V31</f>
        <v>0</v>
      </c>
      <c r="K39" s="176">
        <f>home!W31</f>
        <v>1</v>
      </c>
      <c r="L39" s="176">
        <f>home!T31</f>
        <v>0</v>
      </c>
      <c r="M39" s="176">
        <f>home!X31</f>
        <v>1</v>
      </c>
      <c r="N39" s="176">
        <f>home!Y31</f>
        <v>0</v>
      </c>
      <c r="O39" s="171"/>
      <c r="P39" s="171"/>
      <c r="Q39" s="171"/>
      <c r="R39" s="170">
        <f>visiting!B31</f>
        <v>0</v>
      </c>
      <c r="S39" s="176">
        <f>visiting!C31</f>
        <v>0</v>
      </c>
      <c r="T39" s="176">
        <f>visiting!D31</f>
        <v>0</v>
      </c>
      <c r="U39" s="176">
        <f>visiting!E31</f>
        <v>0</v>
      </c>
      <c r="V39" s="186">
        <f>visiting!O31/3</f>
        <v>0</v>
      </c>
      <c r="W39" s="176">
        <f>visiting!S31</f>
        <v>0</v>
      </c>
      <c r="X39" s="176">
        <f>visiting!Z31</f>
        <v>0</v>
      </c>
      <c r="Y39" s="176">
        <f>visiting!AA31</f>
        <v>0</v>
      </c>
      <c r="Z39" s="176">
        <f>visiting!U31</f>
        <v>0</v>
      </c>
      <c r="AA39" s="176">
        <f>visiting!V31</f>
        <v>0</v>
      </c>
      <c r="AB39" s="176">
        <f>visiting!W31</f>
        <v>0</v>
      </c>
      <c r="AC39" s="176">
        <f>visiting!T31</f>
        <v>0</v>
      </c>
      <c r="AD39" s="176">
        <f>visiting!X31</f>
        <v>0</v>
      </c>
      <c r="AE39" s="176">
        <f>visiting!Y31</f>
        <v>0</v>
      </c>
    </row>
    <row r="40" spans="1:31" ht="30" customHeight="1">
      <c r="A40" s="170" t="str">
        <f>home!B32</f>
        <v>蘇柏豪</v>
      </c>
      <c r="B40" s="176">
        <f>home!C32</f>
        <v>0</v>
      </c>
      <c r="C40" s="176">
        <f>home!D32</f>
        <v>0</v>
      </c>
      <c r="D40" s="176">
        <f>home!E32</f>
        <v>0</v>
      </c>
      <c r="E40" s="186">
        <f>home!O32/3</f>
        <v>2</v>
      </c>
      <c r="F40" s="176">
        <f>home!S32</f>
        <v>2</v>
      </c>
      <c r="G40" s="176">
        <f>home!Z32</f>
        <v>0</v>
      </c>
      <c r="H40" s="176">
        <f>home!AA32</f>
        <v>0</v>
      </c>
      <c r="I40" s="176">
        <f>home!U32</f>
        <v>1</v>
      </c>
      <c r="J40" s="176">
        <f>home!V32</f>
        <v>0</v>
      </c>
      <c r="K40" s="176">
        <f>home!W32</f>
        <v>1</v>
      </c>
      <c r="L40" s="176">
        <f>home!T32</f>
        <v>0</v>
      </c>
      <c r="M40" s="176">
        <f>home!X32</f>
        <v>0</v>
      </c>
      <c r="N40" s="176">
        <f>home!Y32</f>
        <v>0</v>
      </c>
      <c r="O40" s="171"/>
      <c r="P40" s="171"/>
      <c r="Q40" s="171"/>
      <c r="R40" s="170">
        <f>visiting!B32</f>
        <v>0</v>
      </c>
      <c r="S40" s="176">
        <f>visiting!C32</f>
        <v>0</v>
      </c>
      <c r="T40" s="176">
        <f>visiting!D32</f>
        <v>0</v>
      </c>
      <c r="U40" s="176">
        <f>visiting!E32</f>
        <v>0</v>
      </c>
      <c r="V40" s="186">
        <f>visiting!O32/3</f>
        <v>0</v>
      </c>
      <c r="W40" s="176">
        <f>visiting!S32</f>
        <v>0</v>
      </c>
      <c r="X40" s="176">
        <f>visiting!Z32</f>
        <v>0</v>
      </c>
      <c r="Y40" s="176">
        <f>visiting!AA32</f>
        <v>0</v>
      </c>
      <c r="Z40" s="176">
        <f>visiting!U32</f>
        <v>0</v>
      </c>
      <c r="AA40" s="176">
        <f>visiting!V32</f>
        <v>0</v>
      </c>
      <c r="AB40" s="176">
        <f>visiting!W32</f>
        <v>0</v>
      </c>
      <c r="AC40" s="176">
        <f>visiting!T32</f>
        <v>0</v>
      </c>
      <c r="AD40" s="176">
        <f>visiting!X32</f>
        <v>0</v>
      </c>
      <c r="AE40" s="176">
        <f>visiting!Y32</f>
        <v>0</v>
      </c>
    </row>
    <row r="41" spans="1:31" ht="30" customHeight="1">
      <c r="A41" s="170">
        <f>home!B33</f>
        <v>0</v>
      </c>
      <c r="B41" s="176">
        <f>home!C33</f>
        <v>0</v>
      </c>
      <c r="C41" s="176">
        <f>home!D33</f>
        <v>0</v>
      </c>
      <c r="D41" s="176">
        <f>home!E33</f>
        <v>0</v>
      </c>
      <c r="E41" s="186">
        <f>home!O33/3</f>
        <v>0</v>
      </c>
      <c r="F41" s="176">
        <f>home!S33</f>
        <v>0</v>
      </c>
      <c r="G41" s="176">
        <f>home!Z33</f>
        <v>0</v>
      </c>
      <c r="H41" s="176">
        <f>home!AA33</f>
        <v>0</v>
      </c>
      <c r="I41" s="176">
        <f>home!U33</f>
        <v>0</v>
      </c>
      <c r="J41" s="176">
        <f>home!V33</f>
        <v>0</v>
      </c>
      <c r="K41" s="176">
        <f>home!W33</f>
        <v>0</v>
      </c>
      <c r="L41" s="176">
        <f>home!T33</f>
        <v>0</v>
      </c>
      <c r="M41" s="176">
        <f>home!X33</f>
        <v>0</v>
      </c>
      <c r="N41" s="176">
        <f>home!Y33</f>
        <v>0</v>
      </c>
      <c r="O41" s="171"/>
      <c r="P41" s="171"/>
      <c r="Q41" s="171"/>
      <c r="R41" s="170">
        <f>visiting!B33</f>
        <v>0</v>
      </c>
      <c r="S41" s="176">
        <f>visiting!C33</f>
        <v>0</v>
      </c>
      <c r="T41" s="176">
        <f>visiting!D33</f>
        <v>0</v>
      </c>
      <c r="U41" s="176">
        <f>visiting!E33</f>
        <v>0</v>
      </c>
      <c r="V41" s="186">
        <f>visiting!O33/3</f>
        <v>0</v>
      </c>
      <c r="W41" s="176">
        <f>visiting!S33</f>
        <v>0</v>
      </c>
      <c r="X41" s="176">
        <f>visiting!Z33</f>
        <v>0</v>
      </c>
      <c r="Y41" s="176">
        <f>visiting!AA33</f>
        <v>0</v>
      </c>
      <c r="Z41" s="176">
        <f>visiting!U33</f>
        <v>0</v>
      </c>
      <c r="AA41" s="176">
        <f>visiting!V33</f>
        <v>0</v>
      </c>
      <c r="AB41" s="176">
        <f>visiting!W33</f>
        <v>0</v>
      </c>
      <c r="AC41" s="176">
        <f>visiting!T33</f>
        <v>0</v>
      </c>
      <c r="AD41" s="176">
        <f>visiting!X33</f>
        <v>0</v>
      </c>
      <c r="AE41" s="176">
        <f>visiting!Y33</f>
        <v>0</v>
      </c>
    </row>
    <row r="42" spans="1:31" ht="30" customHeight="1">
      <c r="A42" s="170">
        <f>home!B34</f>
        <v>0</v>
      </c>
      <c r="B42" s="176">
        <f>home!C34</f>
        <v>0</v>
      </c>
      <c r="C42" s="176">
        <f>home!D34</f>
        <v>0</v>
      </c>
      <c r="D42" s="176">
        <f>home!E34</f>
        <v>0</v>
      </c>
      <c r="E42" s="186">
        <f>home!O34/3</f>
        <v>0</v>
      </c>
      <c r="F42" s="176">
        <f>home!S34</f>
        <v>0</v>
      </c>
      <c r="G42" s="176">
        <f>home!Z34</f>
        <v>0</v>
      </c>
      <c r="H42" s="176">
        <f>home!AA34</f>
        <v>0</v>
      </c>
      <c r="I42" s="176">
        <f>home!U34</f>
        <v>0</v>
      </c>
      <c r="J42" s="176">
        <f>home!V34</f>
        <v>0</v>
      </c>
      <c r="K42" s="176">
        <f>home!W34</f>
        <v>0</v>
      </c>
      <c r="L42" s="176">
        <f>home!T34</f>
        <v>0</v>
      </c>
      <c r="M42" s="176">
        <f>home!X34</f>
        <v>0</v>
      </c>
      <c r="N42" s="176">
        <f>home!Y34</f>
        <v>0</v>
      </c>
      <c r="O42" s="171"/>
      <c r="P42" s="171"/>
      <c r="Q42" s="171"/>
      <c r="R42" s="170">
        <f>visiting!B34</f>
        <v>0</v>
      </c>
      <c r="S42" s="176">
        <f>visiting!C34</f>
        <v>0</v>
      </c>
      <c r="T42" s="176">
        <f>visiting!D34</f>
        <v>0</v>
      </c>
      <c r="U42" s="176">
        <f>visiting!E34</f>
        <v>0</v>
      </c>
      <c r="V42" s="186">
        <f>visiting!O34/3</f>
        <v>0</v>
      </c>
      <c r="W42" s="176">
        <f>visiting!S34</f>
        <v>0</v>
      </c>
      <c r="X42" s="176">
        <f>visiting!Z34</f>
        <v>0</v>
      </c>
      <c r="Y42" s="176">
        <f>visiting!AA34</f>
        <v>0</v>
      </c>
      <c r="Z42" s="176">
        <f>visiting!U34</f>
        <v>0</v>
      </c>
      <c r="AA42" s="176">
        <f>visiting!V34</f>
        <v>0</v>
      </c>
      <c r="AB42" s="176">
        <f>visiting!W34</f>
        <v>0</v>
      </c>
      <c r="AC42" s="176">
        <f>visiting!T34</f>
        <v>0</v>
      </c>
      <c r="AD42" s="176">
        <f>visiting!X34</f>
        <v>0</v>
      </c>
      <c r="AE42" s="176">
        <f>visiting!Y34</f>
        <v>0</v>
      </c>
    </row>
    <row r="43" spans="1:31" ht="30" customHeight="1">
      <c r="A43" s="170">
        <f>home!B35</f>
        <v>0</v>
      </c>
      <c r="B43" s="176">
        <f>home!C35</f>
        <v>0</v>
      </c>
      <c r="C43" s="176">
        <f>home!D35</f>
        <v>0</v>
      </c>
      <c r="D43" s="176">
        <f>home!E35</f>
        <v>0</v>
      </c>
      <c r="E43" s="186">
        <f>home!O35/3</f>
        <v>0</v>
      </c>
      <c r="F43" s="176">
        <f>home!S35</f>
        <v>0</v>
      </c>
      <c r="G43" s="176">
        <f>home!Z35</f>
        <v>0</v>
      </c>
      <c r="H43" s="176">
        <f>home!AA35</f>
        <v>0</v>
      </c>
      <c r="I43" s="176">
        <f>home!U35</f>
        <v>0</v>
      </c>
      <c r="J43" s="176">
        <f>home!V35</f>
        <v>0</v>
      </c>
      <c r="K43" s="176">
        <f>home!W35</f>
        <v>0</v>
      </c>
      <c r="L43" s="176">
        <f>home!T35</f>
        <v>0</v>
      </c>
      <c r="M43" s="176">
        <f>home!X35</f>
        <v>0</v>
      </c>
      <c r="N43" s="176">
        <f>home!Y35</f>
        <v>0</v>
      </c>
      <c r="O43" s="171"/>
      <c r="P43" s="171"/>
      <c r="Q43" s="171"/>
      <c r="R43" s="170">
        <f>visiting!B35</f>
        <v>0</v>
      </c>
      <c r="S43" s="176">
        <f>visiting!C35</f>
        <v>0</v>
      </c>
      <c r="T43" s="176">
        <f>visiting!D35</f>
        <v>0</v>
      </c>
      <c r="U43" s="176">
        <f>visiting!E35</f>
        <v>0</v>
      </c>
      <c r="V43" s="186">
        <f>visiting!O35/3</f>
        <v>0</v>
      </c>
      <c r="W43" s="176">
        <f>visiting!S35</f>
        <v>0</v>
      </c>
      <c r="X43" s="176">
        <f>visiting!Z35</f>
        <v>0</v>
      </c>
      <c r="Y43" s="176">
        <f>visiting!AA35</f>
        <v>0</v>
      </c>
      <c r="Z43" s="176">
        <f>visiting!U35</f>
        <v>0</v>
      </c>
      <c r="AA43" s="176">
        <f>visiting!V35</f>
        <v>0</v>
      </c>
      <c r="AB43" s="176">
        <f>visiting!W35</f>
        <v>0</v>
      </c>
      <c r="AC43" s="176">
        <f>visiting!T35</f>
        <v>0</v>
      </c>
      <c r="AD43" s="176">
        <f>visiting!X35</f>
        <v>0</v>
      </c>
      <c r="AE43" s="176">
        <f>visiting!Y35</f>
        <v>0</v>
      </c>
    </row>
    <row r="44" spans="1:31" ht="30" customHeight="1">
      <c r="A44" s="170">
        <f>home!B36</f>
        <v>0</v>
      </c>
      <c r="B44" s="176">
        <f>home!C36</f>
        <v>0</v>
      </c>
      <c r="C44" s="176">
        <f>home!D36</f>
        <v>0</v>
      </c>
      <c r="D44" s="176">
        <f>home!E36</f>
        <v>0</v>
      </c>
      <c r="E44" s="186">
        <f>home!O36/3</f>
        <v>0</v>
      </c>
      <c r="F44" s="176">
        <f>home!S36</f>
        <v>0</v>
      </c>
      <c r="G44" s="176">
        <f>home!Z36</f>
        <v>0</v>
      </c>
      <c r="H44" s="176">
        <f>home!AA36</f>
        <v>0</v>
      </c>
      <c r="I44" s="176">
        <f>home!U36</f>
        <v>0</v>
      </c>
      <c r="J44" s="176">
        <f>home!V36</f>
        <v>0</v>
      </c>
      <c r="K44" s="176">
        <f>home!W36</f>
        <v>0</v>
      </c>
      <c r="L44" s="176">
        <f>home!T36</f>
        <v>0</v>
      </c>
      <c r="M44" s="176">
        <f>home!X36</f>
        <v>0</v>
      </c>
      <c r="N44" s="176">
        <f>home!Y36</f>
        <v>0</v>
      </c>
      <c r="O44" s="171"/>
      <c r="P44" s="171"/>
      <c r="Q44" s="171"/>
      <c r="R44" s="170">
        <f>visiting!B36</f>
        <v>0</v>
      </c>
      <c r="S44" s="176">
        <f>visiting!C36</f>
        <v>0</v>
      </c>
      <c r="T44" s="176">
        <f>visiting!D36</f>
        <v>0</v>
      </c>
      <c r="U44" s="176">
        <f>visiting!E36</f>
        <v>0</v>
      </c>
      <c r="V44" s="186">
        <f>visiting!O36/3</f>
        <v>0</v>
      </c>
      <c r="W44" s="176">
        <f>visiting!S36</f>
        <v>0</v>
      </c>
      <c r="X44" s="176">
        <f>visiting!Z36</f>
        <v>0</v>
      </c>
      <c r="Y44" s="176">
        <f>visiting!AA36</f>
        <v>0</v>
      </c>
      <c r="Z44" s="176">
        <f>visiting!U36</f>
        <v>0</v>
      </c>
      <c r="AA44" s="176">
        <f>visiting!V36</f>
        <v>0</v>
      </c>
      <c r="AB44" s="176">
        <f>visiting!W36</f>
        <v>0</v>
      </c>
      <c r="AC44" s="176">
        <f>visiting!T36</f>
        <v>0</v>
      </c>
      <c r="AD44" s="176">
        <f>visiting!X36</f>
        <v>0</v>
      </c>
      <c r="AE44" s="176">
        <f>visiting!Y36</f>
        <v>0</v>
      </c>
    </row>
    <row r="45" spans="1:31" ht="30" customHeight="1">
      <c r="A45" s="170">
        <f>home!B37</f>
        <v>0</v>
      </c>
      <c r="B45" s="176">
        <f>home!C37</f>
        <v>0</v>
      </c>
      <c r="C45" s="176">
        <f>home!D37</f>
        <v>0</v>
      </c>
      <c r="D45" s="176">
        <f>home!E37</f>
        <v>0</v>
      </c>
      <c r="E45" s="186">
        <f>home!O37/3</f>
        <v>0</v>
      </c>
      <c r="F45" s="176">
        <f>home!S37</f>
        <v>0</v>
      </c>
      <c r="G45" s="176">
        <f>home!Z37</f>
        <v>0</v>
      </c>
      <c r="H45" s="176">
        <f>home!AA37</f>
        <v>0</v>
      </c>
      <c r="I45" s="176">
        <f>home!U37</f>
        <v>0</v>
      </c>
      <c r="J45" s="176">
        <f>home!V37</f>
        <v>0</v>
      </c>
      <c r="K45" s="176">
        <f>home!W37</f>
        <v>0</v>
      </c>
      <c r="L45" s="176">
        <f>home!T37</f>
        <v>0</v>
      </c>
      <c r="M45" s="176">
        <f>home!X37</f>
        <v>0</v>
      </c>
      <c r="N45" s="176">
        <f>home!Y37</f>
        <v>0</v>
      </c>
      <c r="O45" s="171"/>
      <c r="P45" s="171"/>
      <c r="Q45" s="171"/>
      <c r="R45" s="170">
        <f>visiting!B37</f>
        <v>0</v>
      </c>
      <c r="S45" s="176">
        <f>visiting!C37</f>
        <v>0</v>
      </c>
      <c r="T45" s="176">
        <f>visiting!D37</f>
        <v>0</v>
      </c>
      <c r="U45" s="176">
        <f>visiting!E37</f>
        <v>0</v>
      </c>
      <c r="V45" s="186">
        <f>visiting!O37/3</f>
        <v>0</v>
      </c>
      <c r="W45" s="176">
        <f>visiting!S37</f>
        <v>0</v>
      </c>
      <c r="X45" s="176">
        <f>visiting!Z37</f>
        <v>0</v>
      </c>
      <c r="Y45" s="176">
        <f>visiting!AA37</f>
        <v>0</v>
      </c>
      <c r="Z45" s="176">
        <f>visiting!U37</f>
        <v>0</v>
      </c>
      <c r="AA45" s="176">
        <f>visiting!V37</f>
        <v>0</v>
      </c>
      <c r="AB45" s="176">
        <f>visiting!W37</f>
        <v>0</v>
      </c>
      <c r="AC45" s="176">
        <f>visiting!T37</f>
        <v>0</v>
      </c>
      <c r="AD45" s="176">
        <f>visiting!X37</f>
        <v>0</v>
      </c>
      <c r="AE45" s="176">
        <f>visiting!Y37</f>
        <v>0</v>
      </c>
    </row>
    <row r="46" spans="1:31" ht="30" customHeight="1">
      <c r="A46" s="170">
        <f>home!B38</f>
        <v>0</v>
      </c>
      <c r="B46" s="176">
        <f>home!C38</f>
        <v>0</v>
      </c>
      <c r="C46" s="176">
        <f>home!D38</f>
        <v>0</v>
      </c>
      <c r="D46" s="176">
        <f>home!E38</f>
        <v>0</v>
      </c>
      <c r="E46" s="186">
        <f>home!O38/3</f>
        <v>0</v>
      </c>
      <c r="F46" s="176">
        <f>home!S38</f>
        <v>0</v>
      </c>
      <c r="G46" s="176">
        <f>home!Z38</f>
        <v>0</v>
      </c>
      <c r="H46" s="176">
        <f>home!AA38</f>
        <v>0</v>
      </c>
      <c r="I46" s="176">
        <f>home!U38</f>
        <v>0</v>
      </c>
      <c r="J46" s="176">
        <f>home!V38</f>
        <v>0</v>
      </c>
      <c r="K46" s="176">
        <f>home!W38</f>
        <v>0</v>
      </c>
      <c r="L46" s="176">
        <f>home!T38</f>
        <v>0</v>
      </c>
      <c r="M46" s="176">
        <f>home!X38</f>
        <v>0</v>
      </c>
      <c r="N46" s="176">
        <f>home!Y38</f>
        <v>0</v>
      </c>
      <c r="O46" s="171"/>
      <c r="P46" s="171"/>
      <c r="Q46" s="171"/>
      <c r="R46" s="170">
        <f>visiting!B38</f>
        <v>0</v>
      </c>
      <c r="S46" s="176">
        <f>visiting!C38</f>
        <v>0</v>
      </c>
      <c r="T46" s="176">
        <f>visiting!D38</f>
        <v>0</v>
      </c>
      <c r="U46" s="176">
        <f>visiting!E38</f>
        <v>0</v>
      </c>
      <c r="V46" s="186">
        <f>visiting!O38/3</f>
        <v>0</v>
      </c>
      <c r="W46" s="176">
        <f>visiting!S38</f>
        <v>0</v>
      </c>
      <c r="X46" s="176">
        <f>visiting!Z38</f>
        <v>0</v>
      </c>
      <c r="Y46" s="176">
        <f>visiting!AA38</f>
        <v>0</v>
      </c>
      <c r="Z46" s="176">
        <f>visiting!U38</f>
        <v>0</v>
      </c>
      <c r="AA46" s="176">
        <f>visiting!V38</f>
        <v>0</v>
      </c>
      <c r="AB46" s="176">
        <f>visiting!W38</f>
        <v>0</v>
      </c>
      <c r="AC46" s="176">
        <f>visiting!T38</f>
        <v>0</v>
      </c>
      <c r="AD46" s="176">
        <f>visiting!X38</f>
        <v>0</v>
      </c>
      <c r="AE46" s="176">
        <f>visiting!Y38</f>
        <v>0</v>
      </c>
    </row>
    <row r="47" spans="1:31" ht="30" customHeight="1">
      <c r="A47" s="170">
        <f>home!B39</f>
        <v>0</v>
      </c>
      <c r="B47" s="176">
        <f>home!C39</f>
        <v>0</v>
      </c>
      <c r="C47" s="176">
        <f>home!D39</f>
        <v>0</v>
      </c>
      <c r="D47" s="176">
        <f>home!E39</f>
        <v>0</v>
      </c>
      <c r="E47" s="186">
        <f>home!O39/3</f>
        <v>0</v>
      </c>
      <c r="F47" s="176">
        <f>home!S39</f>
        <v>0</v>
      </c>
      <c r="G47" s="176">
        <f>home!Z39</f>
        <v>0</v>
      </c>
      <c r="H47" s="176">
        <f>home!AA39</f>
        <v>0</v>
      </c>
      <c r="I47" s="176">
        <f>home!U39</f>
        <v>0</v>
      </c>
      <c r="J47" s="176">
        <f>home!V39</f>
        <v>0</v>
      </c>
      <c r="K47" s="176">
        <f>home!W39</f>
        <v>0</v>
      </c>
      <c r="L47" s="176">
        <f>home!T39</f>
        <v>0</v>
      </c>
      <c r="M47" s="176">
        <f>home!X39</f>
        <v>0</v>
      </c>
      <c r="N47" s="176">
        <f>home!Y39</f>
        <v>0</v>
      </c>
      <c r="O47" s="171"/>
      <c r="P47" s="171"/>
      <c r="Q47" s="171"/>
      <c r="R47" s="170">
        <f>visiting!B39</f>
        <v>0</v>
      </c>
      <c r="S47" s="176">
        <f>visiting!C39</f>
        <v>0</v>
      </c>
      <c r="T47" s="176">
        <f>visiting!D39</f>
        <v>0</v>
      </c>
      <c r="U47" s="176">
        <f>visiting!E39</f>
        <v>0</v>
      </c>
      <c r="V47" s="186">
        <f>visiting!O39/3</f>
        <v>0</v>
      </c>
      <c r="W47" s="176">
        <f>visiting!S39</f>
        <v>0</v>
      </c>
      <c r="X47" s="176">
        <f>visiting!Z39</f>
        <v>0</v>
      </c>
      <c r="Y47" s="176">
        <f>visiting!AA39</f>
        <v>0</v>
      </c>
      <c r="Z47" s="176">
        <f>visiting!U39</f>
        <v>0</v>
      </c>
      <c r="AA47" s="176">
        <f>visiting!V39</f>
        <v>0</v>
      </c>
      <c r="AB47" s="176">
        <f>visiting!W39</f>
        <v>0</v>
      </c>
      <c r="AC47" s="176">
        <f>visiting!T39</f>
        <v>0</v>
      </c>
      <c r="AD47" s="176">
        <f>visiting!X39</f>
        <v>0</v>
      </c>
      <c r="AE47" s="176">
        <f>visiting!Y39</f>
        <v>0</v>
      </c>
    </row>
    <row r="48" spans="1:31" ht="30" customHeight="1">
      <c r="A48" s="170">
        <f>home!B40</f>
        <v>0</v>
      </c>
      <c r="B48" s="176">
        <f>home!C40</f>
        <v>0</v>
      </c>
      <c r="C48" s="176">
        <f>home!D40</f>
        <v>0</v>
      </c>
      <c r="D48" s="176">
        <f>home!E40</f>
        <v>0</v>
      </c>
      <c r="E48" s="186">
        <f>home!O40/3</f>
        <v>0</v>
      </c>
      <c r="F48" s="176">
        <f>home!S40</f>
        <v>0</v>
      </c>
      <c r="G48" s="176">
        <f>home!Z40</f>
        <v>0</v>
      </c>
      <c r="H48" s="176">
        <f>home!AA40</f>
        <v>0</v>
      </c>
      <c r="I48" s="176">
        <f>home!U40</f>
        <v>0</v>
      </c>
      <c r="J48" s="176">
        <f>home!V40</f>
        <v>0</v>
      </c>
      <c r="K48" s="176">
        <f>home!W40</f>
        <v>0</v>
      </c>
      <c r="L48" s="176">
        <f>home!T40</f>
        <v>0</v>
      </c>
      <c r="M48" s="176">
        <f>home!X40</f>
        <v>0</v>
      </c>
      <c r="N48" s="176">
        <f>home!Y40</f>
        <v>0</v>
      </c>
      <c r="O48" s="171"/>
      <c r="P48" s="171"/>
      <c r="Q48" s="171"/>
      <c r="R48" s="170">
        <f>visiting!B40</f>
        <v>0</v>
      </c>
      <c r="S48" s="176">
        <f>visiting!C40</f>
        <v>0</v>
      </c>
      <c r="T48" s="176">
        <f>visiting!D40</f>
        <v>0</v>
      </c>
      <c r="U48" s="176">
        <f>visiting!E40</f>
        <v>0</v>
      </c>
      <c r="V48" s="186">
        <f>visiting!O40/3</f>
        <v>0</v>
      </c>
      <c r="W48" s="176">
        <f>visiting!S40</f>
        <v>0</v>
      </c>
      <c r="X48" s="176">
        <f>visiting!Z40</f>
        <v>0</v>
      </c>
      <c r="Y48" s="176">
        <f>visiting!AA40</f>
        <v>0</v>
      </c>
      <c r="Z48" s="176">
        <f>visiting!U40</f>
        <v>0</v>
      </c>
      <c r="AA48" s="176">
        <f>visiting!V40</f>
        <v>0</v>
      </c>
      <c r="AB48" s="176">
        <f>visiting!W40</f>
        <v>0</v>
      </c>
      <c r="AC48" s="176">
        <f>visiting!T40</f>
        <v>0</v>
      </c>
      <c r="AD48" s="176">
        <f>visiting!X40</f>
        <v>0</v>
      </c>
      <c r="AE48" s="176">
        <f>visiting!Y40</f>
        <v>0</v>
      </c>
    </row>
    <row r="49" spans="1:31" ht="30" customHeight="1">
      <c r="A49" s="170">
        <f>home!B41</f>
        <v>0</v>
      </c>
      <c r="B49" s="176">
        <f>home!C41</f>
        <v>0</v>
      </c>
      <c r="C49" s="176">
        <f>home!D41</f>
        <v>0</v>
      </c>
      <c r="D49" s="176">
        <f>home!E41</f>
        <v>0</v>
      </c>
      <c r="E49" s="186">
        <f>home!O41/3</f>
        <v>0</v>
      </c>
      <c r="F49" s="176">
        <f>home!S41</f>
        <v>0</v>
      </c>
      <c r="G49" s="176">
        <f>home!Z41</f>
        <v>0</v>
      </c>
      <c r="H49" s="176">
        <f>home!AA41</f>
        <v>0</v>
      </c>
      <c r="I49" s="176">
        <f>home!U41</f>
        <v>0</v>
      </c>
      <c r="J49" s="176">
        <f>home!V41</f>
        <v>0</v>
      </c>
      <c r="K49" s="176">
        <f>home!W41</f>
        <v>0</v>
      </c>
      <c r="L49" s="176">
        <f>home!T41</f>
        <v>0</v>
      </c>
      <c r="M49" s="176">
        <f>home!X41</f>
        <v>0</v>
      </c>
      <c r="N49" s="176">
        <f>home!Y41</f>
        <v>0</v>
      </c>
      <c r="O49" s="171"/>
      <c r="P49" s="171"/>
      <c r="Q49" s="171"/>
      <c r="R49" s="170">
        <f>visiting!B41</f>
        <v>0</v>
      </c>
      <c r="S49" s="176">
        <f>visiting!C41</f>
        <v>0</v>
      </c>
      <c r="T49" s="176">
        <f>visiting!D41</f>
        <v>0</v>
      </c>
      <c r="U49" s="176">
        <f>visiting!E41</f>
        <v>0</v>
      </c>
      <c r="V49" s="186">
        <f>visiting!O41/3</f>
        <v>0</v>
      </c>
      <c r="W49" s="176">
        <f>visiting!S41</f>
        <v>0</v>
      </c>
      <c r="X49" s="176">
        <f>visiting!Z41</f>
        <v>0</v>
      </c>
      <c r="Y49" s="176">
        <f>visiting!AA41</f>
        <v>0</v>
      </c>
      <c r="Z49" s="176">
        <f>visiting!U41</f>
        <v>0</v>
      </c>
      <c r="AA49" s="176">
        <f>visiting!V41</f>
        <v>0</v>
      </c>
      <c r="AB49" s="176">
        <f>visiting!W41</f>
        <v>0</v>
      </c>
      <c r="AC49" s="176">
        <f>visiting!T41</f>
        <v>0</v>
      </c>
      <c r="AD49" s="176">
        <f>visiting!X41</f>
        <v>0</v>
      </c>
      <c r="AE49" s="176">
        <f>visiting!Y41</f>
        <v>0</v>
      </c>
    </row>
    <row r="50" spans="1:31" ht="30" customHeight="1">
      <c r="A50" s="170">
        <f>home!B42</f>
        <v>0</v>
      </c>
      <c r="B50" s="176">
        <f>home!C42</f>
        <v>0</v>
      </c>
      <c r="C50" s="176">
        <f>home!D42</f>
        <v>0</v>
      </c>
      <c r="D50" s="176">
        <f>home!E42</f>
        <v>0</v>
      </c>
      <c r="E50" s="186">
        <f>home!O42/3</f>
        <v>0</v>
      </c>
      <c r="F50" s="176">
        <f>home!S42</f>
        <v>0</v>
      </c>
      <c r="G50" s="176">
        <f>home!Z42</f>
        <v>0</v>
      </c>
      <c r="H50" s="176">
        <f>home!AA42</f>
        <v>0</v>
      </c>
      <c r="I50" s="176">
        <f>home!U42</f>
        <v>0</v>
      </c>
      <c r="J50" s="176">
        <f>home!V42</f>
        <v>0</v>
      </c>
      <c r="K50" s="176">
        <f>home!W42</f>
        <v>0</v>
      </c>
      <c r="L50" s="176">
        <f>home!T42</f>
        <v>0</v>
      </c>
      <c r="M50" s="176">
        <f>home!X42</f>
        <v>0</v>
      </c>
      <c r="N50" s="176">
        <f>home!Y42</f>
        <v>0</v>
      </c>
      <c r="O50" s="171"/>
      <c r="P50" s="171"/>
      <c r="Q50" s="171"/>
      <c r="R50" s="170">
        <f>visiting!B42</f>
        <v>0</v>
      </c>
      <c r="S50" s="176">
        <f>visiting!C42</f>
        <v>0</v>
      </c>
      <c r="T50" s="176">
        <f>visiting!D42</f>
        <v>0</v>
      </c>
      <c r="U50" s="176">
        <f>visiting!E42</f>
        <v>0</v>
      </c>
      <c r="V50" s="186">
        <f>visiting!O42/3</f>
        <v>0</v>
      </c>
      <c r="W50" s="176">
        <f>visiting!S42</f>
        <v>0</v>
      </c>
      <c r="X50" s="176">
        <f>visiting!Z42</f>
        <v>0</v>
      </c>
      <c r="Y50" s="176">
        <f>visiting!AA42</f>
        <v>0</v>
      </c>
      <c r="Z50" s="176">
        <f>visiting!U42</f>
        <v>0</v>
      </c>
      <c r="AA50" s="176">
        <f>visiting!V42</f>
        <v>0</v>
      </c>
      <c r="AB50" s="176">
        <f>visiting!W42</f>
        <v>0</v>
      </c>
      <c r="AC50" s="176">
        <f>visiting!T42</f>
        <v>0</v>
      </c>
      <c r="AD50" s="176">
        <f>visiting!X42</f>
        <v>0</v>
      </c>
      <c r="AE50" s="176">
        <f>visiting!Y42</f>
        <v>0</v>
      </c>
    </row>
    <row r="51" spans="1:31" ht="30" customHeight="1">
      <c r="A51" s="170">
        <f>home!B43</f>
        <v>0</v>
      </c>
      <c r="B51" s="176">
        <f>home!C43</f>
        <v>0</v>
      </c>
      <c r="C51" s="176">
        <f>home!D43</f>
        <v>0</v>
      </c>
      <c r="D51" s="176">
        <f>home!E43</f>
        <v>0</v>
      </c>
      <c r="E51" s="186">
        <f>home!O43/3</f>
        <v>0</v>
      </c>
      <c r="F51" s="176">
        <f>home!S43</f>
        <v>0</v>
      </c>
      <c r="G51" s="176">
        <f>home!Z43</f>
        <v>0</v>
      </c>
      <c r="H51" s="176">
        <f>home!AA43</f>
        <v>0</v>
      </c>
      <c r="I51" s="176">
        <f>home!U43</f>
        <v>0</v>
      </c>
      <c r="J51" s="176">
        <f>home!V43</f>
        <v>0</v>
      </c>
      <c r="K51" s="176">
        <f>home!W43</f>
        <v>0</v>
      </c>
      <c r="L51" s="176">
        <f>home!T43</f>
        <v>0</v>
      </c>
      <c r="M51" s="176">
        <f>home!X43</f>
        <v>0</v>
      </c>
      <c r="N51" s="176">
        <f>home!Y43</f>
        <v>0</v>
      </c>
      <c r="O51" s="171"/>
      <c r="P51" s="171"/>
      <c r="Q51" s="171"/>
      <c r="R51" s="170">
        <f>visiting!B43</f>
        <v>0</v>
      </c>
      <c r="S51" s="176">
        <f>visiting!C43</f>
        <v>0</v>
      </c>
      <c r="T51" s="176">
        <f>visiting!D43</f>
        <v>0</v>
      </c>
      <c r="U51" s="176">
        <f>visiting!E43</f>
        <v>0</v>
      </c>
      <c r="V51" s="186">
        <f>visiting!O43/3</f>
        <v>0</v>
      </c>
      <c r="W51" s="176">
        <f>visiting!S43</f>
        <v>0</v>
      </c>
      <c r="X51" s="176">
        <f>visiting!Z43</f>
        <v>0</v>
      </c>
      <c r="Y51" s="176">
        <f>visiting!AA43</f>
        <v>0</v>
      </c>
      <c r="Z51" s="176">
        <f>visiting!U43</f>
        <v>0</v>
      </c>
      <c r="AA51" s="176">
        <f>visiting!V43</f>
        <v>0</v>
      </c>
      <c r="AB51" s="176">
        <f>visiting!W43</f>
        <v>0</v>
      </c>
      <c r="AC51" s="176">
        <f>visiting!T43</f>
        <v>0</v>
      </c>
      <c r="AD51" s="176">
        <f>visiting!X43</f>
        <v>0</v>
      </c>
      <c r="AE51" s="176">
        <f>visiting!Y43</f>
        <v>0</v>
      </c>
    </row>
    <row r="52" spans="1:31" ht="30" customHeight="1">
      <c r="A52" s="170">
        <f>home!B44</f>
        <v>0</v>
      </c>
      <c r="B52" s="176">
        <f>home!C44</f>
        <v>0</v>
      </c>
      <c r="C52" s="176">
        <f>home!D44</f>
        <v>0</v>
      </c>
      <c r="D52" s="176">
        <f>home!E44</f>
        <v>0</v>
      </c>
      <c r="E52" s="186">
        <f>home!O44/3</f>
        <v>0</v>
      </c>
      <c r="F52" s="176">
        <f>home!S44</f>
        <v>0</v>
      </c>
      <c r="G52" s="176">
        <f>home!Z44</f>
        <v>0</v>
      </c>
      <c r="H52" s="176">
        <f>home!AA44</f>
        <v>0</v>
      </c>
      <c r="I52" s="176">
        <f>home!U44</f>
        <v>0</v>
      </c>
      <c r="J52" s="176">
        <f>home!V44</f>
        <v>0</v>
      </c>
      <c r="K52" s="176">
        <f>home!W44</f>
        <v>0</v>
      </c>
      <c r="L52" s="176">
        <f>home!T44</f>
        <v>0</v>
      </c>
      <c r="M52" s="176">
        <f>home!X44</f>
        <v>0</v>
      </c>
      <c r="N52" s="176">
        <f>home!Y44</f>
        <v>0</v>
      </c>
      <c r="O52" s="171"/>
      <c r="P52" s="171"/>
      <c r="Q52" s="171"/>
      <c r="R52" s="170">
        <f>visiting!B44</f>
        <v>0</v>
      </c>
      <c r="S52" s="176">
        <f>visiting!C44</f>
        <v>0</v>
      </c>
      <c r="T52" s="176">
        <f>visiting!D44</f>
        <v>0</v>
      </c>
      <c r="U52" s="176">
        <f>visiting!E44</f>
        <v>0</v>
      </c>
      <c r="V52" s="186">
        <f>visiting!O44/3</f>
        <v>0</v>
      </c>
      <c r="W52" s="176">
        <f>visiting!S44</f>
        <v>0</v>
      </c>
      <c r="X52" s="176">
        <f>visiting!Z44</f>
        <v>0</v>
      </c>
      <c r="Y52" s="176">
        <f>visiting!AA44</f>
        <v>0</v>
      </c>
      <c r="Z52" s="176">
        <f>visiting!U44</f>
        <v>0</v>
      </c>
      <c r="AA52" s="176">
        <f>visiting!V44</f>
        <v>0</v>
      </c>
      <c r="AB52" s="176">
        <f>visiting!W44</f>
        <v>0</v>
      </c>
      <c r="AC52" s="176">
        <f>visiting!T44</f>
        <v>0</v>
      </c>
      <c r="AD52" s="176">
        <f>visiting!X44</f>
        <v>0</v>
      </c>
      <c r="AE52" s="176">
        <f>visiting!Y44</f>
        <v>0</v>
      </c>
    </row>
    <row r="53" spans="1:31" ht="30" customHeight="1">
      <c r="A53" s="172" t="s">
        <v>34</v>
      </c>
      <c r="B53" s="177"/>
      <c r="C53" s="177"/>
      <c r="D53" s="177"/>
      <c r="E53" s="178">
        <f t="shared" ref="E53:N53" si="6">SUM(E38:E52)</f>
        <v>9</v>
      </c>
      <c r="F53" s="175">
        <f t="shared" si="6"/>
        <v>11</v>
      </c>
      <c r="G53" s="175">
        <f t="shared" si="6"/>
        <v>10</v>
      </c>
      <c r="H53" s="175">
        <f t="shared" si="6"/>
        <v>5</v>
      </c>
      <c r="I53" s="175">
        <f t="shared" si="6"/>
        <v>6</v>
      </c>
      <c r="J53" s="175">
        <f t="shared" si="6"/>
        <v>1</v>
      </c>
      <c r="K53" s="175">
        <f t="shared" si="6"/>
        <v>5</v>
      </c>
      <c r="L53" s="175">
        <f t="shared" si="6"/>
        <v>0</v>
      </c>
      <c r="M53" s="175">
        <f t="shared" si="6"/>
        <v>1</v>
      </c>
      <c r="N53" s="175">
        <f t="shared" si="6"/>
        <v>0</v>
      </c>
      <c r="R53" s="172" t="s">
        <v>34</v>
      </c>
      <c r="S53" s="177"/>
      <c r="T53" s="177"/>
      <c r="U53" s="177"/>
      <c r="V53" s="187">
        <f t="shared" ref="V53:AE53" si="7">SUM(V38:V52)</f>
        <v>9</v>
      </c>
      <c r="W53" s="175">
        <f t="shared" si="7"/>
        <v>2</v>
      </c>
      <c r="X53" s="175">
        <f>SUM(X38:X52)</f>
        <v>1</v>
      </c>
      <c r="Y53" s="175">
        <f t="shared" si="7"/>
        <v>1</v>
      </c>
      <c r="Z53" s="175">
        <f t="shared" si="7"/>
        <v>2</v>
      </c>
      <c r="AA53" s="175">
        <f t="shared" si="7"/>
        <v>1</v>
      </c>
      <c r="AB53" s="175">
        <f t="shared" si="7"/>
        <v>2</v>
      </c>
      <c r="AC53" s="175">
        <f t="shared" si="7"/>
        <v>0</v>
      </c>
      <c r="AD53" s="175">
        <f t="shared" si="7"/>
        <v>0</v>
      </c>
      <c r="AE53" s="175">
        <f t="shared" si="7"/>
        <v>0</v>
      </c>
    </row>
    <row r="54" spans="1:31" ht="30" customHeight="1">
      <c r="A54" s="179"/>
      <c r="B54" s="179"/>
      <c r="C54" s="179"/>
      <c r="D54" s="179"/>
      <c r="E54" s="180"/>
      <c r="F54" s="181"/>
      <c r="G54" s="182"/>
      <c r="H54" s="180"/>
      <c r="I54" s="180"/>
      <c r="J54" s="180"/>
      <c r="K54" s="180"/>
      <c r="L54" s="180"/>
      <c r="M54" s="180"/>
      <c r="N54" s="180"/>
      <c r="O54" s="180"/>
      <c r="P54" s="180"/>
      <c r="Q54" s="180"/>
      <c r="R54" s="180"/>
      <c r="S54" s="180"/>
      <c r="T54" s="180"/>
      <c r="U54" s="180"/>
      <c r="V54" s="180"/>
      <c r="W54" s="180"/>
      <c r="X54" s="180"/>
      <c r="Y54" s="180"/>
      <c r="Z54" s="183"/>
    </row>
    <row r="55" spans="1:31" ht="30" customHeight="1">
      <c r="A55" s="218"/>
      <c r="B55" s="159"/>
      <c r="C55" s="217" t="s">
        <v>55</v>
      </c>
      <c r="D55" s="217"/>
      <c r="E55" s="184"/>
      <c r="F55" s="147" t="s">
        <v>24</v>
      </c>
      <c r="G55" s="214" t="str">
        <f>gamedata!B12</f>
        <v>吳信勇</v>
      </c>
      <c r="H55" s="214"/>
      <c r="I55" s="214"/>
      <c r="J55" s="147" t="s">
        <v>35</v>
      </c>
      <c r="K55" s="214" t="str">
        <f>gamedata!B13</f>
        <v>巫閔章</v>
      </c>
      <c r="L55" s="214"/>
      <c r="M55" s="214"/>
      <c r="N55" s="147" t="s">
        <v>52</v>
      </c>
      <c r="O55" s="184"/>
      <c r="P55" s="184"/>
      <c r="Q55" s="184"/>
      <c r="R55" s="185" t="str">
        <f>gamedata!B14</f>
        <v>黃俊傑</v>
      </c>
      <c r="S55" s="147" t="s">
        <v>53</v>
      </c>
      <c r="T55" s="214" t="str">
        <f>gamedata!B15</f>
        <v>張桓昌</v>
      </c>
      <c r="U55" s="214"/>
      <c r="V55" s="214"/>
      <c r="W55" s="159"/>
      <c r="X55" s="159"/>
      <c r="Y55" s="159"/>
      <c r="Z55" s="217" t="s">
        <v>56</v>
      </c>
      <c r="AA55" s="217"/>
      <c r="AB55" s="214" t="str">
        <f>gamedata!B9</f>
        <v>Sunny</v>
      </c>
      <c r="AC55" s="214"/>
      <c r="AD55" s="159"/>
      <c r="AE55" s="159"/>
    </row>
    <row r="56" spans="1:31" ht="30" customHeight="1">
      <c r="A56" s="218"/>
      <c r="B56" s="159"/>
      <c r="C56" s="217" t="s">
        <v>57</v>
      </c>
      <c r="D56" s="217"/>
      <c r="E56" s="184"/>
      <c r="F56" s="214" t="str">
        <f>gamedata!B18</f>
        <v>莊雅麗</v>
      </c>
      <c r="G56" s="214"/>
      <c r="H56" s="214"/>
      <c r="I56" s="161"/>
      <c r="J56" s="214" t="str">
        <f>gamedata!B19</f>
        <v>南志慶</v>
      </c>
      <c r="K56" s="214"/>
      <c r="L56" s="214"/>
      <c r="M56" s="217" t="s">
        <v>58</v>
      </c>
      <c r="N56" s="217"/>
      <c r="O56" s="147"/>
      <c r="P56" s="184"/>
      <c r="Q56" s="184"/>
      <c r="R56" s="185" t="str">
        <f>gamedata!B20</f>
        <v>林文明</v>
      </c>
      <c r="S56" s="163"/>
      <c r="T56" s="217" t="s">
        <v>59</v>
      </c>
      <c r="U56" s="217"/>
      <c r="V56" s="214" t="str">
        <f>gamedata!B21</f>
        <v>黃繁忠</v>
      </c>
      <c r="W56" s="214"/>
      <c r="X56" s="214"/>
      <c r="Y56" s="159"/>
      <c r="Z56" s="159"/>
      <c r="AA56" s="159"/>
      <c r="AB56" s="159"/>
      <c r="AC56" s="159"/>
      <c r="AD56" s="159"/>
      <c r="AE56" s="159"/>
    </row>
  </sheetData>
  <sheetProtection selectLockedCells="1"/>
  <protectedRanges>
    <protectedRange sqref="S5" name="範圍1"/>
  </protectedRanges>
  <mergeCells count="52">
    <mergeCell ref="V56:X56"/>
    <mergeCell ref="A36:AC36"/>
    <mergeCell ref="C55:D55"/>
    <mergeCell ref="G55:I55"/>
    <mergeCell ref="K55:M55"/>
    <mergeCell ref="T55:V55"/>
    <mergeCell ref="Z55:AA55"/>
    <mergeCell ref="AB55:AC55"/>
    <mergeCell ref="C56:D56"/>
    <mergeCell ref="F56:H56"/>
    <mergeCell ref="J56:L56"/>
    <mergeCell ref="M56:N56"/>
    <mergeCell ref="T56:U56"/>
    <mergeCell ref="A55:A56"/>
    <mergeCell ref="B2:D2"/>
    <mergeCell ref="R2:S2"/>
    <mergeCell ref="AC6:AE6"/>
    <mergeCell ref="AD7:AE7"/>
    <mergeCell ref="F8:G8"/>
    <mergeCell ref="H8:I8"/>
    <mergeCell ref="J8:K8"/>
    <mergeCell ref="W8:X8"/>
    <mergeCell ref="Y8:Z8"/>
    <mergeCell ref="AC8:AD8"/>
    <mergeCell ref="D6:F6"/>
    <mergeCell ref="H6:J6"/>
    <mergeCell ref="L6:N6"/>
    <mergeCell ref="S6:U6"/>
    <mergeCell ref="V6:X6"/>
    <mergeCell ref="Y6:AA6"/>
    <mergeCell ref="V4:X4"/>
    <mergeCell ref="Y4:AA4"/>
    <mergeCell ref="C5:E5"/>
    <mergeCell ref="S5:U5"/>
    <mergeCell ref="V5:X5"/>
    <mergeCell ref="Y5:AA5"/>
    <mergeCell ref="A1:AE1"/>
    <mergeCell ref="AA2:AC2"/>
    <mergeCell ref="AD2:AE2"/>
    <mergeCell ref="A3:A5"/>
    <mergeCell ref="C3:E3"/>
    <mergeCell ref="S3:U3"/>
    <mergeCell ref="V3:X3"/>
    <mergeCell ref="Y3:AA3"/>
    <mergeCell ref="AC3:AE5"/>
    <mergeCell ref="C4:E4"/>
    <mergeCell ref="S4:U4"/>
    <mergeCell ref="F2:G2"/>
    <mergeCell ref="J2:L2"/>
    <mergeCell ref="U2:V2"/>
    <mergeCell ref="W2:X2"/>
    <mergeCell ref="Y2:Z2"/>
  </mergeCells>
  <phoneticPr fontId="1" type="noConversion"/>
  <pageMargins left="0.70866141732283472" right="0.70866141732283472" top="0.74803149606299213" bottom="0.74803149606299213" header="0.31496062992125984" footer="0.31496062992125984"/>
  <pageSetup paperSize="9" scale="29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5">
    <tabColor rgb="FFFFC000"/>
  </sheetPr>
  <dimension ref="A1:N21"/>
  <sheetViews>
    <sheetView workbookViewId="0">
      <selection activeCell="G25" sqref="G25"/>
    </sheetView>
  </sheetViews>
  <sheetFormatPr defaultRowHeight="16.5"/>
  <cols>
    <col min="1" max="1" width="11.625" bestFit="1" customWidth="1"/>
    <col min="7" max="7" width="21.875" customWidth="1"/>
    <col min="8" max="14" width="12.625" customWidth="1"/>
  </cols>
  <sheetData>
    <row r="1" spans="1:14">
      <c r="A1" s="1" t="s">
        <v>9</v>
      </c>
      <c r="B1" s="1" t="s">
        <v>10</v>
      </c>
      <c r="C1" s="1" t="s">
        <v>15</v>
      </c>
      <c r="D1" s="1" t="s">
        <v>11</v>
      </c>
      <c r="E1" s="1" t="s">
        <v>12</v>
      </c>
      <c r="F1" s="1" t="s">
        <v>13</v>
      </c>
      <c r="G1" s="1" t="s">
        <v>50</v>
      </c>
      <c r="H1" s="1" t="s">
        <v>51</v>
      </c>
      <c r="I1" s="2"/>
      <c r="J1" s="2"/>
    </row>
    <row r="2" spans="1:14">
      <c r="H2" s="142" t="s">
        <v>234</v>
      </c>
      <c r="I2" s="142" t="s">
        <v>166</v>
      </c>
      <c r="J2" s="142" t="s">
        <v>167</v>
      </c>
      <c r="K2" s="142" t="s">
        <v>168</v>
      </c>
      <c r="L2" s="142" t="s">
        <v>169</v>
      </c>
      <c r="M2" s="142" t="s">
        <v>170</v>
      </c>
      <c r="N2" s="142" t="s">
        <v>171</v>
      </c>
    </row>
    <row r="3" spans="1:14">
      <c r="A3" t="s">
        <v>63</v>
      </c>
      <c r="B3" t="s">
        <v>60</v>
      </c>
      <c r="H3" s="143" t="s">
        <v>199</v>
      </c>
      <c r="I3" s="144" t="s">
        <v>200</v>
      </c>
      <c r="J3" s="144" t="s">
        <v>201</v>
      </c>
      <c r="K3" s="144" t="s">
        <v>202</v>
      </c>
      <c r="L3" s="144" t="s">
        <v>203</v>
      </c>
      <c r="M3" s="144" t="s">
        <v>204</v>
      </c>
      <c r="N3" s="144" t="s">
        <v>205</v>
      </c>
    </row>
    <row r="4" spans="1:14">
      <c r="A4" t="s">
        <v>39</v>
      </c>
      <c r="B4" t="s">
        <v>61</v>
      </c>
      <c r="H4" s="5"/>
      <c r="I4" s="5"/>
      <c r="J4" s="5"/>
      <c r="K4" s="5"/>
      <c r="L4" s="5"/>
      <c r="M4" s="5"/>
      <c r="N4" s="5"/>
    </row>
    <row r="5" spans="1:14">
      <c r="A5" t="s">
        <v>40</v>
      </c>
      <c r="B5" t="s">
        <v>62</v>
      </c>
      <c r="H5" s="142" t="s">
        <v>235</v>
      </c>
      <c r="I5" s="142" t="s">
        <v>172</v>
      </c>
      <c r="J5" s="142" t="s">
        <v>173</v>
      </c>
      <c r="K5" s="142" t="s">
        <v>174</v>
      </c>
      <c r="L5" s="142" t="s">
        <v>175</v>
      </c>
      <c r="M5" s="142" t="s">
        <v>176</v>
      </c>
      <c r="N5" s="142" t="s">
        <v>177</v>
      </c>
    </row>
    <row r="6" spans="1:14">
      <c r="A6" t="s">
        <v>41</v>
      </c>
      <c r="H6" s="143" t="s">
        <v>199</v>
      </c>
      <c r="I6" s="144" t="s">
        <v>227</v>
      </c>
      <c r="J6" s="144" t="s">
        <v>228</v>
      </c>
      <c r="K6" s="144" t="s">
        <v>229</v>
      </c>
      <c r="L6" s="144" t="s">
        <v>230</v>
      </c>
      <c r="M6" s="144" t="s">
        <v>231</v>
      </c>
      <c r="N6" s="144" t="s">
        <v>232</v>
      </c>
    </row>
    <row r="7" spans="1:14">
      <c r="A7" t="s">
        <v>37</v>
      </c>
      <c r="H7" s="5"/>
      <c r="I7" s="5"/>
      <c r="J7" s="5"/>
      <c r="K7" s="5"/>
      <c r="L7" s="5"/>
      <c r="M7" s="5"/>
      <c r="N7" s="5"/>
    </row>
    <row r="8" spans="1:14">
      <c r="A8" t="s">
        <v>47</v>
      </c>
      <c r="H8" s="142" t="s">
        <v>236</v>
      </c>
      <c r="I8" s="142" t="s">
        <v>178</v>
      </c>
      <c r="J8" s="142" t="s">
        <v>179</v>
      </c>
      <c r="K8" s="142" t="s">
        <v>180</v>
      </c>
      <c r="L8" s="142" t="s">
        <v>181</v>
      </c>
      <c r="M8" s="142" t="s">
        <v>182</v>
      </c>
      <c r="N8" s="142" t="s">
        <v>183</v>
      </c>
    </row>
    <row r="9" spans="1:14">
      <c r="A9" t="s">
        <v>46</v>
      </c>
      <c r="H9" s="143" t="s">
        <v>199</v>
      </c>
      <c r="I9" s="144" t="s">
        <v>206</v>
      </c>
      <c r="J9" s="144" t="s">
        <v>207</v>
      </c>
      <c r="K9" s="144" t="s">
        <v>208</v>
      </c>
      <c r="L9" s="144" t="s">
        <v>209</v>
      </c>
      <c r="M9" s="144" t="s">
        <v>210</v>
      </c>
      <c r="N9" s="144" t="s">
        <v>211</v>
      </c>
    </row>
    <row r="10" spans="1:14">
      <c r="A10" t="s">
        <v>38</v>
      </c>
      <c r="H10" s="5"/>
      <c r="I10" s="5"/>
      <c r="J10" s="5"/>
      <c r="K10" s="5"/>
      <c r="L10" s="5"/>
      <c r="M10" s="5"/>
      <c r="N10" s="5"/>
    </row>
    <row r="11" spans="1:14">
      <c r="A11" t="s">
        <v>42</v>
      </c>
      <c r="H11" s="142" t="s">
        <v>237</v>
      </c>
      <c r="I11" s="142" t="s">
        <v>184</v>
      </c>
      <c r="J11" s="142" t="s">
        <v>185</v>
      </c>
      <c r="K11" s="142" t="s">
        <v>186</v>
      </c>
      <c r="L11" s="142" t="s">
        <v>187</v>
      </c>
      <c r="M11" s="142" t="s">
        <v>188</v>
      </c>
      <c r="N11" s="142"/>
    </row>
    <row r="12" spans="1:14">
      <c r="A12" t="s">
        <v>43</v>
      </c>
      <c r="H12" s="143" t="s">
        <v>199</v>
      </c>
      <c r="I12" s="144" t="s">
        <v>212</v>
      </c>
      <c r="J12" s="144" t="s">
        <v>213</v>
      </c>
      <c r="K12" s="144" t="s">
        <v>214</v>
      </c>
      <c r="L12" s="144" t="s">
        <v>215</v>
      </c>
      <c r="M12" s="144" t="s">
        <v>216</v>
      </c>
      <c r="N12" s="144"/>
    </row>
    <row r="13" spans="1:14">
      <c r="A13" t="s">
        <v>44</v>
      </c>
      <c r="H13" s="5"/>
      <c r="I13" s="5"/>
      <c r="J13" s="5"/>
      <c r="K13" s="5"/>
      <c r="L13" s="5"/>
      <c r="M13" s="5"/>
      <c r="N13" s="5"/>
    </row>
    <row r="14" spans="1:14">
      <c r="A14" t="s">
        <v>45</v>
      </c>
      <c r="H14" s="142" t="s">
        <v>238</v>
      </c>
      <c r="I14" s="142" t="s">
        <v>189</v>
      </c>
      <c r="J14" s="142" t="s">
        <v>190</v>
      </c>
      <c r="K14" s="142" t="s">
        <v>191</v>
      </c>
      <c r="L14" s="142" t="s">
        <v>192</v>
      </c>
      <c r="M14" s="142" t="s">
        <v>193</v>
      </c>
      <c r="N14" s="145"/>
    </row>
    <row r="15" spans="1:14">
      <c r="A15" t="s">
        <v>48</v>
      </c>
      <c r="H15" s="143" t="s">
        <v>199</v>
      </c>
      <c r="I15" s="144" t="s">
        <v>217</v>
      </c>
      <c r="J15" s="144" t="s">
        <v>218</v>
      </c>
      <c r="K15" s="144" t="s">
        <v>219</v>
      </c>
      <c r="L15" s="144" t="s">
        <v>220</v>
      </c>
      <c r="M15" s="144" t="s">
        <v>221</v>
      </c>
      <c r="N15" s="144"/>
    </row>
    <row r="16" spans="1:14">
      <c r="A16" t="s">
        <v>49</v>
      </c>
      <c r="H16" s="5"/>
      <c r="I16" s="5"/>
      <c r="J16" s="5"/>
      <c r="K16" s="5"/>
      <c r="L16" s="5"/>
      <c r="M16" s="5"/>
      <c r="N16" s="5"/>
    </row>
    <row r="17" spans="1:14">
      <c r="H17" s="142" t="s">
        <v>239</v>
      </c>
      <c r="I17" s="142" t="s">
        <v>194</v>
      </c>
      <c r="J17" s="142" t="s">
        <v>195</v>
      </c>
      <c r="K17" s="142" t="s">
        <v>196</v>
      </c>
      <c r="L17" s="142" t="s">
        <v>197</v>
      </c>
      <c r="M17" s="142" t="s">
        <v>198</v>
      </c>
      <c r="N17" s="145"/>
    </row>
    <row r="18" spans="1:14">
      <c r="H18" s="143" t="s">
        <v>199</v>
      </c>
      <c r="I18" s="144" t="s">
        <v>222</v>
      </c>
      <c r="J18" s="144" t="s">
        <v>223</v>
      </c>
      <c r="K18" s="144" t="s">
        <v>224</v>
      </c>
      <c r="L18" s="144" t="s">
        <v>225</v>
      </c>
      <c r="M18" s="144" t="s">
        <v>226</v>
      </c>
      <c r="N18" s="144"/>
    </row>
    <row r="19" spans="1:14" ht="17.25" thickBot="1"/>
    <row r="20" spans="1:14" ht="17.25" thickBot="1">
      <c r="A20" s="141" t="s">
        <v>233</v>
      </c>
      <c r="B20" s="219" t="s">
        <v>242</v>
      </c>
      <c r="C20" s="220"/>
    </row>
    <row r="21" spans="1:14" ht="71.25" customHeight="1" thickBot="1">
      <c r="A21" t="s">
        <v>240</v>
      </c>
      <c r="B21" s="221" t="s">
        <v>241</v>
      </c>
      <c r="C21" s="222"/>
      <c r="D21" s="222"/>
      <c r="E21" s="222"/>
      <c r="F21" s="223"/>
    </row>
  </sheetData>
  <mergeCells count="2">
    <mergeCell ref="B20:C20"/>
    <mergeCell ref="B21:F21"/>
  </mergeCells>
  <phoneticPr fontId="1" type="noConversion"/>
  <pageMargins left="0.75" right="0.75" top="1" bottom="1" header="0.5" footer="0.5"/>
  <pageSetup paperSize="9" orientation="portrait" copies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6"/>
  <dimension ref="A1:I38"/>
  <sheetViews>
    <sheetView topLeftCell="A10" workbookViewId="0">
      <selection activeCell="J8" sqref="J8"/>
    </sheetView>
  </sheetViews>
  <sheetFormatPr defaultRowHeight="16.5"/>
  <cols>
    <col min="2" max="9" width="20.625" customWidth="1"/>
  </cols>
  <sheetData>
    <row r="1" spans="1:9" ht="26.25" thickTop="1">
      <c r="A1" s="129"/>
      <c r="B1" s="130" t="s">
        <v>166</v>
      </c>
      <c r="C1" s="130" t="s">
        <v>167</v>
      </c>
      <c r="D1" s="130" t="s">
        <v>168</v>
      </c>
      <c r="E1" s="130" t="s">
        <v>169</v>
      </c>
      <c r="F1" s="130" t="s">
        <v>170</v>
      </c>
      <c r="G1" s="131" t="s">
        <v>171</v>
      </c>
      <c r="H1" s="4"/>
      <c r="I1" s="4"/>
    </row>
    <row r="2" spans="1:9" ht="81.95" customHeight="1" thickBot="1">
      <c r="A2" s="132" t="s">
        <v>160</v>
      </c>
      <c r="B2" s="133"/>
      <c r="C2" s="133"/>
      <c r="D2" s="133"/>
      <c r="E2" s="133"/>
      <c r="F2" s="133"/>
      <c r="G2" s="134"/>
    </row>
    <row r="3" spans="1:9" ht="18" thickTop="1" thickBot="1"/>
    <row r="4" spans="1:9" ht="25.5" customHeight="1" thickTop="1">
      <c r="A4" s="129"/>
      <c r="B4" s="130" t="s">
        <v>172</v>
      </c>
      <c r="C4" s="130" t="s">
        <v>173</v>
      </c>
      <c r="D4" s="130" t="s">
        <v>174</v>
      </c>
      <c r="E4" s="130" t="s">
        <v>175</v>
      </c>
      <c r="F4" s="130" t="s">
        <v>176</v>
      </c>
      <c r="G4" s="131" t="s">
        <v>177</v>
      </c>
    </row>
    <row r="5" spans="1:9" ht="81.95" customHeight="1" thickBot="1">
      <c r="A5" s="132" t="s">
        <v>161</v>
      </c>
      <c r="B5" s="133"/>
      <c r="C5" s="133"/>
      <c r="D5" s="133"/>
      <c r="E5" s="133"/>
      <c r="F5" s="133"/>
      <c r="G5" s="134"/>
    </row>
    <row r="6" spans="1:9" ht="18" thickTop="1" thickBot="1"/>
    <row r="7" spans="1:9" ht="25.5" customHeight="1" thickTop="1">
      <c r="A7" s="129"/>
      <c r="B7" s="130" t="s">
        <v>178</v>
      </c>
      <c r="C7" s="130" t="s">
        <v>179</v>
      </c>
      <c r="D7" s="130" t="s">
        <v>180</v>
      </c>
      <c r="E7" s="130" t="s">
        <v>181</v>
      </c>
      <c r="F7" s="130" t="s">
        <v>182</v>
      </c>
      <c r="G7" s="131" t="s">
        <v>183</v>
      </c>
    </row>
    <row r="8" spans="1:9" ht="81.95" customHeight="1" thickBot="1">
      <c r="A8" s="132" t="s">
        <v>162</v>
      </c>
      <c r="B8" s="133"/>
      <c r="C8" s="133"/>
      <c r="D8" s="133"/>
      <c r="E8" s="133"/>
      <c r="F8" s="133"/>
      <c r="G8" s="134"/>
    </row>
    <row r="9" spans="1:9" ht="18" thickTop="1" thickBot="1"/>
    <row r="10" spans="1:9" ht="25.5" customHeight="1" thickTop="1">
      <c r="A10" s="135"/>
      <c r="B10" s="136" t="s">
        <v>184</v>
      </c>
      <c r="C10" s="136" t="s">
        <v>185</v>
      </c>
      <c r="D10" s="136" t="s">
        <v>186</v>
      </c>
      <c r="E10" s="136" t="s">
        <v>187</v>
      </c>
      <c r="F10" s="137" t="s">
        <v>188</v>
      </c>
    </row>
    <row r="11" spans="1:9" ht="81.95" customHeight="1" thickBot="1">
      <c r="A11" s="138" t="s">
        <v>163</v>
      </c>
      <c r="B11" s="139"/>
      <c r="C11" s="139"/>
      <c r="D11" s="139"/>
      <c r="E11" s="139"/>
      <c r="F11" s="140"/>
    </row>
    <row r="12" spans="1:9" ht="18" thickTop="1" thickBot="1"/>
    <row r="13" spans="1:9" ht="25.5" customHeight="1" thickTop="1">
      <c r="A13" s="135"/>
      <c r="B13" s="136" t="s">
        <v>189</v>
      </c>
      <c r="C13" s="136" t="s">
        <v>190</v>
      </c>
      <c r="D13" s="136" t="s">
        <v>191</v>
      </c>
      <c r="E13" s="136" t="s">
        <v>192</v>
      </c>
      <c r="F13" s="137" t="s">
        <v>193</v>
      </c>
    </row>
    <row r="14" spans="1:9" ht="81.95" customHeight="1" thickBot="1">
      <c r="A14" s="138" t="s">
        <v>164</v>
      </c>
      <c r="B14" s="139"/>
      <c r="C14" s="139"/>
      <c r="D14" s="139"/>
      <c r="E14" s="139"/>
      <c r="F14" s="140"/>
    </row>
    <row r="15" spans="1:9" ht="18" thickTop="1" thickBot="1"/>
    <row r="16" spans="1:9" ht="25.5" customHeight="1" thickTop="1">
      <c r="A16" s="135"/>
      <c r="B16" s="136" t="s">
        <v>194</v>
      </c>
      <c r="C16" s="136" t="s">
        <v>195</v>
      </c>
      <c r="D16" s="136" t="s">
        <v>196</v>
      </c>
      <c r="E16" s="136" t="s">
        <v>197</v>
      </c>
      <c r="F16" s="137" t="s">
        <v>198</v>
      </c>
    </row>
    <row r="17" spans="1:6" ht="81.95" customHeight="1" thickBot="1">
      <c r="A17" s="138" t="s">
        <v>165</v>
      </c>
      <c r="B17" s="139"/>
      <c r="C17" s="139"/>
      <c r="D17" s="139"/>
      <c r="E17" s="139"/>
      <c r="F17" s="140"/>
    </row>
    <row r="18" spans="1:6" ht="17.25" thickTop="1"/>
    <row r="32" spans="1:6">
      <c r="E32" s="8"/>
      <c r="F32" s="8"/>
    </row>
    <row r="33" spans="5:6">
      <c r="E33" s="8"/>
      <c r="F33" s="8"/>
    </row>
    <row r="34" spans="5:6">
      <c r="E34" s="8"/>
      <c r="F34" s="8"/>
    </row>
    <row r="35" spans="5:6">
      <c r="E35" s="9"/>
      <c r="F35" s="8"/>
    </row>
    <row r="36" spans="5:6">
      <c r="E36" s="8"/>
      <c r="F36" s="8"/>
    </row>
    <row r="37" spans="5:6">
      <c r="E37" s="8"/>
      <c r="F37" s="8"/>
    </row>
    <row r="38" spans="5:6">
      <c r="E38" s="8"/>
      <c r="F38" s="8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7"/>
  <dimension ref="A1:G27"/>
  <sheetViews>
    <sheetView tabSelected="1" workbookViewId="0">
      <selection activeCell="H13" sqref="H13"/>
    </sheetView>
  </sheetViews>
  <sheetFormatPr defaultRowHeight="16.5"/>
  <sheetData>
    <row r="1" spans="1:7">
      <c r="A1" s="17"/>
      <c r="B1" s="18"/>
      <c r="C1" s="84"/>
      <c r="D1" s="84"/>
      <c r="E1" s="84"/>
      <c r="F1" s="84"/>
    </row>
    <row r="2" spans="1:7">
      <c r="A2" s="19"/>
      <c r="B2" s="20"/>
      <c r="C2" s="21"/>
      <c r="D2" s="21"/>
      <c r="E2" s="21"/>
      <c r="F2" s="21"/>
    </row>
    <row r="3" spans="1:7">
      <c r="A3" s="19"/>
      <c r="B3" s="17">
        <v>27</v>
      </c>
      <c r="C3" s="18" t="s">
        <v>295</v>
      </c>
      <c r="D3" s="84">
        <v>1</v>
      </c>
      <c r="E3" s="84">
        <v>4</v>
      </c>
      <c r="F3" s="84">
        <v>0</v>
      </c>
      <c r="G3" s="84">
        <v>0</v>
      </c>
    </row>
    <row r="4" spans="1:7">
      <c r="A4" s="19"/>
      <c r="B4" s="19">
        <v>24</v>
      </c>
      <c r="C4" s="20" t="s">
        <v>297</v>
      </c>
      <c r="D4" s="21">
        <v>3</v>
      </c>
      <c r="E4" s="21">
        <v>1</v>
      </c>
      <c r="F4" s="21">
        <v>0</v>
      </c>
      <c r="G4" s="21">
        <v>1</v>
      </c>
    </row>
    <row r="5" spans="1:7">
      <c r="A5" s="19"/>
      <c r="B5" s="19">
        <v>52</v>
      </c>
      <c r="C5" s="20" t="s">
        <v>319</v>
      </c>
      <c r="D5" s="21">
        <v>0</v>
      </c>
      <c r="E5" s="21">
        <v>0</v>
      </c>
      <c r="F5" s="21">
        <v>0</v>
      </c>
      <c r="G5" s="21">
        <v>0</v>
      </c>
    </row>
    <row r="6" spans="1:7">
      <c r="A6" s="19"/>
      <c r="B6" s="19">
        <v>7</v>
      </c>
      <c r="C6" s="20" t="s">
        <v>299</v>
      </c>
      <c r="D6" s="21">
        <v>2</v>
      </c>
      <c r="E6" s="21">
        <v>0</v>
      </c>
      <c r="F6" s="21">
        <v>0</v>
      </c>
      <c r="G6" s="21">
        <v>0</v>
      </c>
    </row>
    <row r="7" spans="1:7">
      <c r="A7" s="19"/>
      <c r="B7" s="19">
        <v>59</v>
      </c>
      <c r="C7" s="20" t="s">
        <v>301</v>
      </c>
      <c r="D7" s="21">
        <v>1</v>
      </c>
      <c r="E7" s="21">
        <v>4</v>
      </c>
      <c r="F7" s="21">
        <v>1</v>
      </c>
      <c r="G7" s="21">
        <v>1</v>
      </c>
    </row>
    <row r="8" spans="1:7">
      <c r="A8" s="19"/>
      <c r="B8" s="19">
        <v>12</v>
      </c>
      <c r="C8" s="20" t="s">
        <v>315</v>
      </c>
      <c r="D8" s="21">
        <v>1</v>
      </c>
      <c r="E8" s="21">
        <v>1</v>
      </c>
      <c r="F8" s="21">
        <v>0</v>
      </c>
      <c r="G8" s="21">
        <v>1</v>
      </c>
    </row>
    <row r="9" spans="1:7">
      <c r="A9" s="19"/>
      <c r="B9" s="19">
        <v>88</v>
      </c>
      <c r="C9" s="20" t="s">
        <v>303</v>
      </c>
      <c r="D9" s="21">
        <v>1</v>
      </c>
      <c r="E9" s="21">
        <v>0</v>
      </c>
      <c r="F9" s="21">
        <v>1</v>
      </c>
      <c r="G9" s="21">
        <v>0</v>
      </c>
    </row>
    <row r="10" spans="1:7">
      <c r="A10" s="19"/>
      <c r="B10" s="19">
        <v>51</v>
      </c>
      <c r="C10" s="20" t="s">
        <v>313</v>
      </c>
      <c r="D10" s="21">
        <v>2</v>
      </c>
      <c r="E10" s="21">
        <v>0</v>
      </c>
      <c r="F10" s="21">
        <v>0</v>
      </c>
      <c r="G10" s="21">
        <v>0</v>
      </c>
    </row>
    <row r="11" spans="1:7">
      <c r="A11" s="19"/>
      <c r="B11" s="19">
        <v>30</v>
      </c>
      <c r="C11" s="20" t="s">
        <v>305</v>
      </c>
      <c r="D11" s="21">
        <v>0</v>
      </c>
      <c r="E11" s="21">
        <v>0</v>
      </c>
      <c r="F11" s="21">
        <v>0</v>
      </c>
      <c r="G11" s="21">
        <v>0</v>
      </c>
    </row>
    <row r="12" spans="1:7">
      <c r="A12" s="19"/>
      <c r="B12" s="19">
        <v>91</v>
      </c>
      <c r="C12" s="20" t="s">
        <v>307</v>
      </c>
      <c r="D12" s="21">
        <v>8</v>
      </c>
      <c r="E12" s="21">
        <v>1</v>
      </c>
      <c r="F12" s="21">
        <v>0</v>
      </c>
      <c r="G12" s="21">
        <v>1</v>
      </c>
    </row>
    <row r="13" spans="1:7">
      <c r="A13" s="19"/>
      <c r="B13" s="19">
        <v>17</v>
      </c>
      <c r="C13" s="20" t="s">
        <v>309</v>
      </c>
      <c r="D13" s="21">
        <v>3</v>
      </c>
      <c r="E13" s="21">
        <v>0</v>
      </c>
      <c r="F13" s="21">
        <v>0</v>
      </c>
      <c r="G13" s="21">
        <v>0</v>
      </c>
    </row>
    <row r="14" spans="1:7">
      <c r="A14" s="19"/>
      <c r="B14" s="19">
        <v>10</v>
      </c>
      <c r="C14" s="20" t="s">
        <v>317</v>
      </c>
      <c r="D14" s="21">
        <v>1</v>
      </c>
      <c r="E14" s="21">
        <v>0</v>
      </c>
      <c r="F14" s="21">
        <v>0</v>
      </c>
      <c r="G14" s="21">
        <v>0</v>
      </c>
    </row>
    <row r="15" spans="1:7">
      <c r="A15" s="19"/>
      <c r="B15" s="19">
        <v>42</v>
      </c>
      <c r="C15" s="20" t="s">
        <v>311</v>
      </c>
      <c r="D15" s="21">
        <v>3</v>
      </c>
      <c r="E15" s="21">
        <v>0</v>
      </c>
      <c r="F15" s="21">
        <v>0</v>
      </c>
      <c r="G15" s="21">
        <v>0</v>
      </c>
    </row>
    <row r="16" spans="1:7">
      <c r="A16" s="19"/>
      <c r="B16" s="19"/>
      <c r="C16" s="20">
        <v>0</v>
      </c>
      <c r="D16" s="21">
        <v>0</v>
      </c>
      <c r="E16" s="21">
        <v>0</v>
      </c>
      <c r="F16" s="21">
        <v>0</v>
      </c>
      <c r="G16" s="21">
        <v>0</v>
      </c>
    </row>
    <row r="17" spans="1:7">
      <c r="A17" s="19"/>
      <c r="B17" s="19"/>
      <c r="C17" s="20">
        <v>0</v>
      </c>
      <c r="D17" s="21">
        <v>0</v>
      </c>
      <c r="E17" s="21">
        <v>0</v>
      </c>
      <c r="F17" s="21">
        <v>0</v>
      </c>
      <c r="G17" s="21">
        <v>0</v>
      </c>
    </row>
    <row r="18" spans="1:7">
      <c r="A18" s="19"/>
      <c r="B18" s="19"/>
      <c r="C18" s="20">
        <v>0</v>
      </c>
      <c r="D18" s="21">
        <v>0</v>
      </c>
      <c r="E18" s="21">
        <v>0</v>
      </c>
      <c r="F18" s="21">
        <v>0</v>
      </c>
      <c r="G18" s="21">
        <v>0</v>
      </c>
    </row>
    <row r="19" spans="1:7">
      <c r="A19" s="19"/>
      <c r="B19" s="19"/>
      <c r="C19" s="20">
        <v>0</v>
      </c>
      <c r="D19" s="21">
        <v>0</v>
      </c>
      <c r="E19" s="21">
        <v>0</v>
      </c>
      <c r="F19" s="21">
        <v>0</v>
      </c>
      <c r="G19" s="21">
        <v>0</v>
      </c>
    </row>
    <row r="20" spans="1:7">
      <c r="A20" s="19"/>
      <c r="B20" s="19"/>
      <c r="C20" s="20">
        <v>0</v>
      </c>
      <c r="D20" s="21">
        <v>0</v>
      </c>
      <c r="E20" s="21">
        <v>0</v>
      </c>
      <c r="F20" s="21">
        <v>0</v>
      </c>
      <c r="G20" s="21">
        <v>0</v>
      </c>
    </row>
    <row r="21" spans="1:7">
      <c r="A21" s="19"/>
      <c r="B21" s="19"/>
      <c r="C21" s="20">
        <v>0</v>
      </c>
      <c r="D21" s="21">
        <v>0</v>
      </c>
      <c r="E21" s="21">
        <v>0</v>
      </c>
      <c r="F21" s="21">
        <v>0</v>
      </c>
      <c r="G21" s="21">
        <v>0</v>
      </c>
    </row>
    <row r="22" spans="1:7">
      <c r="A22" s="19"/>
      <c r="B22" s="19"/>
      <c r="C22" s="20">
        <v>0</v>
      </c>
      <c r="D22" s="21">
        <v>0</v>
      </c>
      <c r="E22" s="21">
        <v>0</v>
      </c>
      <c r="F22" s="21">
        <v>0</v>
      </c>
      <c r="G22" s="21">
        <v>0</v>
      </c>
    </row>
    <row r="23" spans="1:7">
      <c r="A23" s="19"/>
      <c r="B23" s="19"/>
      <c r="C23" s="20">
        <v>0</v>
      </c>
      <c r="D23" s="21">
        <v>0</v>
      </c>
      <c r="E23" s="21">
        <v>0</v>
      </c>
      <c r="F23" s="21">
        <v>0</v>
      </c>
      <c r="G23" s="21">
        <v>0</v>
      </c>
    </row>
    <row r="24" spans="1:7">
      <c r="A24" s="19"/>
      <c r="B24" s="19"/>
      <c r="C24" s="20">
        <v>0</v>
      </c>
      <c r="D24" s="21">
        <v>0</v>
      </c>
      <c r="E24" s="21">
        <v>0</v>
      </c>
      <c r="F24" s="21">
        <v>0</v>
      </c>
      <c r="G24" s="21">
        <v>0</v>
      </c>
    </row>
    <row r="25" spans="1:7">
      <c r="A25" s="42"/>
      <c r="B25" s="19"/>
      <c r="C25" s="20">
        <v>0</v>
      </c>
      <c r="D25" s="21">
        <v>0</v>
      </c>
      <c r="E25" s="21">
        <v>0</v>
      </c>
      <c r="F25" s="21">
        <v>0</v>
      </c>
      <c r="G25" s="21">
        <v>0</v>
      </c>
    </row>
    <row r="26" spans="1:7">
      <c r="B26" s="19"/>
      <c r="C26" s="20">
        <v>0</v>
      </c>
      <c r="D26" s="21">
        <v>0</v>
      </c>
      <c r="E26" s="21">
        <v>0</v>
      </c>
      <c r="F26" s="21">
        <v>0</v>
      </c>
      <c r="G26" s="21">
        <v>0</v>
      </c>
    </row>
    <row r="27" spans="1:7">
      <c r="B27" s="42"/>
      <c r="C27" s="22">
        <v>0</v>
      </c>
      <c r="D27" s="23">
        <v>0</v>
      </c>
      <c r="E27" s="23">
        <v>0</v>
      </c>
      <c r="F27" s="23">
        <v>0</v>
      </c>
      <c r="G27" s="23">
        <v>0</v>
      </c>
    </row>
  </sheetData>
  <phoneticPr fontId="1" type="noConversion"/>
  <conditionalFormatting sqref="C1:F2">
    <cfRule type="cellIs" dxfId="1" priority="2" operator="equal">
      <formula>0</formula>
    </cfRule>
  </conditionalFormatting>
  <conditionalFormatting sqref="D3:G27">
    <cfRule type="cellIs" dxfId="0" priority="1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已命名的範圍</vt:lpstr>
      </vt:variant>
      <vt:variant>
        <vt:i4>14</vt:i4>
      </vt:variant>
    </vt:vector>
  </HeadingPairs>
  <TitlesOfParts>
    <vt:vector size="21" baseType="lpstr">
      <vt:lpstr>gamedata</vt:lpstr>
      <vt:lpstr>visiting</vt:lpstr>
      <vt:lpstr>home</vt:lpstr>
      <vt:lpstr>output</vt:lpstr>
      <vt:lpstr>資料庫</vt:lpstr>
      <vt:lpstr>參賽球隊</vt:lpstr>
      <vt:lpstr>test</vt:lpstr>
      <vt:lpstr>P</vt:lpstr>
      <vt:lpstr>POS</vt:lpstr>
      <vt:lpstr>比賽名稱</vt:lpstr>
      <vt:lpstr>比賽隊伍</vt:lpstr>
      <vt:lpstr>台北天母</vt:lpstr>
      <vt:lpstr>台東縣立</vt:lpstr>
      <vt:lpstr>守備位置</vt:lpstr>
      <vt:lpstr>技術委員</vt:lpstr>
      <vt:lpstr>雨</vt:lpstr>
      <vt:lpstr>氣候</vt:lpstr>
      <vt:lpstr>記錄</vt:lpstr>
      <vt:lpstr>球場</vt:lpstr>
      <vt:lpstr>裁判</vt:lpstr>
      <vt:lpstr>監場</vt:lpstr>
    </vt:vector>
  </TitlesOfParts>
  <Company>family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NiBook</cp:lastModifiedBy>
  <cp:lastPrinted>2016-03-20T08:28:14Z</cp:lastPrinted>
  <dcterms:created xsi:type="dcterms:W3CDTF">2015-09-18T06:17:04Z</dcterms:created>
  <dcterms:modified xsi:type="dcterms:W3CDTF">2016-05-13T16:28:22Z</dcterms:modified>
</cp:coreProperties>
</file>