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600" windowHeight="9516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0" i="1" l="1"/>
  <c r="H3" i="1"/>
  <c r="G3" i="1"/>
  <c r="F5" i="1"/>
  <c r="F4" i="1"/>
  <c r="F3" i="1"/>
  <c r="E3" i="1"/>
  <c r="D3" i="1"/>
  <c r="C3" i="1"/>
  <c r="N43" i="1"/>
  <c r="H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C5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4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</calcChain>
</file>

<file path=xl/sharedStrings.xml><?xml version="1.0" encoding="utf-8"?>
<sst xmlns="http://schemas.openxmlformats.org/spreadsheetml/2006/main" count="36" uniqueCount="32">
  <si>
    <t>h</t>
  </si>
  <si>
    <t>b</t>
  </si>
  <si>
    <t>ft</t>
  </si>
  <si>
    <t>Pwf (psia)</t>
  </si>
  <si>
    <t>t(hr)</t>
  </si>
  <si>
    <t>t^1/2</t>
  </si>
  <si>
    <t>dp/dt</t>
  </si>
  <si>
    <t>tdp/dt</t>
  </si>
  <si>
    <t>∆P</t>
  </si>
  <si>
    <t>Slope</t>
  </si>
  <si>
    <t>dp/d(t^1/2)</t>
  </si>
  <si>
    <t>S1</t>
  </si>
  <si>
    <t>S2</t>
  </si>
  <si>
    <r>
      <rPr>
        <sz val="12"/>
        <color theme="1"/>
        <rFont val="Calibri"/>
        <family val="2"/>
        <scheme val="minor"/>
      </rPr>
      <t>a</t>
    </r>
    <r>
      <rPr>
        <sz val="8"/>
        <color theme="1"/>
        <rFont val="Calibri"/>
        <family val="2"/>
        <scheme val="minor"/>
      </rPr>
      <t>1</t>
    </r>
  </si>
  <si>
    <r>
      <rPr>
        <sz val="12"/>
        <color theme="1"/>
        <rFont val="Calibri"/>
        <family val="2"/>
        <scheme val="minor"/>
      </rPr>
      <t>a</t>
    </r>
    <r>
      <rPr>
        <sz val="8"/>
        <color theme="1"/>
        <rFont val="Calibri"/>
        <family val="2"/>
        <scheme val="minor"/>
      </rPr>
      <t>2</t>
    </r>
  </si>
  <si>
    <t>Unit</t>
  </si>
  <si>
    <t>q</t>
  </si>
  <si>
    <t>stb/day</t>
  </si>
  <si>
    <t>pi</t>
  </si>
  <si>
    <t>psi</t>
  </si>
  <si>
    <t>porosity</t>
  </si>
  <si>
    <r>
      <t>C</t>
    </r>
    <r>
      <rPr>
        <sz val="8"/>
        <color theme="1"/>
        <rFont val="Calibri"/>
        <family val="2"/>
        <scheme val="minor"/>
      </rPr>
      <t>t</t>
    </r>
  </si>
  <si>
    <r>
      <t>B</t>
    </r>
    <r>
      <rPr>
        <sz val="8"/>
        <color theme="1"/>
        <rFont val="Calibri"/>
        <family val="2"/>
        <scheme val="minor"/>
      </rPr>
      <t>0</t>
    </r>
  </si>
  <si>
    <t>viscosity</t>
  </si>
  <si>
    <t>centipoise</t>
  </si>
  <si>
    <t>k</t>
  </si>
  <si>
    <t>Parameters</t>
  </si>
  <si>
    <t>Value</t>
  </si>
  <si>
    <t>psi^-1</t>
  </si>
  <si>
    <t>mD</t>
  </si>
  <si>
    <t>rw</t>
  </si>
  <si>
    <r>
      <t>X</t>
    </r>
    <r>
      <rPr>
        <sz val="9"/>
        <color theme="1"/>
        <rFont val="Calibri"/>
        <family val="2"/>
        <scheme val="minor"/>
      </rPr>
      <t>hf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</si>
</sst>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P'</a:t>
            </a:r>
            <a:r>
              <a:rPr lang="en-US" baseline="0"/>
              <a:t>, </a:t>
            </a:r>
            <a:r>
              <a:rPr lang="en-US" baseline="0">
                <a:latin typeface="Calibri"/>
                <a:ea typeface="Calibri"/>
                <a:cs typeface="Calibri"/>
              </a:rPr>
              <a:t>∆</a:t>
            </a:r>
            <a:r>
              <a:rPr lang="en-US" baseline="0"/>
              <a:t>P vs log(t)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919458263831731"/>
          <c:y val="0.10823347169169528"/>
          <c:w val="0.77279749721386581"/>
          <c:h val="0.7682435382967671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Sheet1!$A$3:$A$53</c:f>
              <c:numCache>
                <c:formatCode>General</c:formatCode>
                <c:ptCount val="51"/>
                <c:pt idx="0">
                  <c:v>1.0019999999999999E-2</c:v>
                </c:pt>
                <c:pt idx="1">
                  <c:v>1.209E-2</c:v>
                </c:pt>
                <c:pt idx="2">
                  <c:v>1.4200000000000001E-2</c:v>
                </c:pt>
                <c:pt idx="3">
                  <c:v>1.7299999999999999E-2</c:v>
                </c:pt>
                <c:pt idx="4">
                  <c:v>2.0899999999999998E-2</c:v>
                </c:pt>
                <c:pt idx="5">
                  <c:v>2.52E-2</c:v>
                </c:pt>
                <c:pt idx="6">
                  <c:v>3.0800000000000001E-2</c:v>
                </c:pt>
                <c:pt idx="7">
                  <c:v>3.6799999999999999E-2</c:v>
                </c:pt>
                <c:pt idx="8">
                  <c:v>4.36E-2</c:v>
                </c:pt>
                <c:pt idx="9">
                  <c:v>5.2600000000000001E-2</c:v>
                </c:pt>
                <c:pt idx="10">
                  <c:v>6.3399999999999998E-2</c:v>
                </c:pt>
                <c:pt idx="11">
                  <c:v>7.5399999999999995E-2</c:v>
                </c:pt>
                <c:pt idx="12">
                  <c:v>9.0999999999999998E-2</c:v>
                </c:pt>
                <c:pt idx="13">
                  <c:v>0.11</c:v>
                </c:pt>
                <c:pt idx="14">
                  <c:v>0.13200000000000001</c:v>
                </c:pt>
                <c:pt idx="15">
                  <c:v>0.159</c:v>
                </c:pt>
                <c:pt idx="16">
                  <c:v>0.19</c:v>
                </c:pt>
                <c:pt idx="17">
                  <c:v>0.22900000000000001</c:v>
                </c:pt>
                <c:pt idx="18">
                  <c:v>0.27600000000000002</c:v>
                </c:pt>
                <c:pt idx="19">
                  <c:v>0.33200000000000002</c:v>
                </c:pt>
                <c:pt idx="20">
                  <c:v>0.39600000000000002</c:v>
                </c:pt>
                <c:pt idx="21">
                  <c:v>0.47699999999999998</c:v>
                </c:pt>
                <c:pt idx="22">
                  <c:v>0.56799999999999995</c:v>
                </c:pt>
                <c:pt idx="23">
                  <c:v>0.68500000000000005</c:v>
                </c:pt>
                <c:pt idx="24">
                  <c:v>0.83599999999999997</c:v>
                </c:pt>
                <c:pt idx="25">
                  <c:v>0.995</c:v>
                </c:pt>
                <c:pt idx="26">
                  <c:v>1.2</c:v>
                </c:pt>
                <c:pt idx="27">
                  <c:v>1.446</c:v>
                </c:pt>
                <c:pt idx="28">
                  <c:v>1.74</c:v>
                </c:pt>
                <c:pt idx="29">
                  <c:v>2.1</c:v>
                </c:pt>
                <c:pt idx="30">
                  <c:v>2.5</c:v>
                </c:pt>
                <c:pt idx="31">
                  <c:v>3.02</c:v>
                </c:pt>
                <c:pt idx="32">
                  <c:v>3.63</c:v>
                </c:pt>
                <c:pt idx="33">
                  <c:v>4.38</c:v>
                </c:pt>
                <c:pt idx="34">
                  <c:v>5.21</c:v>
                </c:pt>
                <c:pt idx="35">
                  <c:v>6.29</c:v>
                </c:pt>
                <c:pt idx="36">
                  <c:v>7.58</c:v>
                </c:pt>
                <c:pt idx="37">
                  <c:v>9.14</c:v>
                </c:pt>
                <c:pt idx="38">
                  <c:v>11.02</c:v>
                </c:pt>
                <c:pt idx="39">
                  <c:v>13.12</c:v>
                </c:pt>
                <c:pt idx="40">
                  <c:v>15.81</c:v>
                </c:pt>
                <c:pt idx="41">
                  <c:v>19.07</c:v>
                </c:pt>
                <c:pt idx="42">
                  <c:v>21.99</c:v>
                </c:pt>
                <c:pt idx="43">
                  <c:v>27.72</c:v>
                </c:pt>
                <c:pt idx="44">
                  <c:v>32.99</c:v>
                </c:pt>
                <c:pt idx="45">
                  <c:v>39.770000000000003</c:v>
                </c:pt>
                <c:pt idx="46">
                  <c:v>47.94</c:v>
                </c:pt>
                <c:pt idx="47">
                  <c:v>57.8</c:v>
                </c:pt>
                <c:pt idx="48">
                  <c:v>68.8</c:v>
                </c:pt>
                <c:pt idx="49">
                  <c:v>82.95</c:v>
                </c:pt>
                <c:pt idx="50">
                  <c:v>97.5</c:v>
                </c:pt>
              </c:numCache>
            </c:numRef>
          </c:xVal>
          <c:yVal>
            <c:numRef>
              <c:f>Sheet1!$E$3:$E$53</c:f>
              <c:numCache>
                <c:formatCode>General</c:formatCode>
                <c:ptCount val="51"/>
                <c:pt idx="0">
                  <c:v>19.390000000000327</c:v>
                </c:pt>
                <c:pt idx="1">
                  <c:v>11.272318840576094</c:v>
                </c:pt>
                <c:pt idx="2">
                  <c:v>14.200000000003913</c:v>
                </c:pt>
                <c:pt idx="3">
                  <c:v>13.002903225806049</c:v>
                </c:pt>
                <c:pt idx="4">
                  <c:v>13.120555555556825</c:v>
                </c:pt>
                <c:pt idx="5">
                  <c:v>16.292093023254317</c:v>
                </c:pt>
                <c:pt idx="6">
                  <c:v>16.829999999997195</c:v>
                </c:pt>
                <c:pt idx="7">
                  <c:v>18.216000000001568</c:v>
                </c:pt>
                <c:pt idx="8">
                  <c:v>23.402941176468254</c:v>
                </c:pt>
                <c:pt idx="9">
                  <c:v>20.806222222224559</c:v>
                </c:pt>
                <c:pt idx="10">
                  <c:v>25.653518518517881</c:v>
                </c:pt>
                <c:pt idx="11">
                  <c:v>26.641333333331968</c:v>
                </c:pt>
                <c:pt idx="12">
                  <c:v>27.008333333333965</c:v>
                </c:pt>
                <c:pt idx="13">
                  <c:v>29.294736842107579</c:v>
                </c:pt>
                <c:pt idx="14">
                  <c:v>32.580000000001739</c:v>
                </c:pt>
                <c:pt idx="15">
                  <c:v>30.504444444440807</c:v>
                </c:pt>
                <c:pt idx="16">
                  <c:v>34.138709677423151</c:v>
                </c:pt>
                <c:pt idx="17">
                  <c:v>35.172051282049992</c:v>
                </c:pt>
                <c:pt idx="18">
                  <c:v>49.268936170209344</c:v>
                </c:pt>
                <c:pt idx="19">
                  <c:v>42.092857142859309</c:v>
                </c:pt>
                <c:pt idx="20">
                  <c:v>47.210625000000675</c:v>
                </c:pt>
                <c:pt idx="21">
                  <c:v>48.465555555553003</c:v>
                </c:pt>
                <c:pt idx="22">
                  <c:v>55.239560439562723</c:v>
                </c:pt>
                <c:pt idx="23">
                  <c:v>55.736752136749324</c:v>
                </c:pt>
                <c:pt idx="24">
                  <c:v>56.748344370860963</c:v>
                </c:pt>
                <c:pt idx="25">
                  <c:v>69.086792452835638</c:v>
                </c:pt>
                <c:pt idx="26">
                  <c:v>69.541463414629476</c:v>
                </c:pt>
                <c:pt idx="27">
                  <c:v>75.121463414637986</c:v>
                </c:pt>
                <c:pt idx="28">
                  <c:v>81.436734693873447</c:v>
                </c:pt>
                <c:pt idx="29">
                  <c:v>73.675000000000622</c:v>
                </c:pt>
                <c:pt idx="30">
                  <c:v>84.062500000004562</c:v>
                </c:pt>
                <c:pt idx="31">
                  <c:v>97.62730769230474</c:v>
                </c:pt>
                <c:pt idx="32">
                  <c:v>91.761639344262733</c:v>
                </c:pt>
                <c:pt idx="33">
                  <c:v>95.89280000000042</c:v>
                </c:pt>
                <c:pt idx="34">
                  <c:v>109.84939759036143</c:v>
                </c:pt>
                <c:pt idx="35">
                  <c:v>89.981944444443386</c:v>
                </c:pt>
                <c:pt idx="36">
                  <c:v>115.40403100775386</c:v>
                </c:pt>
                <c:pt idx="37">
                  <c:v>101.59461538461622</c:v>
                </c:pt>
                <c:pt idx="38">
                  <c:v>107.0932978723377</c:v>
                </c:pt>
                <c:pt idx="39">
                  <c:v>120.32914285714423</c:v>
                </c:pt>
                <c:pt idx="40">
                  <c:v>94.97754646840059</c:v>
                </c:pt>
                <c:pt idx="41">
                  <c:v>123.83800613496976</c:v>
                </c:pt>
                <c:pt idx="42">
                  <c:v>133.74739726027568</c:v>
                </c:pt>
                <c:pt idx="43">
                  <c:v>89.594136125652156</c:v>
                </c:pt>
                <c:pt idx="44">
                  <c:v>121.00506641366172</c:v>
                </c:pt>
                <c:pt idx="45">
                  <c:v>118.13684365781901</c:v>
                </c:pt>
                <c:pt idx="46">
                  <c:v>92.007246022033584</c:v>
                </c:pt>
                <c:pt idx="47">
                  <c:v>127.03103448275904</c:v>
                </c:pt>
                <c:pt idx="48">
                  <c:v>105.63927272726909</c:v>
                </c:pt>
                <c:pt idx="49">
                  <c:v>136.82353356890539</c:v>
                </c:pt>
                <c:pt idx="50">
                  <c:v>163.17010309278598</c:v>
                </c:pt>
              </c:numCache>
            </c:numRef>
          </c:yVal>
          <c:smooth val="1"/>
        </c:ser>
        <c:ser>
          <c:idx val="1"/>
          <c:order val="1"/>
          <c:tx>
            <c:v>Del P</c:v>
          </c:tx>
          <c:xVal>
            <c:numRef>
              <c:f>Sheet1!$A$2:$A$53</c:f>
              <c:numCache>
                <c:formatCode>General</c:formatCode>
                <c:ptCount val="52"/>
                <c:pt idx="0">
                  <c:v>0</c:v>
                </c:pt>
                <c:pt idx="1">
                  <c:v>1.0019999999999999E-2</c:v>
                </c:pt>
                <c:pt idx="2">
                  <c:v>1.209E-2</c:v>
                </c:pt>
                <c:pt idx="3">
                  <c:v>1.4200000000000001E-2</c:v>
                </c:pt>
                <c:pt idx="4">
                  <c:v>1.7299999999999999E-2</c:v>
                </c:pt>
                <c:pt idx="5">
                  <c:v>2.0899999999999998E-2</c:v>
                </c:pt>
                <c:pt idx="6">
                  <c:v>2.52E-2</c:v>
                </c:pt>
                <c:pt idx="7">
                  <c:v>3.0800000000000001E-2</c:v>
                </c:pt>
                <c:pt idx="8">
                  <c:v>3.6799999999999999E-2</c:v>
                </c:pt>
                <c:pt idx="9">
                  <c:v>4.36E-2</c:v>
                </c:pt>
                <c:pt idx="10">
                  <c:v>5.2600000000000001E-2</c:v>
                </c:pt>
                <c:pt idx="11">
                  <c:v>6.3399999999999998E-2</c:v>
                </c:pt>
                <c:pt idx="12">
                  <c:v>7.5399999999999995E-2</c:v>
                </c:pt>
                <c:pt idx="13">
                  <c:v>9.0999999999999998E-2</c:v>
                </c:pt>
                <c:pt idx="14">
                  <c:v>0.11</c:v>
                </c:pt>
                <c:pt idx="15">
                  <c:v>0.13200000000000001</c:v>
                </c:pt>
                <c:pt idx="16">
                  <c:v>0.159</c:v>
                </c:pt>
                <c:pt idx="17">
                  <c:v>0.19</c:v>
                </c:pt>
                <c:pt idx="18">
                  <c:v>0.22900000000000001</c:v>
                </c:pt>
                <c:pt idx="19">
                  <c:v>0.27600000000000002</c:v>
                </c:pt>
                <c:pt idx="20">
                  <c:v>0.33200000000000002</c:v>
                </c:pt>
                <c:pt idx="21">
                  <c:v>0.39600000000000002</c:v>
                </c:pt>
                <c:pt idx="22">
                  <c:v>0.47699999999999998</c:v>
                </c:pt>
                <c:pt idx="23">
                  <c:v>0.56799999999999995</c:v>
                </c:pt>
                <c:pt idx="24">
                  <c:v>0.68500000000000005</c:v>
                </c:pt>
                <c:pt idx="25">
                  <c:v>0.83599999999999997</c:v>
                </c:pt>
                <c:pt idx="26">
                  <c:v>0.995</c:v>
                </c:pt>
                <c:pt idx="27">
                  <c:v>1.2</c:v>
                </c:pt>
                <c:pt idx="28">
                  <c:v>1.446</c:v>
                </c:pt>
                <c:pt idx="29">
                  <c:v>1.74</c:v>
                </c:pt>
                <c:pt idx="30">
                  <c:v>2.1</c:v>
                </c:pt>
                <c:pt idx="31">
                  <c:v>2.5</c:v>
                </c:pt>
                <c:pt idx="32">
                  <c:v>3.02</c:v>
                </c:pt>
                <c:pt idx="33">
                  <c:v>3.63</c:v>
                </c:pt>
                <c:pt idx="34">
                  <c:v>4.38</c:v>
                </c:pt>
                <c:pt idx="35">
                  <c:v>5.21</c:v>
                </c:pt>
                <c:pt idx="36">
                  <c:v>6.29</c:v>
                </c:pt>
                <c:pt idx="37">
                  <c:v>7.58</c:v>
                </c:pt>
                <c:pt idx="38">
                  <c:v>9.14</c:v>
                </c:pt>
                <c:pt idx="39">
                  <c:v>11.02</c:v>
                </c:pt>
                <c:pt idx="40">
                  <c:v>13.12</c:v>
                </c:pt>
                <c:pt idx="41">
                  <c:v>15.81</c:v>
                </c:pt>
                <c:pt idx="42">
                  <c:v>19.07</c:v>
                </c:pt>
                <c:pt idx="43">
                  <c:v>21.99</c:v>
                </c:pt>
                <c:pt idx="44">
                  <c:v>27.72</c:v>
                </c:pt>
                <c:pt idx="45">
                  <c:v>32.99</c:v>
                </c:pt>
                <c:pt idx="46">
                  <c:v>39.770000000000003</c:v>
                </c:pt>
                <c:pt idx="47">
                  <c:v>47.94</c:v>
                </c:pt>
                <c:pt idx="48">
                  <c:v>57.8</c:v>
                </c:pt>
                <c:pt idx="49">
                  <c:v>68.8</c:v>
                </c:pt>
                <c:pt idx="50">
                  <c:v>82.95</c:v>
                </c:pt>
                <c:pt idx="51">
                  <c:v>97.5</c:v>
                </c:pt>
              </c:numCache>
            </c:numRef>
          </c:xVal>
          <c:yVal>
            <c:numRef>
              <c:f>Sheet1!$F$2:$F$53</c:f>
              <c:numCache>
                <c:formatCode>General</c:formatCode>
                <c:ptCount val="52"/>
                <c:pt idx="0">
                  <c:v>0</c:v>
                </c:pt>
                <c:pt idx="1">
                  <c:v>19.390000000000327</c:v>
                </c:pt>
                <c:pt idx="2">
                  <c:v>21.319999999999709</c:v>
                </c:pt>
                <c:pt idx="3">
                  <c:v>23.430000000000291</c:v>
                </c:pt>
                <c:pt idx="4">
                  <c:v>25.760000000000218</c:v>
                </c:pt>
                <c:pt idx="5">
                  <c:v>28.020000000000437</c:v>
                </c:pt>
                <c:pt idx="6">
                  <c:v>30.800000000000182</c:v>
                </c:pt>
                <c:pt idx="7">
                  <c:v>33.859999999999673</c:v>
                </c:pt>
                <c:pt idx="8">
                  <c:v>36.829999999999927</c:v>
                </c:pt>
                <c:pt idx="9">
                  <c:v>40.479999999999563</c:v>
                </c:pt>
                <c:pt idx="10">
                  <c:v>44.039999999999964</c:v>
                </c:pt>
                <c:pt idx="11">
                  <c:v>48.409999999999854</c:v>
                </c:pt>
                <c:pt idx="12">
                  <c:v>52.649999999999636</c:v>
                </c:pt>
                <c:pt idx="13">
                  <c:v>57.279999999999745</c:v>
                </c:pt>
                <c:pt idx="14">
                  <c:v>62.340000000000146</c:v>
                </c:pt>
                <c:pt idx="15">
                  <c:v>67.770000000000437</c:v>
                </c:pt>
                <c:pt idx="16">
                  <c:v>72.949999999999818</c:v>
                </c:pt>
                <c:pt idx="17">
                  <c:v>78.520000000000437</c:v>
                </c:pt>
                <c:pt idx="18">
                  <c:v>84.510000000000218</c:v>
                </c:pt>
                <c:pt idx="19">
                  <c:v>92.899999999999636</c:v>
                </c:pt>
                <c:pt idx="20">
                  <c:v>100</c:v>
                </c:pt>
                <c:pt idx="21">
                  <c:v>107.63000000000011</c:v>
                </c:pt>
                <c:pt idx="22">
                  <c:v>115.85999999999967</c:v>
                </c:pt>
                <c:pt idx="23">
                  <c:v>124.71000000000004</c:v>
                </c:pt>
                <c:pt idx="24">
                  <c:v>134.22999999999956</c:v>
                </c:pt>
                <c:pt idx="25">
                  <c:v>144.47999999999956</c:v>
                </c:pt>
                <c:pt idx="26">
                  <c:v>155.52000000000044</c:v>
                </c:pt>
                <c:pt idx="27">
                  <c:v>167.39999999999964</c:v>
                </c:pt>
                <c:pt idx="28">
                  <c:v>180.18000000000029</c:v>
                </c:pt>
                <c:pt idx="29">
                  <c:v>193.9399999999996</c:v>
                </c:pt>
                <c:pt idx="30">
                  <c:v>206.56999999999971</c:v>
                </c:pt>
                <c:pt idx="31">
                  <c:v>220.02000000000044</c:v>
                </c:pt>
                <c:pt idx="32">
                  <c:v>236.82999999999993</c:v>
                </c:pt>
                <c:pt idx="33">
                  <c:v>252.25</c:v>
                </c:pt>
                <c:pt idx="34">
                  <c:v>268.67000000000007</c:v>
                </c:pt>
                <c:pt idx="35">
                  <c:v>286.17000000000007</c:v>
                </c:pt>
                <c:pt idx="36">
                  <c:v>301.61999999999989</c:v>
                </c:pt>
                <c:pt idx="37">
                  <c:v>321.26000000000022</c:v>
                </c:pt>
                <c:pt idx="38">
                  <c:v>338.60000000000036</c:v>
                </c:pt>
                <c:pt idx="39">
                  <c:v>356.86999999999989</c:v>
                </c:pt>
                <c:pt idx="40">
                  <c:v>376.13000000000011</c:v>
                </c:pt>
                <c:pt idx="41">
                  <c:v>392.28999999999996</c:v>
                </c:pt>
                <c:pt idx="42">
                  <c:v>413.46000000000004</c:v>
                </c:pt>
                <c:pt idx="43">
                  <c:v>431.22000000000025</c:v>
                </c:pt>
                <c:pt idx="44">
                  <c:v>449.73999999999978</c:v>
                </c:pt>
                <c:pt idx="45">
                  <c:v>469.06999999999971</c:v>
                </c:pt>
                <c:pt idx="46">
                  <c:v>489.21000000000004</c:v>
                </c:pt>
                <c:pt idx="47">
                  <c:v>504.89000000000033</c:v>
                </c:pt>
                <c:pt idx="48">
                  <c:v>526.5600000000004</c:v>
                </c:pt>
                <c:pt idx="49">
                  <c:v>543.44999999999982</c:v>
                </c:pt>
                <c:pt idx="50">
                  <c:v>566.79</c:v>
                </c:pt>
                <c:pt idx="51">
                  <c:v>591.14000000000033</c:v>
                </c:pt>
              </c:numCache>
            </c:numRef>
          </c:yVal>
          <c:smooth val="1"/>
        </c:ser>
        <c:ser>
          <c:idx val="2"/>
          <c:order val="2"/>
          <c:tx>
            <c:v>S1</c:v>
          </c:tx>
          <c:marker>
            <c:symbol val="none"/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0</c:v>
                </c:pt>
                <c:pt idx="1">
                  <c:v>1.0019999999999999E-2</c:v>
                </c:pt>
                <c:pt idx="2">
                  <c:v>1.209E-2</c:v>
                </c:pt>
                <c:pt idx="3">
                  <c:v>1.4200000000000001E-2</c:v>
                </c:pt>
                <c:pt idx="4">
                  <c:v>1.7299999999999999E-2</c:v>
                </c:pt>
                <c:pt idx="5">
                  <c:v>2.0899999999999998E-2</c:v>
                </c:pt>
                <c:pt idx="6">
                  <c:v>2.52E-2</c:v>
                </c:pt>
                <c:pt idx="7">
                  <c:v>3.0800000000000001E-2</c:v>
                </c:pt>
                <c:pt idx="8">
                  <c:v>3.6799999999999999E-2</c:v>
                </c:pt>
                <c:pt idx="9">
                  <c:v>4.36E-2</c:v>
                </c:pt>
                <c:pt idx="10">
                  <c:v>5.2600000000000001E-2</c:v>
                </c:pt>
                <c:pt idx="11">
                  <c:v>6.3399999999999998E-2</c:v>
                </c:pt>
                <c:pt idx="12">
                  <c:v>7.5399999999999995E-2</c:v>
                </c:pt>
                <c:pt idx="13">
                  <c:v>9.0999999999999998E-2</c:v>
                </c:pt>
                <c:pt idx="14">
                  <c:v>0.11</c:v>
                </c:pt>
                <c:pt idx="15">
                  <c:v>0.13200000000000001</c:v>
                </c:pt>
                <c:pt idx="16">
                  <c:v>0.159</c:v>
                </c:pt>
                <c:pt idx="17">
                  <c:v>0.19</c:v>
                </c:pt>
                <c:pt idx="18">
                  <c:v>0.22900000000000001</c:v>
                </c:pt>
                <c:pt idx="19">
                  <c:v>0.27600000000000002</c:v>
                </c:pt>
                <c:pt idx="20">
                  <c:v>0.33200000000000002</c:v>
                </c:pt>
                <c:pt idx="21">
                  <c:v>0.39600000000000002</c:v>
                </c:pt>
                <c:pt idx="22">
                  <c:v>0.47699999999999998</c:v>
                </c:pt>
                <c:pt idx="23">
                  <c:v>0.56799999999999995</c:v>
                </c:pt>
                <c:pt idx="24">
                  <c:v>0.68500000000000005</c:v>
                </c:pt>
                <c:pt idx="25">
                  <c:v>0.83599999999999997</c:v>
                </c:pt>
                <c:pt idx="26">
                  <c:v>0.995</c:v>
                </c:pt>
                <c:pt idx="27">
                  <c:v>1.2</c:v>
                </c:pt>
                <c:pt idx="28">
                  <c:v>1.446</c:v>
                </c:pt>
                <c:pt idx="29">
                  <c:v>1.74</c:v>
                </c:pt>
                <c:pt idx="30">
                  <c:v>2.1</c:v>
                </c:pt>
                <c:pt idx="31">
                  <c:v>2.5</c:v>
                </c:pt>
                <c:pt idx="32">
                  <c:v>3.02</c:v>
                </c:pt>
                <c:pt idx="33">
                  <c:v>3.63</c:v>
                </c:pt>
                <c:pt idx="34">
                  <c:v>4.38</c:v>
                </c:pt>
                <c:pt idx="35">
                  <c:v>5.21</c:v>
                </c:pt>
                <c:pt idx="36">
                  <c:v>6.29</c:v>
                </c:pt>
                <c:pt idx="37">
                  <c:v>7.58</c:v>
                </c:pt>
                <c:pt idx="38">
                  <c:v>9.14</c:v>
                </c:pt>
                <c:pt idx="39">
                  <c:v>11.02</c:v>
                </c:pt>
                <c:pt idx="40">
                  <c:v>13.12</c:v>
                </c:pt>
                <c:pt idx="41">
                  <c:v>15.81</c:v>
                </c:pt>
                <c:pt idx="42">
                  <c:v>19.07</c:v>
                </c:pt>
                <c:pt idx="43">
                  <c:v>21.99</c:v>
                </c:pt>
                <c:pt idx="44">
                  <c:v>27.72</c:v>
                </c:pt>
                <c:pt idx="45">
                  <c:v>32.99</c:v>
                </c:pt>
                <c:pt idx="46">
                  <c:v>39.770000000000003</c:v>
                </c:pt>
                <c:pt idx="47">
                  <c:v>47.94</c:v>
                </c:pt>
                <c:pt idx="48">
                  <c:v>57.8</c:v>
                </c:pt>
                <c:pt idx="49">
                  <c:v>68.8</c:v>
                </c:pt>
                <c:pt idx="50">
                  <c:v>82.95</c:v>
                </c:pt>
                <c:pt idx="51">
                  <c:v>97.5</c:v>
                </c:pt>
              </c:numCache>
            </c:numRef>
          </c:xVal>
          <c:yVal>
            <c:numRef>
              <c:f>Sheet1!$H$2:$H$53</c:f>
              <c:numCache>
                <c:formatCode>General</c:formatCode>
                <c:ptCount val="52"/>
                <c:pt idx="0">
                  <c:v>0</c:v>
                </c:pt>
                <c:pt idx="1">
                  <c:v>9.5094952547440705</c:v>
                </c:pt>
                <c:pt idx="2">
                  <c:v>10.445680925626631</c:v>
                </c:pt>
                <c:pt idx="3">
                  <c:v>11.320556523422336</c:v>
                </c:pt>
                <c:pt idx="4">
                  <c:v>12.495299116067608</c:v>
                </c:pt>
                <c:pt idx="5">
                  <c:v>13.733990680060911</c:v>
                </c:pt>
                <c:pt idx="6">
                  <c:v>15.080782473068167</c:v>
                </c:pt>
                <c:pt idx="7">
                  <c:v>16.672432336045031</c:v>
                </c:pt>
                <c:pt idx="8">
                  <c:v>18.224159788588334</c:v>
                </c:pt>
                <c:pt idx="9">
                  <c:v>19.836582366930045</c:v>
                </c:pt>
                <c:pt idx="10">
                  <c:v>21.787955388241457</c:v>
                </c:pt>
                <c:pt idx="11">
                  <c:v>23.920388792826927</c:v>
                </c:pt>
                <c:pt idx="12">
                  <c:v>26.086107413717365</c:v>
                </c:pt>
                <c:pt idx="13">
                  <c:v>28.657895945096879</c:v>
                </c:pt>
                <c:pt idx="14">
                  <c:v>31.507935508376296</c:v>
                </c:pt>
                <c:pt idx="15">
                  <c:v>34.515214036711406</c:v>
                </c:pt>
                <c:pt idx="16">
                  <c:v>37.881063871016082</c:v>
                </c:pt>
                <c:pt idx="17">
                  <c:v>41.409539963636398</c:v>
                </c:pt>
                <c:pt idx="18">
                  <c:v>45.461247233220519</c:v>
                </c:pt>
                <c:pt idx="19">
                  <c:v>49.90891703894205</c:v>
                </c:pt>
                <c:pt idx="20">
                  <c:v>54.738469105374143</c:v>
                </c:pt>
                <c:pt idx="21">
                  <c:v>59.782104345698635</c:v>
                </c:pt>
                <c:pt idx="22">
                  <c:v>65.61192726936163</c:v>
                </c:pt>
                <c:pt idx="23">
                  <c:v>71.597485989383742</c:v>
                </c:pt>
                <c:pt idx="24">
                  <c:v>78.626490446922531</c:v>
                </c:pt>
                <c:pt idx="25">
                  <c:v>86.861383825034693</c:v>
                </c:pt>
                <c:pt idx="26">
                  <c:v>94.762202380485007</c:v>
                </c:pt>
                <c:pt idx="27">
                  <c:v>104.06728592598155</c:v>
                </c:pt>
                <c:pt idx="28">
                  <c:v>114.23725311823634</c:v>
                </c:pt>
                <c:pt idx="29">
                  <c:v>125.31360660359272</c:v>
                </c:pt>
                <c:pt idx="30">
                  <c:v>137.66807908879969</c:v>
                </c:pt>
                <c:pt idx="31">
                  <c:v>150.20818885799804</c:v>
                </c:pt>
                <c:pt idx="32">
                  <c:v>165.09239837133629</c:v>
                </c:pt>
                <c:pt idx="33">
                  <c:v>180.99930939094767</c:v>
                </c:pt>
                <c:pt idx="34">
                  <c:v>198.82027059633532</c:v>
                </c:pt>
                <c:pt idx="35">
                  <c:v>216.84153199975322</c:v>
                </c:pt>
                <c:pt idx="36">
                  <c:v>238.2587878757046</c:v>
                </c:pt>
                <c:pt idx="37">
                  <c:v>261.5520980607879</c:v>
                </c:pt>
                <c:pt idx="38">
                  <c:v>287.20811269878851</c:v>
                </c:pt>
                <c:pt idx="39">
                  <c:v>315.36566078125878</c:v>
                </c:pt>
                <c:pt idx="40">
                  <c:v>344.10463524922181</c:v>
                </c:pt>
                <c:pt idx="41">
                  <c:v>377.73701168934986</c:v>
                </c:pt>
                <c:pt idx="42">
                  <c:v>414.85750565706297</c:v>
                </c:pt>
                <c:pt idx="43">
                  <c:v>445.48821533234747</c:v>
                </c:pt>
                <c:pt idx="44">
                  <c:v>500.17297008135097</c:v>
                </c:pt>
                <c:pt idx="45">
                  <c:v>545.65075826942643</c:v>
                </c:pt>
                <c:pt idx="46">
                  <c:v>599.10287096624734</c:v>
                </c:pt>
                <c:pt idx="47">
                  <c:v>657.76781617832285</c:v>
                </c:pt>
                <c:pt idx="48">
                  <c:v>722.24995673243211</c:v>
                </c:pt>
                <c:pt idx="49">
                  <c:v>787.98477142645334</c:v>
                </c:pt>
                <c:pt idx="50">
                  <c:v>865.23046062884305</c:v>
                </c:pt>
                <c:pt idx="51">
                  <c:v>938.04983876124618</c:v>
                </c:pt>
              </c:numCache>
            </c:numRef>
          </c:yVal>
          <c:smooth val="1"/>
        </c:ser>
        <c:ser>
          <c:idx val="3"/>
          <c:order val="3"/>
          <c:tx>
            <c:v>S2</c:v>
          </c:tx>
          <c:marker>
            <c:symbol val="none"/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0</c:v>
                </c:pt>
                <c:pt idx="1">
                  <c:v>1.0019999999999999E-2</c:v>
                </c:pt>
                <c:pt idx="2">
                  <c:v>1.209E-2</c:v>
                </c:pt>
                <c:pt idx="3">
                  <c:v>1.4200000000000001E-2</c:v>
                </c:pt>
                <c:pt idx="4">
                  <c:v>1.7299999999999999E-2</c:v>
                </c:pt>
                <c:pt idx="5">
                  <c:v>2.0899999999999998E-2</c:v>
                </c:pt>
                <c:pt idx="6">
                  <c:v>2.52E-2</c:v>
                </c:pt>
                <c:pt idx="7">
                  <c:v>3.0800000000000001E-2</c:v>
                </c:pt>
                <c:pt idx="8">
                  <c:v>3.6799999999999999E-2</c:v>
                </c:pt>
                <c:pt idx="9">
                  <c:v>4.36E-2</c:v>
                </c:pt>
                <c:pt idx="10">
                  <c:v>5.2600000000000001E-2</c:v>
                </c:pt>
                <c:pt idx="11">
                  <c:v>6.3399999999999998E-2</c:v>
                </c:pt>
                <c:pt idx="12">
                  <c:v>7.5399999999999995E-2</c:v>
                </c:pt>
                <c:pt idx="13">
                  <c:v>9.0999999999999998E-2</c:v>
                </c:pt>
                <c:pt idx="14">
                  <c:v>0.11</c:v>
                </c:pt>
                <c:pt idx="15">
                  <c:v>0.13200000000000001</c:v>
                </c:pt>
                <c:pt idx="16">
                  <c:v>0.159</c:v>
                </c:pt>
                <c:pt idx="17">
                  <c:v>0.19</c:v>
                </c:pt>
                <c:pt idx="18">
                  <c:v>0.22900000000000001</c:v>
                </c:pt>
                <c:pt idx="19">
                  <c:v>0.27600000000000002</c:v>
                </c:pt>
                <c:pt idx="20">
                  <c:v>0.33200000000000002</c:v>
                </c:pt>
                <c:pt idx="21">
                  <c:v>0.39600000000000002</c:v>
                </c:pt>
                <c:pt idx="22">
                  <c:v>0.47699999999999998</c:v>
                </c:pt>
                <c:pt idx="23">
                  <c:v>0.56799999999999995</c:v>
                </c:pt>
                <c:pt idx="24">
                  <c:v>0.68500000000000005</c:v>
                </c:pt>
                <c:pt idx="25">
                  <c:v>0.83599999999999997</c:v>
                </c:pt>
                <c:pt idx="26">
                  <c:v>0.995</c:v>
                </c:pt>
                <c:pt idx="27">
                  <c:v>1.2</c:v>
                </c:pt>
                <c:pt idx="28">
                  <c:v>1.446</c:v>
                </c:pt>
                <c:pt idx="29">
                  <c:v>1.74</c:v>
                </c:pt>
                <c:pt idx="30">
                  <c:v>2.1</c:v>
                </c:pt>
                <c:pt idx="31">
                  <c:v>2.5</c:v>
                </c:pt>
                <c:pt idx="32">
                  <c:v>3.02</c:v>
                </c:pt>
                <c:pt idx="33">
                  <c:v>3.63</c:v>
                </c:pt>
                <c:pt idx="34">
                  <c:v>4.38</c:v>
                </c:pt>
                <c:pt idx="35">
                  <c:v>5.21</c:v>
                </c:pt>
                <c:pt idx="36">
                  <c:v>6.29</c:v>
                </c:pt>
                <c:pt idx="37">
                  <c:v>7.58</c:v>
                </c:pt>
                <c:pt idx="38">
                  <c:v>9.14</c:v>
                </c:pt>
                <c:pt idx="39">
                  <c:v>11.02</c:v>
                </c:pt>
                <c:pt idx="40">
                  <c:v>13.12</c:v>
                </c:pt>
                <c:pt idx="41">
                  <c:v>15.81</c:v>
                </c:pt>
                <c:pt idx="42">
                  <c:v>19.07</c:v>
                </c:pt>
                <c:pt idx="43">
                  <c:v>21.99</c:v>
                </c:pt>
                <c:pt idx="44">
                  <c:v>27.72</c:v>
                </c:pt>
                <c:pt idx="45">
                  <c:v>32.99</c:v>
                </c:pt>
                <c:pt idx="46">
                  <c:v>39.770000000000003</c:v>
                </c:pt>
                <c:pt idx="47">
                  <c:v>47.94</c:v>
                </c:pt>
                <c:pt idx="48">
                  <c:v>57.8</c:v>
                </c:pt>
                <c:pt idx="49">
                  <c:v>68.8</c:v>
                </c:pt>
                <c:pt idx="50">
                  <c:v>82.95</c:v>
                </c:pt>
                <c:pt idx="51">
                  <c:v>97.5</c:v>
                </c:pt>
              </c:numCache>
            </c:numRef>
          </c:xVal>
          <c:yVal>
            <c:numRef>
              <c:f>Sheet1!$I$2:$I$53</c:f>
              <c:numCache>
                <c:formatCode>General</c:formatCode>
                <c:ptCount val="52"/>
                <c:pt idx="0">
                  <c:v>0</c:v>
                </c:pt>
                <c:pt idx="1">
                  <c:v>19.018990509488141</c:v>
                </c:pt>
                <c:pt idx="2">
                  <c:v>20.891361851253262</c:v>
                </c:pt>
                <c:pt idx="3">
                  <c:v>22.641113046844673</c:v>
                </c:pt>
                <c:pt idx="4">
                  <c:v>24.990598232135216</c:v>
                </c:pt>
                <c:pt idx="5">
                  <c:v>27.467981360121822</c:v>
                </c:pt>
                <c:pt idx="6">
                  <c:v>30.161564946136334</c:v>
                </c:pt>
                <c:pt idx="7">
                  <c:v>33.344864672090061</c:v>
                </c:pt>
                <c:pt idx="8">
                  <c:v>36.448319577176669</c:v>
                </c:pt>
                <c:pt idx="9">
                  <c:v>39.673164733860091</c:v>
                </c:pt>
                <c:pt idx="10">
                  <c:v>43.575910776482914</c:v>
                </c:pt>
                <c:pt idx="11">
                  <c:v>47.840777585653854</c:v>
                </c:pt>
                <c:pt idx="12">
                  <c:v>52.172214827434729</c:v>
                </c:pt>
                <c:pt idx="13">
                  <c:v>57.315791890193758</c:v>
                </c:pt>
                <c:pt idx="14">
                  <c:v>63.015871016752591</c:v>
                </c:pt>
                <c:pt idx="15">
                  <c:v>69.030428073422812</c:v>
                </c:pt>
                <c:pt idx="16">
                  <c:v>75.762127742032163</c:v>
                </c:pt>
                <c:pt idx="17">
                  <c:v>82.819079927272796</c:v>
                </c:pt>
                <c:pt idx="18">
                  <c:v>90.922494466441037</c:v>
                </c:pt>
                <c:pt idx="19">
                  <c:v>99.8178340778841</c:v>
                </c:pt>
                <c:pt idx="20">
                  <c:v>109.47693821074829</c:v>
                </c:pt>
                <c:pt idx="21">
                  <c:v>119.56420869139727</c:v>
                </c:pt>
                <c:pt idx="22">
                  <c:v>131.22385453872326</c:v>
                </c:pt>
                <c:pt idx="23">
                  <c:v>143.19497197876748</c:v>
                </c:pt>
                <c:pt idx="24">
                  <c:v>157.25298089384506</c:v>
                </c:pt>
                <c:pt idx="25">
                  <c:v>173.72276765006939</c:v>
                </c:pt>
                <c:pt idx="26">
                  <c:v>189.52440476097001</c:v>
                </c:pt>
                <c:pt idx="27">
                  <c:v>208.1345718519631</c:v>
                </c:pt>
                <c:pt idx="28">
                  <c:v>228.47450623647268</c:v>
                </c:pt>
                <c:pt idx="29">
                  <c:v>250.62721320718543</c:v>
                </c:pt>
                <c:pt idx="30">
                  <c:v>275.33615817759937</c:v>
                </c:pt>
                <c:pt idx="31">
                  <c:v>300.41637771599608</c:v>
                </c:pt>
                <c:pt idx="32">
                  <c:v>330.18479674267257</c:v>
                </c:pt>
                <c:pt idx="33">
                  <c:v>361.99861878189535</c:v>
                </c:pt>
                <c:pt idx="34">
                  <c:v>397.64054119267064</c:v>
                </c:pt>
                <c:pt idx="35">
                  <c:v>433.68306399950643</c:v>
                </c:pt>
                <c:pt idx="36">
                  <c:v>476.5175757514092</c:v>
                </c:pt>
                <c:pt idx="37">
                  <c:v>523.1041961215758</c:v>
                </c:pt>
                <c:pt idx="38">
                  <c:v>574.41622539757702</c:v>
                </c:pt>
                <c:pt idx="39">
                  <c:v>630.73132156251756</c:v>
                </c:pt>
                <c:pt idx="40">
                  <c:v>688.20927049844363</c:v>
                </c:pt>
                <c:pt idx="41">
                  <c:v>755.47402337869971</c:v>
                </c:pt>
                <c:pt idx="42">
                  <c:v>829.71501131412595</c:v>
                </c:pt>
                <c:pt idx="43">
                  <c:v>890.97643066469493</c:v>
                </c:pt>
                <c:pt idx="44">
                  <c:v>1000.3459401627019</c:v>
                </c:pt>
                <c:pt idx="45">
                  <c:v>1091.3015165388529</c:v>
                </c:pt>
                <c:pt idx="46">
                  <c:v>1198.2057419324947</c:v>
                </c:pt>
                <c:pt idx="47">
                  <c:v>1315.5356323566457</c:v>
                </c:pt>
                <c:pt idx="48">
                  <c:v>1444.4999134648642</c:v>
                </c:pt>
                <c:pt idx="49">
                  <c:v>1575.9695428529067</c:v>
                </c:pt>
                <c:pt idx="50">
                  <c:v>1730.4609212576861</c:v>
                </c:pt>
                <c:pt idx="51">
                  <c:v>1876.0996775224924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92192"/>
        <c:axId val="234410752"/>
      </c:scatterChart>
      <c:valAx>
        <c:axId val="23439219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410752"/>
        <c:crosses val="autoZero"/>
        <c:crossBetween val="midCat"/>
      </c:valAx>
      <c:valAx>
        <c:axId val="2344107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P', </a:t>
                </a:r>
                <a:r>
                  <a:rPr lang="en-US">
                    <a:latin typeface="Calibri"/>
                    <a:ea typeface="Calibri"/>
                    <a:cs typeface="Calibri"/>
                  </a:rPr>
                  <a:t>∆</a:t>
                </a:r>
                <a:r>
                  <a:rPr lang="en-US"/>
                  <a:t>P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392192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pwf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Sheet1!$C$3:$C$15</c:f>
              <c:numCache>
                <c:formatCode>General</c:formatCode>
                <c:ptCount val="13"/>
                <c:pt idx="0">
                  <c:v>0.10009995004993759</c:v>
                </c:pt>
                <c:pt idx="1">
                  <c:v>0.10995453605922768</c:v>
                </c:pt>
                <c:pt idx="2">
                  <c:v>0.11916375287812986</c:v>
                </c:pt>
                <c:pt idx="3">
                  <c:v>0.13152946437965904</c:v>
                </c:pt>
                <c:pt idx="4">
                  <c:v>0.14456832294800959</c:v>
                </c:pt>
                <c:pt idx="5">
                  <c:v>0.15874507866387544</c:v>
                </c:pt>
                <c:pt idx="6">
                  <c:v>0.17549928774784243</c:v>
                </c:pt>
                <c:pt idx="7">
                  <c:v>0.19183326093250877</c:v>
                </c:pt>
                <c:pt idx="8">
                  <c:v>0.20880613017821101</c:v>
                </c:pt>
                <c:pt idx="9">
                  <c:v>0.2293468988235943</c:v>
                </c:pt>
                <c:pt idx="10">
                  <c:v>0.25179356624028343</c:v>
                </c:pt>
                <c:pt idx="11">
                  <c:v>0.27459060435491961</c:v>
                </c:pt>
                <c:pt idx="12">
                  <c:v>0.30166206257996714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4980.6099999999997</c:v>
                </c:pt>
                <c:pt idx="1">
                  <c:v>4978.68</c:v>
                </c:pt>
                <c:pt idx="2">
                  <c:v>4976.57</c:v>
                </c:pt>
                <c:pt idx="3">
                  <c:v>4974.24</c:v>
                </c:pt>
                <c:pt idx="4">
                  <c:v>4971.9799999999996</c:v>
                </c:pt>
                <c:pt idx="5">
                  <c:v>4969.2</c:v>
                </c:pt>
                <c:pt idx="6">
                  <c:v>4966.1400000000003</c:v>
                </c:pt>
                <c:pt idx="7">
                  <c:v>4963.17</c:v>
                </c:pt>
                <c:pt idx="8">
                  <c:v>4959.5200000000004</c:v>
                </c:pt>
                <c:pt idx="9">
                  <c:v>4955.96</c:v>
                </c:pt>
                <c:pt idx="10">
                  <c:v>4951.59</c:v>
                </c:pt>
                <c:pt idx="11">
                  <c:v>4947.3500000000004</c:v>
                </c:pt>
                <c:pt idx="12">
                  <c:v>4942.72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63328"/>
        <c:axId val="235373312"/>
      </c:scatterChart>
      <c:valAx>
        <c:axId val="23536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373312"/>
        <c:crosses val="autoZero"/>
        <c:crossBetween val="midCat"/>
      </c:valAx>
      <c:valAx>
        <c:axId val="23537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363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548640</xdr:colOff>
      <xdr:row>17</xdr:row>
      <xdr:rowOff>68580</xdr:rowOff>
    </xdr:from>
    <xdr:to>
      <xdr:col>21</xdr:col>
      <xdr:colOff>91440</xdr:colOff>
      <xdr:row>35</xdr:row>
      <xdr:rowOff>167640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48</xdr:row>
      <xdr:rowOff>76200</xdr:rowOff>
    </xdr:from>
    <xdr:to>
      <xdr:col>19</xdr:col>
      <xdr:colOff>403860</xdr:colOff>
      <xdr:row>65</xdr:row>
      <xdr:rowOff>15240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99060</xdr:colOff>
      <xdr:row>39</xdr:row>
      <xdr:rowOff>83820</xdr:rowOff>
    </xdr:from>
    <xdr:ext cx="2453640" cy="289560"/>
    <xdr:sp macro="" textlink="">
      <xdr:nvSpPr>
        <xdr:cNvPr id="10" name="TextBox 9"/>
        <xdr:cNvSpPr txBox="1"/>
      </xdr:nvSpPr>
      <xdr:spPr>
        <a:xfrm>
          <a:off x="9913620" y="11224260"/>
          <a:ext cx="2453640" cy="2895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Estimation of X</a:t>
          </a:r>
          <a:r>
            <a:rPr lang="en-US" sz="900"/>
            <a:t>hf</a:t>
          </a:r>
          <a:r>
            <a:rPr lang="en-US" sz="900" baseline="0"/>
            <a:t> </a:t>
          </a:r>
          <a:r>
            <a:rPr lang="en-US" sz="1100" baseline="0"/>
            <a:t>using derivative plot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abSelected="1" topLeftCell="A61" zoomScaleNormal="100" workbookViewId="0">
      <selection activeCell="Q75" sqref="Q75"/>
    </sheetView>
  </sheetViews>
  <sheetFormatPr defaultRowHeight="14.4" x14ac:dyDescent="0.3"/>
  <cols>
    <col min="2" max="2" width="11" bestFit="1" customWidth="1"/>
    <col min="7" max="7" width="12.33203125" customWidth="1"/>
    <col min="8" max="8" width="12" bestFit="1" customWidth="1"/>
    <col min="9" max="9" width="10" bestFit="1" customWidth="1"/>
    <col min="16" max="16" width="10.77734375" customWidth="1"/>
    <col min="17" max="17" width="10.21875" customWidth="1"/>
    <col min="18" max="18" width="10.33203125" customWidth="1"/>
  </cols>
  <sheetData>
    <row r="1" spans="1:18" x14ac:dyDescent="0.3">
      <c r="A1" t="s">
        <v>4</v>
      </c>
      <c r="B1" t="s">
        <v>3</v>
      </c>
      <c r="C1" t="s">
        <v>5</v>
      </c>
      <c r="D1" t="s">
        <v>6</v>
      </c>
      <c r="E1" t="s">
        <v>7</v>
      </c>
      <c r="F1" s="1" t="s">
        <v>8</v>
      </c>
      <c r="G1" s="1" t="s">
        <v>10</v>
      </c>
      <c r="H1" s="1" t="s">
        <v>11</v>
      </c>
      <c r="I1" s="1" t="s">
        <v>12</v>
      </c>
    </row>
    <row r="2" spans="1:18" ht="18" x14ac:dyDescent="0.35">
      <c r="A2">
        <v>0</v>
      </c>
      <c r="B2">
        <v>5000</v>
      </c>
      <c r="C2">
        <f>SQRT(A2)</f>
        <v>0</v>
      </c>
      <c r="F2">
        <f>5000-B2</f>
        <v>0</v>
      </c>
      <c r="H2">
        <f>$L$2*A2^$L$3</f>
        <v>0</v>
      </c>
      <c r="I2">
        <f>$N$2*A2^$N$3</f>
        <v>0</v>
      </c>
      <c r="K2" s="2" t="s">
        <v>13</v>
      </c>
      <c r="L2">
        <v>95</v>
      </c>
      <c r="M2" t="s">
        <v>14</v>
      </c>
      <c r="N2">
        <v>190</v>
      </c>
      <c r="P2" t="s">
        <v>26</v>
      </c>
      <c r="Q2" t="s">
        <v>27</v>
      </c>
      <c r="R2" t="s">
        <v>15</v>
      </c>
    </row>
    <row r="3" spans="1:18" ht="15.6" x14ac:dyDescent="0.3">
      <c r="A3">
        <v>1.0019999999999999E-2</v>
      </c>
      <c r="B3">
        <v>4980.6099999999997</v>
      </c>
      <c r="C3">
        <f>SQRT(A3)</f>
        <v>0.10009995004993759</v>
      </c>
      <c r="D3">
        <f>-1*(B2-B3)/(A2-A3)</f>
        <v>1935.1297405189948</v>
      </c>
      <c r="E3">
        <f>A3*D3</f>
        <v>19.390000000000327</v>
      </c>
      <c r="F3">
        <f>5000-B3</f>
        <v>19.390000000000327</v>
      </c>
      <c r="G3">
        <f>-1*(B2-B3)/(C2-C3)</f>
        <v>193.70639036610007</v>
      </c>
      <c r="H3">
        <f>$L$2*A3^$L$3</f>
        <v>9.5094952547440705</v>
      </c>
      <c r="I3">
        <f>$N$2*A3^$N$3</f>
        <v>19.018990509488141</v>
      </c>
      <c r="K3" s="3" t="s">
        <v>1</v>
      </c>
      <c r="L3">
        <v>0.5</v>
      </c>
      <c r="M3" s="3" t="s">
        <v>1</v>
      </c>
      <c r="N3">
        <v>0.5</v>
      </c>
      <c r="P3" t="s">
        <v>16</v>
      </c>
      <c r="Q3">
        <v>800</v>
      </c>
      <c r="R3" t="s">
        <v>17</v>
      </c>
    </row>
    <row r="4" spans="1:18" x14ac:dyDescent="0.3">
      <c r="A4">
        <v>1.209E-2</v>
      </c>
      <c r="B4">
        <v>4978.68</v>
      </c>
      <c r="C4">
        <f t="shared" ref="C4:C53" si="0">SQRT(A4)</f>
        <v>0.10995453605922768</v>
      </c>
      <c r="D4">
        <f>-1*(B3-B4)/(A3-A4)</f>
        <v>932.36714975815505</v>
      </c>
      <c r="E4">
        <f>A4*D4</f>
        <v>11.272318840576094</v>
      </c>
      <c r="F4">
        <f>5000-B4</f>
        <v>21.319999999999709</v>
      </c>
      <c r="G4">
        <f t="shared" ref="G4:G53" si="1">-1*(B3-B4)/(C3-C4)</f>
        <v>195.84790250751638</v>
      </c>
      <c r="H4">
        <f t="shared" ref="H4:H53" si="2">$L$2*A4^$L$3</f>
        <v>10.445680925626631</v>
      </c>
      <c r="I4">
        <f t="shared" ref="I4:I53" si="3">$N$2*A4^$N$3</f>
        <v>20.891361851253262</v>
      </c>
      <c r="P4" t="s">
        <v>18</v>
      </c>
      <c r="Q4">
        <v>5000</v>
      </c>
      <c r="R4" t="s">
        <v>19</v>
      </c>
    </row>
    <row r="5" spans="1:18" x14ac:dyDescent="0.3">
      <c r="A5">
        <v>1.4200000000000001E-2</v>
      </c>
      <c r="B5">
        <v>4976.57</v>
      </c>
      <c r="C5">
        <f>SQRT(A5)</f>
        <v>0.11916375287812986</v>
      </c>
      <c r="D5">
        <f t="shared" ref="D5:D53" si="4">-1*(B4-B5)/(A4-A5)</f>
        <v>1000.0000000002755</v>
      </c>
      <c r="E5">
        <f t="shared" ref="E5:E53" si="5">A5*D5</f>
        <v>14.200000000003913</v>
      </c>
      <c r="F5">
        <f>5000-B5</f>
        <v>23.430000000000291</v>
      </c>
      <c r="G5">
        <f t="shared" si="1"/>
        <v>229.11828893742063</v>
      </c>
      <c r="H5">
        <f t="shared" si="2"/>
        <v>11.320556523422336</v>
      </c>
      <c r="I5">
        <f t="shared" si="3"/>
        <v>22.641113046844673</v>
      </c>
      <c r="P5" t="s">
        <v>0</v>
      </c>
      <c r="Q5">
        <v>50</v>
      </c>
      <c r="R5" t="s">
        <v>2</v>
      </c>
    </row>
    <row r="6" spans="1:18" x14ac:dyDescent="0.3">
      <c r="A6">
        <v>1.7299999999999999E-2</v>
      </c>
      <c r="B6">
        <v>4974.24</v>
      </c>
      <c r="C6">
        <f t="shared" si="0"/>
        <v>0.13152946437965904</v>
      </c>
      <c r="D6">
        <f t="shared" si="4"/>
        <v>751.61290322578327</v>
      </c>
      <c r="E6">
        <f t="shared" si="5"/>
        <v>13.002903225806049</v>
      </c>
      <c r="F6">
        <f t="shared" ref="F6:F53" si="6">5000-B6</f>
        <v>25.760000000000218</v>
      </c>
      <c r="G6">
        <f t="shared" si="1"/>
        <v>188.42425684213904</v>
      </c>
      <c r="H6">
        <f t="shared" si="2"/>
        <v>12.495299116067608</v>
      </c>
      <c r="I6">
        <f t="shared" si="3"/>
        <v>24.990598232135216</v>
      </c>
      <c r="P6" t="s">
        <v>20</v>
      </c>
      <c r="Q6">
        <v>0.1</v>
      </c>
    </row>
    <row r="7" spans="1:18" x14ac:dyDescent="0.3">
      <c r="A7">
        <v>2.0899999999999998E-2</v>
      </c>
      <c r="B7">
        <v>4971.9799999999996</v>
      </c>
      <c r="C7">
        <f t="shared" si="0"/>
        <v>0.14456832294800959</v>
      </c>
      <c r="D7">
        <f t="shared" si="4"/>
        <v>627.77777777783854</v>
      </c>
      <c r="E7">
        <f t="shared" si="5"/>
        <v>13.120555555556825</v>
      </c>
      <c r="F7">
        <f t="shared" si="6"/>
        <v>28.020000000000437</v>
      </c>
      <c r="G7">
        <f t="shared" si="1"/>
        <v>173.32805537794209</v>
      </c>
      <c r="H7">
        <f t="shared" si="2"/>
        <v>13.733990680060911</v>
      </c>
      <c r="I7">
        <f t="shared" si="3"/>
        <v>27.467981360121822</v>
      </c>
      <c r="P7" t="s">
        <v>21</v>
      </c>
      <c r="Q7">
        <v>1.7E-6</v>
      </c>
      <c r="R7" t="s">
        <v>28</v>
      </c>
    </row>
    <row r="8" spans="1:18" x14ac:dyDescent="0.3">
      <c r="A8">
        <v>2.52E-2</v>
      </c>
      <c r="B8">
        <v>4969.2</v>
      </c>
      <c r="C8">
        <f t="shared" si="0"/>
        <v>0.15874507866387544</v>
      </c>
      <c r="D8">
        <f t="shared" si="4"/>
        <v>646.51162790691728</v>
      </c>
      <c r="E8">
        <f t="shared" si="5"/>
        <v>16.292093023254317</v>
      </c>
      <c r="F8">
        <f t="shared" si="6"/>
        <v>30.800000000000182</v>
      </c>
      <c r="G8">
        <f t="shared" si="1"/>
        <v>196.0956410420842</v>
      </c>
      <c r="H8">
        <f t="shared" si="2"/>
        <v>15.080782473068167</v>
      </c>
      <c r="I8">
        <f t="shared" si="3"/>
        <v>30.161564946136334</v>
      </c>
      <c r="P8" t="s">
        <v>22</v>
      </c>
      <c r="Q8">
        <v>1.1359999999999999</v>
      </c>
      <c r="R8" t="s">
        <v>17</v>
      </c>
    </row>
    <row r="9" spans="1:18" x14ac:dyDescent="0.3">
      <c r="A9">
        <v>3.0800000000000001E-2</v>
      </c>
      <c r="B9">
        <v>4966.1400000000003</v>
      </c>
      <c r="C9">
        <f t="shared" si="0"/>
        <v>0.17549928774784243</v>
      </c>
      <c r="D9">
        <f t="shared" si="4"/>
        <v>546.42857142848038</v>
      </c>
      <c r="E9">
        <f t="shared" si="5"/>
        <v>16.829999999997195</v>
      </c>
      <c r="F9">
        <f t="shared" si="6"/>
        <v>33.859999999999673</v>
      </c>
      <c r="G9">
        <f t="shared" si="1"/>
        <v>182.64067164637274</v>
      </c>
      <c r="H9">
        <f t="shared" si="2"/>
        <v>16.672432336045031</v>
      </c>
      <c r="I9">
        <f t="shared" si="3"/>
        <v>33.344864672090061</v>
      </c>
      <c r="P9" t="s">
        <v>23</v>
      </c>
      <c r="Q9">
        <v>0.7</v>
      </c>
      <c r="R9" t="s">
        <v>24</v>
      </c>
    </row>
    <row r="10" spans="1:18" x14ac:dyDescent="0.3">
      <c r="A10">
        <v>3.6799999999999999E-2</v>
      </c>
      <c r="B10">
        <v>4963.17</v>
      </c>
      <c r="C10">
        <f t="shared" si="0"/>
        <v>0.19183326093250877</v>
      </c>
      <c r="D10">
        <f t="shared" si="4"/>
        <v>495.00000000004258</v>
      </c>
      <c r="E10">
        <f t="shared" si="5"/>
        <v>18.216000000001568</v>
      </c>
      <c r="F10">
        <f t="shared" si="6"/>
        <v>36.829999999999927</v>
      </c>
      <c r="G10">
        <f t="shared" si="1"/>
        <v>181.82961159678945</v>
      </c>
      <c r="H10">
        <f t="shared" si="2"/>
        <v>18.224159788588334</v>
      </c>
      <c r="I10">
        <f t="shared" si="3"/>
        <v>36.448319577176669</v>
      </c>
      <c r="P10" s="4" t="s">
        <v>25</v>
      </c>
      <c r="Q10">
        <v>14.2</v>
      </c>
      <c r="R10" t="s">
        <v>29</v>
      </c>
    </row>
    <row r="11" spans="1:18" x14ac:dyDescent="0.3">
      <c r="A11">
        <v>4.36E-2</v>
      </c>
      <c r="B11">
        <v>4959.5200000000004</v>
      </c>
      <c r="C11">
        <f t="shared" si="0"/>
        <v>0.20880613017821101</v>
      </c>
      <c r="D11">
        <f t="shared" si="4"/>
        <v>536.76470588229938</v>
      </c>
      <c r="E11">
        <f t="shared" si="5"/>
        <v>23.402941176468254</v>
      </c>
      <c r="F11">
        <f t="shared" si="6"/>
        <v>40.479999999999563</v>
      </c>
      <c r="G11">
        <f t="shared" si="1"/>
        <v>215.04908493440882</v>
      </c>
      <c r="H11">
        <f t="shared" si="2"/>
        <v>19.836582366930045</v>
      </c>
      <c r="I11">
        <f t="shared" si="3"/>
        <v>39.673164733860091</v>
      </c>
      <c r="P11" s="4" t="s">
        <v>30</v>
      </c>
      <c r="Q11">
        <v>0.2</v>
      </c>
      <c r="R11" t="s">
        <v>2</v>
      </c>
    </row>
    <row r="12" spans="1:18" x14ac:dyDescent="0.3">
      <c r="A12">
        <v>5.2600000000000001E-2</v>
      </c>
      <c r="B12">
        <v>4955.96</v>
      </c>
      <c r="C12">
        <f t="shared" si="0"/>
        <v>0.2293468988235943</v>
      </c>
      <c r="D12">
        <f t="shared" si="4"/>
        <v>395.55555555559999</v>
      </c>
      <c r="E12">
        <f t="shared" si="5"/>
        <v>20.806222222224559</v>
      </c>
      <c r="F12">
        <f t="shared" si="6"/>
        <v>44.039999999999964</v>
      </c>
      <c r="G12">
        <f t="shared" si="1"/>
        <v>173.31386480517807</v>
      </c>
      <c r="H12">
        <f t="shared" si="2"/>
        <v>21.787955388241457</v>
      </c>
      <c r="I12">
        <f t="shared" si="3"/>
        <v>43.575910776482914</v>
      </c>
    </row>
    <row r="13" spans="1:18" x14ac:dyDescent="0.3">
      <c r="A13">
        <v>6.3399999999999998E-2</v>
      </c>
      <c r="B13">
        <v>4951.59</v>
      </c>
      <c r="C13">
        <f t="shared" si="0"/>
        <v>0.25179356624028343</v>
      </c>
      <c r="D13">
        <f t="shared" si="4"/>
        <v>404.62962962961961</v>
      </c>
      <c r="E13">
        <f t="shared" si="5"/>
        <v>25.653518518517881</v>
      </c>
      <c r="F13">
        <f t="shared" si="6"/>
        <v>48.409999999999854</v>
      </c>
      <c r="G13">
        <f t="shared" si="1"/>
        <v>194.68368817861975</v>
      </c>
      <c r="H13">
        <f t="shared" si="2"/>
        <v>23.920388792826927</v>
      </c>
      <c r="I13">
        <f t="shared" si="3"/>
        <v>47.840777585653854</v>
      </c>
    </row>
    <row r="14" spans="1:18" x14ac:dyDescent="0.3">
      <c r="A14">
        <v>7.5399999999999995E-2</v>
      </c>
      <c r="B14">
        <v>4947.3500000000004</v>
      </c>
      <c r="C14">
        <f t="shared" si="0"/>
        <v>0.27459060435491961</v>
      </c>
      <c r="D14">
        <f t="shared" si="4"/>
        <v>353.33333333331524</v>
      </c>
      <c r="E14">
        <f t="shared" si="5"/>
        <v>26.641333333331968</v>
      </c>
      <c r="F14">
        <f t="shared" si="6"/>
        <v>52.649999999999636</v>
      </c>
      <c r="G14">
        <f t="shared" si="1"/>
        <v>185.98907361029555</v>
      </c>
      <c r="H14">
        <f t="shared" si="2"/>
        <v>26.086107413717365</v>
      </c>
      <c r="I14">
        <f t="shared" si="3"/>
        <v>52.172214827434729</v>
      </c>
    </row>
    <row r="15" spans="1:18" x14ac:dyDescent="0.3">
      <c r="A15">
        <v>9.0999999999999998E-2</v>
      </c>
      <c r="B15">
        <v>4942.72</v>
      </c>
      <c r="C15">
        <f t="shared" si="0"/>
        <v>0.30166206257996714</v>
      </c>
      <c r="D15">
        <f t="shared" si="4"/>
        <v>296.79487179487876</v>
      </c>
      <c r="E15">
        <f t="shared" si="5"/>
        <v>27.008333333333965</v>
      </c>
      <c r="F15">
        <f t="shared" si="6"/>
        <v>57.279999999999745</v>
      </c>
      <c r="G15">
        <f t="shared" si="1"/>
        <v>171.02883640439654</v>
      </c>
      <c r="H15">
        <f t="shared" si="2"/>
        <v>28.657895945096879</v>
      </c>
      <c r="I15">
        <f t="shared" si="3"/>
        <v>57.315791890193758</v>
      </c>
    </row>
    <row r="16" spans="1:18" ht="15" x14ac:dyDescent="0.25">
      <c r="A16">
        <v>0.11</v>
      </c>
      <c r="B16">
        <v>4937.66</v>
      </c>
      <c r="C16">
        <f t="shared" si="0"/>
        <v>0.33166247903553997</v>
      </c>
      <c r="D16">
        <f t="shared" si="4"/>
        <v>266.31578947370525</v>
      </c>
      <c r="E16">
        <f t="shared" si="5"/>
        <v>29.294736842107579</v>
      </c>
      <c r="F16">
        <f t="shared" si="6"/>
        <v>62.340000000000146</v>
      </c>
      <c r="G16">
        <f t="shared" si="1"/>
        <v>168.66432529340645</v>
      </c>
      <c r="H16">
        <f t="shared" si="2"/>
        <v>31.507935508376296</v>
      </c>
      <c r="I16">
        <f t="shared" si="3"/>
        <v>63.015871016752591</v>
      </c>
    </row>
    <row r="17" spans="1:9" ht="15" x14ac:dyDescent="0.25">
      <c r="A17">
        <v>0.13200000000000001</v>
      </c>
      <c r="B17">
        <v>4932.2299999999996</v>
      </c>
      <c r="C17">
        <f t="shared" si="0"/>
        <v>0.36331804249169902</v>
      </c>
      <c r="D17">
        <f t="shared" si="4"/>
        <v>246.81818181819497</v>
      </c>
      <c r="E17">
        <f t="shared" si="5"/>
        <v>32.580000000001739</v>
      </c>
      <c r="F17">
        <f t="shared" si="6"/>
        <v>67.770000000000437</v>
      </c>
      <c r="G17">
        <f t="shared" si="1"/>
        <v>171.53382872241389</v>
      </c>
      <c r="H17">
        <f t="shared" si="2"/>
        <v>34.515214036711406</v>
      </c>
      <c r="I17">
        <f t="shared" si="3"/>
        <v>69.030428073422812</v>
      </c>
    </row>
    <row r="18" spans="1:9" ht="15" x14ac:dyDescent="0.25">
      <c r="A18">
        <v>0.159</v>
      </c>
      <c r="B18">
        <v>4927.05</v>
      </c>
      <c r="C18">
        <f t="shared" si="0"/>
        <v>0.39874804074753772</v>
      </c>
      <c r="D18">
        <f t="shared" si="4"/>
        <v>191.85185185182897</v>
      </c>
      <c r="E18">
        <f t="shared" si="5"/>
        <v>30.504444444440807</v>
      </c>
      <c r="F18">
        <f t="shared" si="6"/>
        <v>72.949999999999818</v>
      </c>
      <c r="G18">
        <f t="shared" si="1"/>
        <v>146.20378930291764</v>
      </c>
      <c r="H18">
        <f t="shared" si="2"/>
        <v>37.881063871016082</v>
      </c>
      <c r="I18">
        <f t="shared" si="3"/>
        <v>75.762127742032163</v>
      </c>
    </row>
    <row r="19" spans="1:9" ht="15" x14ac:dyDescent="0.25">
      <c r="A19">
        <v>0.19</v>
      </c>
      <c r="B19">
        <v>4921.4799999999996</v>
      </c>
      <c r="C19">
        <f t="shared" si="0"/>
        <v>0.43588989435406733</v>
      </c>
      <c r="D19">
        <f t="shared" si="4"/>
        <v>179.67741935485867</v>
      </c>
      <c r="E19">
        <f t="shared" si="5"/>
        <v>34.138709677423151</v>
      </c>
      <c r="F19">
        <f t="shared" si="6"/>
        <v>78.520000000000437</v>
      </c>
      <c r="G19">
        <f t="shared" si="1"/>
        <v>149.96559027472452</v>
      </c>
      <c r="H19">
        <f t="shared" si="2"/>
        <v>41.409539963636398</v>
      </c>
      <c r="I19">
        <f t="shared" si="3"/>
        <v>82.819079927272796</v>
      </c>
    </row>
    <row r="20" spans="1:9" x14ac:dyDescent="0.3">
      <c r="A20">
        <v>0.22900000000000001</v>
      </c>
      <c r="B20">
        <v>4915.49</v>
      </c>
      <c r="C20">
        <f t="shared" si="0"/>
        <v>0.47853944456021597</v>
      </c>
      <c r="D20">
        <f t="shared" si="4"/>
        <v>153.58974358973796</v>
      </c>
      <c r="E20">
        <f t="shared" si="5"/>
        <v>35.172051282049992</v>
      </c>
      <c r="F20">
        <f t="shared" si="6"/>
        <v>84.510000000000218</v>
      </c>
      <c r="G20">
        <f t="shared" si="1"/>
        <v>140.44696769477829</v>
      </c>
      <c r="H20">
        <f t="shared" si="2"/>
        <v>45.461247233220519</v>
      </c>
      <c r="I20">
        <f t="shared" si="3"/>
        <v>90.922494466441037</v>
      </c>
    </row>
    <row r="21" spans="1:9" x14ac:dyDescent="0.3">
      <c r="A21">
        <v>0.27600000000000002</v>
      </c>
      <c r="B21">
        <v>4907.1000000000004</v>
      </c>
      <c r="C21">
        <f t="shared" si="0"/>
        <v>0.52535702146254792</v>
      </c>
      <c r="D21">
        <f t="shared" si="4"/>
        <v>178.51063829785991</v>
      </c>
      <c r="E21">
        <f t="shared" si="5"/>
        <v>49.268936170209344</v>
      </c>
      <c r="F21">
        <f t="shared" si="6"/>
        <v>92.899999999999636</v>
      </c>
      <c r="G21">
        <f t="shared" si="1"/>
        <v>179.20619893468935</v>
      </c>
      <c r="H21">
        <f t="shared" si="2"/>
        <v>49.90891703894205</v>
      </c>
      <c r="I21">
        <f t="shared" si="3"/>
        <v>99.8178340778841</v>
      </c>
    </row>
    <row r="22" spans="1:9" x14ac:dyDescent="0.3">
      <c r="A22">
        <v>0.33200000000000002</v>
      </c>
      <c r="B22">
        <v>4900</v>
      </c>
      <c r="C22">
        <f t="shared" si="0"/>
        <v>0.57619441163551732</v>
      </c>
      <c r="D22">
        <f t="shared" si="4"/>
        <v>126.7857142857208</v>
      </c>
      <c r="E22">
        <f t="shared" si="5"/>
        <v>42.092857142859309</v>
      </c>
      <c r="F22">
        <f t="shared" si="6"/>
        <v>100</v>
      </c>
      <c r="G22">
        <f t="shared" si="1"/>
        <v>139.66098526779771</v>
      </c>
      <c r="H22">
        <f t="shared" si="2"/>
        <v>54.738469105374143</v>
      </c>
      <c r="I22">
        <f t="shared" si="3"/>
        <v>109.47693821074829</v>
      </c>
    </row>
    <row r="23" spans="1:9" x14ac:dyDescent="0.3">
      <c r="A23">
        <v>0.39600000000000002</v>
      </c>
      <c r="B23">
        <v>4892.37</v>
      </c>
      <c r="C23">
        <f t="shared" si="0"/>
        <v>0.62928530890209089</v>
      </c>
      <c r="D23">
        <f t="shared" si="4"/>
        <v>119.21875000000171</v>
      </c>
      <c r="E23">
        <f t="shared" si="5"/>
        <v>47.210625000000675</v>
      </c>
      <c r="F23">
        <f t="shared" si="6"/>
        <v>107.63000000000011</v>
      </c>
      <c r="G23">
        <f t="shared" si="1"/>
        <v>143.71578543284511</v>
      </c>
      <c r="H23">
        <f t="shared" si="2"/>
        <v>59.782104345698635</v>
      </c>
      <c r="I23">
        <f t="shared" si="3"/>
        <v>119.56420869139727</v>
      </c>
    </row>
    <row r="24" spans="1:9" x14ac:dyDescent="0.3">
      <c r="A24">
        <v>0.47699999999999998</v>
      </c>
      <c r="B24">
        <v>4884.1400000000003</v>
      </c>
      <c r="C24">
        <f t="shared" si="0"/>
        <v>0.69065186599328032</v>
      </c>
      <c r="D24">
        <f t="shared" si="4"/>
        <v>101.60493827159959</v>
      </c>
      <c r="E24">
        <f t="shared" si="5"/>
        <v>48.465555555553003</v>
      </c>
      <c r="F24">
        <f t="shared" si="6"/>
        <v>115.85999999999967</v>
      </c>
      <c r="G24">
        <f t="shared" si="1"/>
        <v>134.11213517763355</v>
      </c>
      <c r="H24">
        <f t="shared" si="2"/>
        <v>65.61192726936163</v>
      </c>
      <c r="I24">
        <f t="shared" si="3"/>
        <v>131.22385453872326</v>
      </c>
    </row>
    <row r="25" spans="1:9" x14ac:dyDescent="0.3">
      <c r="A25">
        <v>0.56799999999999995</v>
      </c>
      <c r="B25">
        <v>4875.29</v>
      </c>
      <c r="C25">
        <f t="shared" si="0"/>
        <v>0.7536577472566709</v>
      </c>
      <c r="D25">
        <f t="shared" si="4"/>
        <v>97.252747252751277</v>
      </c>
      <c r="E25">
        <f t="shared" si="5"/>
        <v>55.239560439562723</v>
      </c>
      <c r="F25">
        <f t="shared" si="6"/>
        <v>124.71000000000004</v>
      </c>
      <c r="G25">
        <f t="shared" si="1"/>
        <v>140.46307777211643</v>
      </c>
      <c r="H25">
        <f t="shared" si="2"/>
        <v>71.597485989383742</v>
      </c>
      <c r="I25">
        <f t="shared" si="3"/>
        <v>143.19497197876748</v>
      </c>
    </row>
    <row r="26" spans="1:9" x14ac:dyDescent="0.3">
      <c r="A26">
        <v>0.68500000000000005</v>
      </c>
      <c r="B26">
        <v>4865.7700000000004</v>
      </c>
      <c r="C26">
        <f t="shared" si="0"/>
        <v>0.82764726786234244</v>
      </c>
      <c r="D26">
        <f t="shared" si="4"/>
        <v>81.367521367517256</v>
      </c>
      <c r="E26">
        <f t="shared" si="5"/>
        <v>55.736752136749324</v>
      </c>
      <c r="F26">
        <f t="shared" si="6"/>
        <v>134.22999999999956</v>
      </c>
      <c r="G26">
        <f t="shared" si="1"/>
        <v>128.66686960625864</v>
      </c>
      <c r="H26">
        <f t="shared" si="2"/>
        <v>78.626490446922531</v>
      </c>
      <c r="I26">
        <f t="shared" si="3"/>
        <v>157.25298089384506</v>
      </c>
    </row>
    <row r="27" spans="1:9" x14ac:dyDescent="0.3">
      <c r="A27">
        <v>0.83599999999999997</v>
      </c>
      <c r="B27">
        <v>4855.5200000000004</v>
      </c>
      <c r="C27">
        <f t="shared" si="0"/>
        <v>0.91433035605299684</v>
      </c>
      <c r="D27">
        <f t="shared" si="4"/>
        <v>67.880794701986801</v>
      </c>
      <c r="E27">
        <f t="shared" si="5"/>
        <v>56.748344370860963</v>
      </c>
      <c r="F27">
        <f t="shared" si="6"/>
        <v>144.47999999999956</v>
      </c>
      <c r="G27">
        <f t="shared" si="1"/>
        <v>118.24682546445187</v>
      </c>
      <c r="H27">
        <f t="shared" si="2"/>
        <v>86.861383825034693</v>
      </c>
      <c r="I27">
        <f t="shared" si="3"/>
        <v>173.72276765006939</v>
      </c>
    </row>
    <row r="28" spans="1:9" x14ac:dyDescent="0.3">
      <c r="A28">
        <v>0.995</v>
      </c>
      <c r="B28">
        <v>4844.4799999999996</v>
      </c>
      <c r="C28">
        <f t="shared" si="0"/>
        <v>0.99749686716300012</v>
      </c>
      <c r="D28">
        <f t="shared" si="4"/>
        <v>69.43396226415642</v>
      </c>
      <c r="E28">
        <f t="shared" si="5"/>
        <v>69.086792452835638</v>
      </c>
      <c r="F28">
        <f t="shared" si="6"/>
        <v>155.52000000000044</v>
      </c>
      <c r="G28">
        <f t="shared" si="1"/>
        <v>132.74573927236656</v>
      </c>
      <c r="H28">
        <f t="shared" si="2"/>
        <v>94.762202380485007</v>
      </c>
      <c r="I28">
        <f t="shared" si="3"/>
        <v>189.52440476097001</v>
      </c>
    </row>
    <row r="29" spans="1:9" x14ac:dyDescent="0.3">
      <c r="A29">
        <v>1.2</v>
      </c>
      <c r="B29">
        <v>4832.6000000000004</v>
      </c>
      <c r="C29">
        <f t="shared" si="0"/>
        <v>1.0954451150103321</v>
      </c>
      <c r="D29">
        <f t="shared" si="4"/>
        <v>57.95121951219123</v>
      </c>
      <c r="E29">
        <f t="shared" si="5"/>
        <v>69.541463414629476</v>
      </c>
      <c r="F29">
        <f t="shared" si="6"/>
        <v>167.39999999999964</v>
      </c>
      <c r="G29">
        <f t="shared" si="1"/>
        <v>121.28854023520742</v>
      </c>
      <c r="H29">
        <f t="shared" si="2"/>
        <v>104.06728592598155</v>
      </c>
      <c r="I29">
        <f t="shared" si="3"/>
        <v>208.1345718519631</v>
      </c>
    </row>
    <row r="30" spans="1:9" x14ac:dyDescent="0.3">
      <c r="A30">
        <v>1.446</v>
      </c>
      <c r="B30">
        <v>4819.82</v>
      </c>
      <c r="C30">
        <f t="shared" si="0"/>
        <v>1.202497401244593</v>
      </c>
      <c r="D30">
        <f t="shared" si="4"/>
        <v>51.951219512197781</v>
      </c>
      <c r="E30">
        <f t="shared" si="5"/>
        <v>75.121463414637986</v>
      </c>
      <c r="F30">
        <f t="shared" si="6"/>
        <v>180.18000000000029</v>
      </c>
      <c r="G30">
        <f t="shared" si="1"/>
        <v>119.38091608837176</v>
      </c>
      <c r="H30">
        <f t="shared" si="2"/>
        <v>114.23725311823634</v>
      </c>
      <c r="I30">
        <f t="shared" si="3"/>
        <v>228.47450623647268</v>
      </c>
    </row>
    <row r="31" spans="1:9" x14ac:dyDescent="0.3">
      <c r="A31">
        <v>1.74</v>
      </c>
      <c r="B31">
        <v>4806.0600000000004</v>
      </c>
      <c r="C31">
        <f t="shared" si="0"/>
        <v>1.3190905958272918</v>
      </c>
      <c r="D31">
        <f t="shared" si="4"/>
        <v>46.802721088433017</v>
      </c>
      <c r="E31">
        <f t="shared" si="5"/>
        <v>81.436734693873447</v>
      </c>
      <c r="F31">
        <f t="shared" si="6"/>
        <v>193.9399999999996</v>
      </c>
      <c r="G31">
        <f t="shared" si="1"/>
        <v>118.0171797268959</v>
      </c>
      <c r="H31">
        <f t="shared" si="2"/>
        <v>125.31360660359272</v>
      </c>
      <c r="I31">
        <f t="shared" si="3"/>
        <v>250.62721320718543</v>
      </c>
    </row>
    <row r="32" spans="1:9" x14ac:dyDescent="0.3">
      <c r="A32">
        <v>2.1</v>
      </c>
      <c r="B32">
        <v>4793.43</v>
      </c>
      <c r="C32">
        <f t="shared" si="0"/>
        <v>1.4491376746189439</v>
      </c>
      <c r="D32">
        <f t="shared" si="4"/>
        <v>35.083333333333627</v>
      </c>
      <c r="E32">
        <f t="shared" si="5"/>
        <v>73.675000000000622</v>
      </c>
      <c r="F32">
        <f t="shared" si="6"/>
        <v>206.56999999999971</v>
      </c>
      <c r="G32">
        <f t="shared" si="1"/>
        <v>97.11867515482281</v>
      </c>
      <c r="H32">
        <f t="shared" si="2"/>
        <v>137.66807908879969</v>
      </c>
      <c r="I32">
        <f t="shared" si="3"/>
        <v>275.33615817759937</v>
      </c>
    </row>
    <row r="33" spans="1:14" x14ac:dyDescent="0.3">
      <c r="A33">
        <v>2.5</v>
      </c>
      <c r="B33">
        <v>4779.9799999999996</v>
      </c>
      <c r="C33">
        <f t="shared" si="0"/>
        <v>1.5811388300841898</v>
      </c>
      <c r="D33">
        <f t="shared" si="4"/>
        <v>33.625000000001826</v>
      </c>
      <c r="E33">
        <f t="shared" si="5"/>
        <v>84.062500000004562</v>
      </c>
      <c r="F33">
        <f t="shared" si="6"/>
        <v>220.02000000000044</v>
      </c>
      <c r="G33">
        <f t="shared" si="1"/>
        <v>101.89304747064837</v>
      </c>
      <c r="H33">
        <f t="shared" si="2"/>
        <v>150.20818885799804</v>
      </c>
      <c r="I33">
        <f t="shared" si="3"/>
        <v>300.41637771599608</v>
      </c>
    </row>
    <row r="34" spans="1:14" x14ac:dyDescent="0.3">
      <c r="A34">
        <v>3.02</v>
      </c>
      <c r="B34">
        <v>4763.17</v>
      </c>
      <c r="C34">
        <f t="shared" si="0"/>
        <v>1.7378147196982767</v>
      </c>
      <c r="D34">
        <f t="shared" si="4"/>
        <v>32.3269230769221</v>
      </c>
      <c r="E34">
        <f t="shared" si="5"/>
        <v>97.62730769230474</v>
      </c>
      <c r="F34">
        <f t="shared" si="6"/>
        <v>236.82999999999993</v>
      </c>
      <c r="G34">
        <f t="shared" si="1"/>
        <v>107.29155609969537</v>
      </c>
      <c r="H34">
        <f t="shared" si="2"/>
        <v>165.09239837133629</v>
      </c>
      <c r="I34">
        <f t="shared" si="3"/>
        <v>330.18479674267257</v>
      </c>
    </row>
    <row r="35" spans="1:14" x14ac:dyDescent="0.3">
      <c r="A35">
        <v>3.63</v>
      </c>
      <c r="B35">
        <v>4747.75</v>
      </c>
      <c r="C35">
        <f t="shared" si="0"/>
        <v>1.9052558883257651</v>
      </c>
      <c r="D35">
        <f t="shared" si="4"/>
        <v>25.278688524590287</v>
      </c>
      <c r="E35">
        <f t="shared" si="5"/>
        <v>91.761639344262733</v>
      </c>
      <c r="F35">
        <f t="shared" si="6"/>
        <v>252.25</v>
      </c>
      <c r="G35">
        <f t="shared" si="1"/>
        <v>92.092047173329462</v>
      </c>
      <c r="H35">
        <f t="shared" si="2"/>
        <v>180.99930939094767</v>
      </c>
      <c r="I35">
        <f t="shared" si="3"/>
        <v>361.99861878189535</v>
      </c>
    </row>
    <row r="36" spans="1:14" x14ac:dyDescent="0.3">
      <c r="A36">
        <v>4.38</v>
      </c>
      <c r="B36">
        <v>4731.33</v>
      </c>
      <c r="C36">
        <f t="shared" si="0"/>
        <v>2.0928449536456348</v>
      </c>
      <c r="D36">
        <f t="shared" si="4"/>
        <v>21.89333333333343</v>
      </c>
      <c r="E36">
        <f t="shared" si="5"/>
        <v>95.89280000000042</v>
      </c>
      <c r="F36">
        <f t="shared" si="6"/>
        <v>268.67000000000007</v>
      </c>
      <c r="G36">
        <f t="shared" si="1"/>
        <v>87.531754433561005</v>
      </c>
      <c r="H36">
        <f t="shared" si="2"/>
        <v>198.82027059633532</v>
      </c>
      <c r="I36">
        <f t="shared" si="3"/>
        <v>397.64054119267064</v>
      </c>
    </row>
    <row r="37" spans="1:14" x14ac:dyDescent="0.3">
      <c r="A37">
        <v>5.21</v>
      </c>
      <c r="B37">
        <v>4713.83</v>
      </c>
      <c r="C37">
        <f t="shared" si="0"/>
        <v>2.2825424421026654</v>
      </c>
      <c r="D37">
        <f t="shared" si="4"/>
        <v>21.08433734939759</v>
      </c>
      <c r="E37">
        <f t="shared" si="5"/>
        <v>109.84939759036143</v>
      </c>
      <c r="F37">
        <f t="shared" si="6"/>
        <v>286.17000000000007</v>
      </c>
      <c r="G37">
        <f t="shared" si="1"/>
        <v>92.252143886259304</v>
      </c>
      <c r="H37">
        <f t="shared" si="2"/>
        <v>216.84153199975322</v>
      </c>
      <c r="I37">
        <f t="shared" si="3"/>
        <v>433.68306399950643</v>
      </c>
    </row>
    <row r="38" spans="1:14" x14ac:dyDescent="0.3">
      <c r="A38">
        <v>6.29</v>
      </c>
      <c r="B38">
        <v>4698.38</v>
      </c>
      <c r="C38">
        <f t="shared" si="0"/>
        <v>2.5079872407968904</v>
      </c>
      <c r="D38">
        <f t="shared" si="4"/>
        <v>14.305555555555387</v>
      </c>
      <c r="E38">
        <f t="shared" si="5"/>
        <v>89.981944444443386</v>
      </c>
      <c r="F38">
        <f t="shared" si="6"/>
        <v>301.61999999999989</v>
      </c>
      <c r="G38">
        <f t="shared" si="1"/>
        <v>68.531188519256744</v>
      </c>
      <c r="H38">
        <f t="shared" si="2"/>
        <v>238.2587878757046</v>
      </c>
      <c r="I38">
        <f t="shared" si="3"/>
        <v>476.5175757514092</v>
      </c>
    </row>
    <row r="39" spans="1:14" x14ac:dyDescent="0.3">
      <c r="A39">
        <v>7.58</v>
      </c>
      <c r="B39">
        <v>4678.74</v>
      </c>
      <c r="C39">
        <f t="shared" si="0"/>
        <v>2.7531799795872409</v>
      </c>
      <c r="D39">
        <f t="shared" si="4"/>
        <v>15.22480620155064</v>
      </c>
      <c r="E39">
        <f t="shared" si="5"/>
        <v>115.40403100775386</v>
      </c>
      <c r="F39">
        <f t="shared" si="6"/>
        <v>321.26000000000022</v>
      </c>
      <c r="G39">
        <f t="shared" si="1"/>
        <v>80.100251324299222</v>
      </c>
      <c r="H39">
        <f t="shared" si="2"/>
        <v>261.5520980607879</v>
      </c>
      <c r="I39">
        <f t="shared" si="3"/>
        <v>523.1041961215758</v>
      </c>
    </row>
    <row r="40" spans="1:14" x14ac:dyDescent="0.3">
      <c r="A40">
        <v>9.14</v>
      </c>
      <c r="B40">
        <v>4661.3999999999996</v>
      </c>
      <c r="C40">
        <f t="shared" si="0"/>
        <v>3.0232432915661951</v>
      </c>
      <c r="D40">
        <f t="shared" si="4"/>
        <v>11.115384615384706</v>
      </c>
      <c r="E40">
        <f t="shared" si="5"/>
        <v>101.59461538461622</v>
      </c>
      <c r="F40">
        <f t="shared" si="6"/>
        <v>338.60000000000036</v>
      </c>
      <c r="G40">
        <f t="shared" si="1"/>
        <v>64.207166360129065</v>
      </c>
      <c r="H40">
        <f t="shared" si="2"/>
        <v>287.20811269878851</v>
      </c>
      <c r="I40">
        <f t="shared" si="3"/>
        <v>574.41622539757702</v>
      </c>
    </row>
    <row r="41" spans="1:14" x14ac:dyDescent="0.3">
      <c r="A41">
        <v>11.02</v>
      </c>
      <c r="B41">
        <v>4643.13</v>
      </c>
      <c r="C41">
        <f t="shared" si="0"/>
        <v>3.3196385345395663</v>
      </c>
      <c r="D41">
        <f t="shared" si="4"/>
        <v>9.7180851063827323</v>
      </c>
      <c r="E41">
        <f t="shared" si="5"/>
        <v>107.0932978723377</v>
      </c>
      <c r="F41">
        <f t="shared" si="6"/>
        <v>356.86999999999989</v>
      </c>
      <c r="G41">
        <f t="shared" si="1"/>
        <v>61.640665405824166</v>
      </c>
      <c r="H41">
        <f t="shared" si="2"/>
        <v>315.36566078125878</v>
      </c>
      <c r="I41">
        <f t="shared" si="3"/>
        <v>630.73132156251756</v>
      </c>
    </row>
    <row r="42" spans="1:14" x14ac:dyDescent="0.3">
      <c r="A42">
        <v>13.12</v>
      </c>
      <c r="B42">
        <v>4623.87</v>
      </c>
      <c r="C42">
        <f t="shared" si="0"/>
        <v>3.6221540552549665</v>
      </c>
      <c r="D42">
        <f t="shared" si="4"/>
        <v>9.1714285714286774</v>
      </c>
      <c r="E42">
        <f t="shared" si="5"/>
        <v>120.32914285714423</v>
      </c>
      <c r="F42">
        <f t="shared" si="6"/>
        <v>376.13000000000011</v>
      </c>
      <c r="G42">
        <f t="shared" si="1"/>
        <v>63.666154894973445</v>
      </c>
      <c r="H42">
        <f t="shared" si="2"/>
        <v>344.10463524922181</v>
      </c>
      <c r="I42">
        <f t="shared" si="3"/>
        <v>688.20927049844363</v>
      </c>
    </row>
    <row r="43" spans="1:14" x14ac:dyDescent="0.3">
      <c r="A43">
        <v>15.81</v>
      </c>
      <c r="B43">
        <v>4607.71</v>
      </c>
      <c r="C43">
        <f t="shared" si="0"/>
        <v>3.9761790704142088</v>
      </c>
      <c r="D43">
        <f t="shared" si="4"/>
        <v>6.0074349442378612</v>
      </c>
      <c r="E43">
        <f t="shared" si="5"/>
        <v>94.97754646840059</v>
      </c>
      <c r="F43">
        <f t="shared" si="6"/>
        <v>392.28999999999996</v>
      </c>
      <c r="G43">
        <f t="shared" si="1"/>
        <v>45.646491937105068</v>
      </c>
      <c r="H43">
        <f t="shared" si="2"/>
        <v>377.73701168934986</v>
      </c>
      <c r="I43">
        <f t="shared" si="3"/>
        <v>755.47402337869971</v>
      </c>
      <c r="M43" t="s">
        <v>31</v>
      </c>
      <c r="N43">
        <f>(4.06*Q3*Q8*SQRT(Q9/(Q6*Q7*Q10)))/(Q5*N2)</f>
        <v>209.14675648068442</v>
      </c>
    </row>
    <row r="44" spans="1:14" x14ac:dyDescent="0.3">
      <c r="A44">
        <v>19.07</v>
      </c>
      <c r="B44">
        <v>4586.54</v>
      </c>
      <c r="C44">
        <f t="shared" si="0"/>
        <v>4.3669211121796101</v>
      </c>
      <c r="D44">
        <f t="shared" si="4"/>
        <v>6.4938650306748693</v>
      </c>
      <c r="E44">
        <f t="shared" si="5"/>
        <v>123.83800613496976</v>
      </c>
      <c r="F44">
        <f t="shared" si="6"/>
        <v>413.46000000000004</v>
      </c>
      <c r="G44">
        <f t="shared" si="1"/>
        <v>54.178966523163098</v>
      </c>
      <c r="H44">
        <f t="shared" si="2"/>
        <v>414.85750565706297</v>
      </c>
      <c r="I44">
        <f t="shared" si="3"/>
        <v>829.71501131412595</v>
      </c>
    </row>
    <row r="45" spans="1:14" x14ac:dyDescent="0.3">
      <c r="A45">
        <v>21.99</v>
      </c>
      <c r="B45">
        <v>4568.78</v>
      </c>
      <c r="C45">
        <f t="shared" si="0"/>
        <v>4.6893496350773418</v>
      </c>
      <c r="D45">
        <f t="shared" si="4"/>
        <v>6.0821917808219963</v>
      </c>
      <c r="E45">
        <f t="shared" si="5"/>
        <v>133.74739726027568</v>
      </c>
      <c r="F45">
        <f t="shared" si="6"/>
        <v>431.22000000000025</v>
      </c>
      <c r="G45">
        <f t="shared" si="1"/>
        <v>55.081975503864953</v>
      </c>
      <c r="H45">
        <f t="shared" si="2"/>
        <v>445.48821533234747</v>
      </c>
      <c r="I45">
        <f t="shared" si="3"/>
        <v>890.97643066469493</v>
      </c>
    </row>
    <row r="46" spans="1:14" x14ac:dyDescent="0.3">
      <c r="A46">
        <v>27.72</v>
      </c>
      <c r="B46">
        <v>4550.26</v>
      </c>
      <c r="C46">
        <f t="shared" si="0"/>
        <v>5.2649786324352732</v>
      </c>
      <c r="D46">
        <f t="shared" si="4"/>
        <v>3.2321116928445943</v>
      </c>
      <c r="E46">
        <f t="shared" si="5"/>
        <v>89.594136125652156</v>
      </c>
      <c r="F46">
        <f t="shared" si="6"/>
        <v>449.73999999999978</v>
      </c>
      <c r="G46">
        <f t="shared" si="1"/>
        <v>32.173500787840993</v>
      </c>
      <c r="H46">
        <f t="shared" si="2"/>
        <v>500.17297008135097</v>
      </c>
      <c r="I46">
        <f t="shared" si="3"/>
        <v>1000.3459401627019</v>
      </c>
    </row>
    <row r="47" spans="1:14" x14ac:dyDescent="0.3">
      <c r="A47">
        <v>32.99</v>
      </c>
      <c r="B47">
        <v>4530.93</v>
      </c>
      <c r="C47">
        <f t="shared" si="0"/>
        <v>5.7436921923097515</v>
      </c>
      <c r="D47">
        <f t="shared" si="4"/>
        <v>3.6679316888045381</v>
      </c>
      <c r="E47">
        <f t="shared" si="5"/>
        <v>121.00506641366172</v>
      </c>
      <c r="F47">
        <f t="shared" si="6"/>
        <v>469.06999999999971</v>
      </c>
      <c r="G47">
        <f t="shared" si="1"/>
        <v>40.379052569700292</v>
      </c>
      <c r="H47">
        <f t="shared" si="2"/>
        <v>545.65075826942643</v>
      </c>
      <c r="I47">
        <f t="shared" si="3"/>
        <v>1091.3015165388529</v>
      </c>
    </row>
    <row r="48" spans="1:14" x14ac:dyDescent="0.3">
      <c r="A48">
        <v>39.770000000000003</v>
      </c>
      <c r="B48">
        <v>4510.79</v>
      </c>
      <c r="C48">
        <f t="shared" si="0"/>
        <v>6.3063460101710245</v>
      </c>
      <c r="D48">
        <f t="shared" si="4"/>
        <v>2.9705014749263015</v>
      </c>
      <c r="E48">
        <f t="shared" si="5"/>
        <v>118.13684365781901</v>
      </c>
      <c r="F48">
        <f t="shared" si="6"/>
        <v>489.21000000000004</v>
      </c>
      <c r="G48">
        <f t="shared" si="1"/>
        <v>35.79465625338743</v>
      </c>
      <c r="H48">
        <f t="shared" si="2"/>
        <v>599.10287096624734</v>
      </c>
      <c r="I48">
        <f t="shared" si="3"/>
        <v>1198.2057419324947</v>
      </c>
    </row>
    <row r="49" spans="1:9" x14ac:dyDescent="0.3">
      <c r="A49">
        <v>47.94</v>
      </c>
      <c r="B49">
        <v>4495.1099999999997</v>
      </c>
      <c r="C49">
        <f t="shared" si="0"/>
        <v>6.923871749245504</v>
      </c>
      <c r="D49">
        <f t="shared" si="4"/>
        <v>1.9192166462668667</v>
      </c>
      <c r="E49">
        <f t="shared" si="5"/>
        <v>92.007246022033584</v>
      </c>
      <c r="F49">
        <f t="shared" si="6"/>
        <v>504.89000000000033</v>
      </c>
      <c r="G49">
        <f t="shared" si="1"/>
        <v>25.391654157607725</v>
      </c>
      <c r="H49">
        <f t="shared" si="2"/>
        <v>657.76781617832285</v>
      </c>
      <c r="I49">
        <f t="shared" si="3"/>
        <v>1315.5356323566457</v>
      </c>
    </row>
    <row r="50" spans="1:9" x14ac:dyDescent="0.3">
      <c r="A50">
        <v>57.8</v>
      </c>
      <c r="B50">
        <v>4473.4399999999996</v>
      </c>
      <c r="C50">
        <f t="shared" si="0"/>
        <v>7.6026311234992852</v>
      </c>
      <c r="D50">
        <f t="shared" si="4"/>
        <v>2.1977687626774922</v>
      </c>
      <c r="E50">
        <f t="shared" si="5"/>
        <v>127.03103448275904</v>
      </c>
      <c r="F50">
        <f t="shared" si="6"/>
        <v>526.5600000000004</v>
      </c>
      <c r="G50">
        <f t="shared" si="1"/>
        <v>31.925894244663326</v>
      </c>
      <c r="H50">
        <f t="shared" si="2"/>
        <v>722.24995673243211</v>
      </c>
      <c r="I50">
        <f t="shared" si="3"/>
        <v>1444.4999134648642</v>
      </c>
    </row>
    <row r="51" spans="1:9" x14ac:dyDescent="0.3">
      <c r="A51">
        <v>68.8</v>
      </c>
      <c r="B51">
        <v>4456.55</v>
      </c>
      <c r="C51">
        <f t="shared" si="0"/>
        <v>8.2945765413310877</v>
      </c>
      <c r="D51">
        <f t="shared" si="4"/>
        <v>1.5354545454544926</v>
      </c>
      <c r="E51">
        <f t="shared" si="5"/>
        <v>105.63927272726909</v>
      </c>
      <c r="F51">
        <f t="shared" si="6"/>
        <v>543.44999999999982</v>
      </c>
      <c r="G51">
        <f t="shared" si="1"/>
        <v>24.409439768997824</v>
      </c>
      <c r="H51">
        <f t="shared" si="2"/>
        <v>787.98477142645334</v>
      </c>
      <c r="I51">
        <f t="shared" si="3"/>
        <v>1575.9695428529067</v>
      </c>
    </row>
    <row r="52" spans="1:9" x14ac:dyDescent="0.3">
      <c r="A52">
        <v>82.95</v>
      </c>
      <c r="B52">
        <v>4433.21</v>
      </c>
      <c r="C52">
        <f t="shared" si="0"/>
        <v>9.1076890592509798</v>
      </c>
      <c r="D52">
        <f t="shared" si="4"/>
        <v>1.6494699646643205</v>
      </c>
      <c r="E52">
        <f t="shared" si="5"/>
        <v>136.82353356890539</v>
      </c>
      <c r="F52">
        <f t="shared" si="6"/>
        <v>566.79</v>
      </c>
      <c r="G52">
        <f t="shared" si="1"/>
        <v>28.704514425271217</v>
      </c>
      <c r="H52">
        <f t="shared" si="2"/>
        <v>865.23046062884305</v>
      </c>
      <c r="I52">
        <f t="shared" si="3"/>
        <v>1730.4609212576861</v>
      </c>
    </row>
    <row r="53" spans="1:9" x14ac:dyDescent="0.3">
      <c r="A53">
        <v>97.5</v>
      </c>
      <c r="B53">
        <v>4408.8599999999997</v>
      </c>
      <c r="C53">
        <f t="shared" si="0"/>
        <v>9.8742088290657488</v>
      </c>
      <c r="D53">
        <f t="shared" si="4"/>
        <v>1.673539518900369</v>
      </c>
      <c r="E53">
        <f t="shared" si="5"/>
        <v>163.17010309278598</v>
      </c>
      <c r="F53">
        <f t="shared" si="6"/>
        <v>591.14000000000033</v>
      </c>
      <c r="G53">
        <f t="shared" si="1"/>
        <v>31.766956259829527</v>
      </c>
      <c r="H53">
        <f t="shared" si="2"/>
        <v>938.04983876124618</v>
      </c>
      <c r="I53">
        <f t="shared" si="3"/>
        <v>1876.0996775224924</v>
      </c>
    </row>
    <row r="69" spans="16:17" x14ac:dyDescent="0.3">
      <c r="P69" t="s">
        <v>9</v>
      </c>
      <c r="Q69">
        <v>-188.48</v>
      </c>
    </row>
    <row r="70" spans="16:17" x14ac:dyDescent="0.3">
      <c r="P70" t="s">
        <v>31</v>
      </c>
      <c r="Q70">
        <f>-1*(4.06*Q3*Q8*SQRT(Q9/(Q6*Q7*Q10)))/(Q5*Q69)</f>
        <v>210.83342387165769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Kumar</dc:creator>
  <cp:lastModifiedBy>DELL</cp:lastModifiedBy>
  <dcterms:created xsi:type="dcterms:W3CDTF">2024-08-31T09:49:14Z</dcterms:created>
  <dcterms:modified xsi:type="dcterms:W3CDTF">2024-10-04T16:20:18Z</dcterms:modified>
</cp:coreProperties>
</file>