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<sst xmlns="http://schemas.openxmlformats.org/spreadsheetml/2006/main" count="23" uniqueCount="15">
  <si>
    <t xml:space="preserve">U (kV)</t>
  </si>
  <si>
    <t xml:space="preserve">D1 (cm)</t>
  </si>
  <si>
    <t xml:space="preserve">D2 (cm)</t>
  </si>
  <si>
    <t xml:space="preserve">L (cm)</t>
  </si>
  <si>
    <t xml:space="preserve">d1</t>
  </si>
  <si>
    <t xml:space="preserve">m</t>
  </si>
  <si>
    <t xml:space="preserve">Electron</t>
  </si>
  <si>
    <t xml:space="preserve">e</t>
  </si>
  <si>
    <t xml:space="preserve">d2</t>
  </si>
  <si>
    <t xml:space="preserve">h</t>
  </si>
  <si>
    <t xml:space="preserve">λ (pm)</t>
  </si>
  <si>
    <t xml:space="preserve">λ teorica (pm)</t>
  </si>
  <si>
    <t xml:space="preserve">1/sqrU</t>
  </si>
  <si>
    <t xml:space="preserve">D1</t>
  </si>
  <si>
    <t xml:space="preserve">D2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</si>
</sst>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"/>
    <numFmt numFmtId="166" formatCode="#,##0.00"/>
    <numFmt numFmtId="167" formatCode="#,##0.000"/>
    <numFmt numFmtId="168" formatCode="#,##0.000000"/>
    <numFmt numFmtId="169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R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4.14"/>
    <col collapsed="false" customWidth="true" hidden="false" outlineLevel="0" max="2" min="2" style="2" width="14.14"/>
    <col collapsed="false" customWidth="true" hidden="false" outlineLevel="0" max="4" min="3" style="3" width="14.14"/>
    <col collapsed="false" customWidth="true" hidden="false" outlineLevel="0" max="5" min="5" style="4" width="14.14"/>
    <col collapsed="false" customWidth="true" hidden="false" outlineLevel="0" max="6" min="6" style="3" width="10.01"/>
    <col collapsed="false" customWidth="true" hidden="false" outlineLevel="0" max="7" min="7" style="4" width="14.14"/>
    <col collapsed="false" customWidth="true" hidden="false" outlineLevel="0" max="9" min="8" style="1" width="14.14"/>
    <col collapsed="false" customWidth="true" hidden="false" outlineLevel="0" max="10" min="10" style="5" width="14.14"/>
    <col collapsed="false" customWidth="true" hidden="false" outlineLevel="0" max="11" min="11" style="6" width="14.14"/>
    <col collapsed="false" customWidth="true" hidden="false" outlineLevel="0" max="13" min="12" style="7" width="14.14"/>
    <col collapsed="false" customWidth="true" hidden="false" outlineLevel="0" max="17" min="14" style="1" width="14.14"/>
    <col collapsed="false" customWidth="true" hidden="false" outlineLevel="0" max="18" min="18" style="6" width="14.14"/>
  </cols>
  <sheetData>
    <row r="1" customFormat="false" ht="19.5" hidden="false" customHeight="true" outlineLevel="0" collapsed="false">
      <c r="B1" s="8"/>
      <c r="C1" s="9"/>
      <c r="D1" s="10"/>
    </row>
    <row r="2" customFormat="false" ht="19.5" hidden="false" customHeight="true" outlineLevel="0" collapsed="false">
      <c r="B2" s="8" t="s">
        <v>0</v>
      </c>
      <c r="C2" s="9" t="s">
        <v>1</v>
      </c>
      <c r="D2" s="9"/>
      <c r="E2" s="11" t="s">
        <v>2</v>
      </c>
      <c r="F2" s="11"/>
      <c r="J2" s="12" t="s">
        <v>3</v>
      </c>
      <c r="K2" s="13" t="n">
        <v>13.5</v>
      </c>
      <c r="L2" s="13" t="n">
        <v>0.1</v>
      </c>
    </row>
    <row r="3" customFormat="false" ht="19.5" hidden="false" customHeight="true" outlineLevel="0" collapsed="false">
      <c r="B3" s="14" t="n">
        <v>2.9</v>
      </c>
      <c r="C3" s="15" t="n">
        <v>3.24</v>
      </c>
      <c r="D3" s="15" t="n">
        <v>0.1</v>
      </c>
      <c r="E3" s="15" t="n">
        <v>5.31</v>
      </c>
      <c r="F3" s="15" t="n">
        <v>0.1</v>
      </c>
      <c r="J3" s="12" t="s">
        <v>4</v>
      </c>
      <c r="K3" s="16" t="n">
        <v>2.13E-010</v>
      </c>
      <c r="L3" s="17" t="s">
        <v>5</v>
      </c>
      <c r="M3" s="13" t="n">
        <v>2.13</v>
      </c>
      <c r="P3" s="18" t="s">
        <v>6</v>
      </c>
      <c r="Q3" s="19" t="s">
        <v>7</v>
      </c>
      <c r="R3" s="16" t="n">
        <v>1.6E-019</v>
      </c>
    </row>
    <row r="4" customFormat="false" ht="19.5" hidden="false" customHeight="true" outlineLevel="0" collapsed="false">
      <c r="B4" s="14" t="n">
        <v>3.5</v>
      </c>
      <c r="C4" s="15" t="n">
        <v>3.91</v>
      </c>
      <c r="D4" s="15" t="n">
        <v>0.1</v>
      </c>
      <c r="E4" s="15" t="n">
        <v>4.83</v>
      </c>
      <c r="F4" s="15" t="n">
        <v>0.1</v>
      </c>
      <c r="J4" s="12" t="s">
        <v>8</v>
      </c>
      <c r="K4" s="16" t="n">
        <v>1.23E-010</v>
      </c>
      <c r="L4" s="17" t="s">
        <v>5</v>
      </c>
      <c r="M4" s="13" t="n">
        <v>1.23</v>
      </c>
      <c r="P4" s="18"/>
      <c r="Q4" s="19" t="s">
        <v>5</v>
      </c>
      <c r="R4" s="16" t="n">
        <f aca="false">9.1E-031*1000</f>
        <v>9.1E-028</v>
      </c>
    </row>
    <row r="5" customFormat="false" ht="19.5" hidden="false" customHeight="true" outlineLevel="0" collapsed="false">
      <c r="B5" s="14" t="n">
        <v>4</v>
      </c>
      <c r="C5" s="15" t="n">
        <v>2.635</v>
      </c>
      <c r="D5" s="15" t="n">
        <v>0.1</v>
      </c>
      <c r="E5" s="15" t="n">
        <v>4.666</v>
      </c>
      <c r="F5" s="15" t="n">
        <v>0.1</v>
      </c>
      <c r="J5" s="12" t="s">
        <v>9</v>
      </c>
      <c r="K5" s="16" t="n">
        <v>6.6256E-034</v>
      </c>
    </row>
    <row r="6" customFormat="false" ht="19.5" hidden="false" customHeight="true" outlineLevel="0" collapsed="false">
      <c r="B6" s="14" t="n">
        <v>4.5</v>
      </c>
      <c r="C6" s="15" t="n">
        <v>2.555</v>
      </c>
      <c r="D6" s="15" t="n">
        <v>0.1</v>
      </c>
      <c r="E6" s="15" t="n">
        <v>4.365</v>
      </c>
      <c r="F6" s="15" t="n">
        <v>0.1</v>
      </c>
    </row>
    <row r="7" customFormat="false" ht="19.5" hidden="false" customHeight="true" outlineLevel="0" collapsed="false"/>
    <row r="8" customFormat="false" ht="19.5" hidden="false" customHeight="true" outlineLevel="0" collapsed="false"/>
    <row r="9" customFormat="false" ht="19.5" hidden="false" customHeight="true" outlineLevel="0" collapsed="false"/>
    <row r="10" customFormat="false" ht="19.5" hidden="false" customHeight="true" outlineLevel="0" collapsed="false"/>
    <row r="11" customFormat="false" ht="19.5" hidden="false" customHeight="true" outlineLevel="0" collapsed="false">
      <c r="B11" s="8" t="s">
        <v>0</v>
      </c>
      <c r="C11" s="9" t="s">
        <v>1</v>
      </c>
      <c r="D11" s="9"/>
      <c r="E11" s="20" t="s">
        <v>10</v>
      </c>
      <c r="F11" s="20"/>
      <c r="G11" s="20" t="s">
        <v>11</v>
      </c>
      <c r="J11" s="21" t="s">
        <v>12</v>
      </c>
      <c r="K11" s="6" t="s">
        <v>13</v>
      </c>
      <c r="L11" s="7" t="s">
        <v>14</v>
      </c>
    </row>
    <row r="12" customFormat="false" ht="19.5" hidden="false" customHeight="true" outlineLevel="0" collapsed="false">
      <c r="B12" s="14" t="n">
        <v>2.9</v>
      </c>
      <c r="C12" s="15" t="n">
        <v>3.91</v>
      </c>
      <c r="D12" s="15" t="n">
        <v>0.1</v>
      </c>
      <c r="E12" s="22" t="n">
        <f aca="false">($K$3*(C12/(2*$K$2)))/0.000000000001</f>
        <v>30.8455555555556</v>
      </c>
      <c r="F12" s="13" t="n">
        <f aca="false">((C12/$K$2)*SQRT((D12/C12)^2+($L$2/$K$2)^2))*($K$3)*(1/0.000000000001)</f>
        <v>1.64262149859945</v>
      </c>
      <c r="G12" s="22" t="n">
        <f aca="false">($K$5/SQRT(2*$R$3*$R$4*B12))/0.000000000001</f>
        <v>22.7997733048169</v>
      </c>
      <c r="J12" s="22" t="n">
        <f aca="false">1/SQRT(B12)</f>
        <v>0.587220219514704</v>
      </c>
      <c r="K12" s="15" t="n">
        <v>3.91</v>
      </c>
      <c r="L12" s="15" t="n">
        <v>5.31</v>
      </c>
    </row>
    <row r="13" customFormat="false" ht="19.5" hidden="false" customHeight="true" outlineLevel="0" collapsed="false">
      <c r="B13" s="14" t="n">
        <v>3.5</v>
      </c>
      <c r="C13" s="15" t="n">
        <v>3.24</v>
      </c>
      <c r="D13" s="15" t="n">
        <v>0.1</v>
      </c>
      <c r="E13" s="22" t="n">
        <f aca="false">($K$3*(C13/(2*$K$2)))/0.000000000001</f>
        <v>25.56</v>
      </c>
      <c r="F13" s="13" t="n">
        <f aca="false">((C13/$K$2)*SQRT((D13/C13)^2+($L$2/$K$2)^2))*($K$3)*(1/0.000000000001)</f>
        <v>1.62258163446214</v>
      </c>
      <c r="G13" s="22" t="n">
        <f aca="false">($K$5/SQRT(2*$R$3*$R$4*B13))/0.000000000001</f>
        <v>20.7536986168595</v>
      </c>
      <c r="J13" s="22" t="n">
        <f aca="false">1/SQRT(B13)</f>
        <v>0.534522483824849</v>
      </c>
      <c r="K13" s="15" t="n">
        <v>3.24</v>
      </c>
      <c r="L13" s="15" t="n">
        <v>4.83</v>
      </c>
    </row>
    <row r="14" customFormat="false" ht="19.5" hidden="false" customHeight="true" outlineLevel="0" collapsed="false">
      <c r="B14" s="14" t="n">
        <v>4</v>
      </c>
      <c r="C14" s="15" t="n">
        <v>2.635</v>
      </c>
      <c r="D14" s="15" t="n">
        <v>0.1</v>
      </c>
      <c r="E14" s="22" t="n">
        <f aca="false">($K$3*(C14/(2*$K$2)))/0.000000000001</f>
        <v>20.7872222222222</v>
      </c>
      <c r="F14" s="13" t="n">
        <f aca="false">((C14/$K$2)*SQRT((D14/C14)^2+($L$2/$K$2)^2))*($K$3)*(1/0.000000000001)</f>
        <v>1.60755135779503</v>
      </c>
      <c r="G14" s="22" t="n">
        <f aca="false">($K$5/SQRT(2*$R$3*$R$4*B14))/0.000000000001</f>
        <v>19.4133074331631</v>
      </c>
      <c r="J14" s="22" t="n">
        <f aca="false">1/SQRT(B14)</f>
        <v>0.5</v>
      </c>
      <c r="K14" s="15" t="n">
        <v>2.635</v>
      </c>
      <c r="L14" s="15" t="n">
        <v>4.666</v>
      </c>
    </row>
    <row r="15" customFormat="false" ht="19.5" hidden="false" customHeight="true" outlineLevel="0" collapsed="false">
      <c r="B15" s="14" t="n">
        <v>4.5</v>
      </c>
      <c r="C15" s="15" t="n">
        <v>2.555</v>
      </c>
      <c r="D15" s="15" t="n">
        <v>0.1</v>
      </c>
      <c r="E15" s="22" t="n">
        <f aca="false">($K$3*(C15/(2*$K$2)))/0.000000000001</f>
        <v>20.1561111111111</v>
      </c>
      <c r="F15" s="13" t="n">
        <f aca="false">((C15/$K$2)*SQRT((D15/C15)^2+($L$2/$K$2)^2))*($K$3)*(1/0.000000000001)</f>
        <v>1.60578643750666</v>
      </c>
      <c r="G15" s="22" t="n">
        <f aca="false">($K$5/SQRT(2*$R$3*$R$4*B15))/0.000000000001</f>
        <v>18.3030417749984</v>
      </c>
      <c r="J15" s="22" t="n">
        <f aca="false">1/SQRT(B15)</f>
        <v>0.471404520791032</v>
      </c>
      <c r="K15" s="15" t="n">
        <v>2.555</v>
      </c>
      <c r="L15" s="15" t="n">
        <v>4.365</v>
      </c>
    </row>
    <row r="16" customFormat="false" ht="19.5" hidden="false" customHeight="true" outlineLevel="0" collapsed="false"/>
    <row r="17" customFormat="false" ht="19.5" hidden="false" customHeight="true" outlineLevel="0" collapsed="false"/>
    <row r="18" customFormat="false" ht="19.5" hidden="false" customHeight="true" outlineLevel="0" collapsed="false">
      <c r="B18" s="8" t="s">
        <v>0</v>
      </c>
      <c r="C18" s="9" t="s">
        <v>2</v>
      </c>
      <c r="D18" s="9"/>
      <c r="E18" s="20" t="s">
        <v>10</v>
      </c>
      <c r="F18" s="20"/>
      <c r="G18" s="20" t="s">
        <v>11</v>
      </c>
    </row>
    <row r="19" customFormat="false" ht="19.5" hidden="false" customHeight="true" outlineLevel="0" collapsed="false">
      <c r="B19" s="14" t="n">
        <v>2.9</v>
      </c>
      <c r="C19" s="15" t="n">
        <v>5.31</v>
      </c>
      <c r="D19" s="15" t="n">
        <v>0.1</v>
      </c>
      <c r="E19" s="22" t="n">
        <f aca="false">($K$4*(C19/(2*$K$2)))/0.000000000001</f>
        <v>24.19</v>
      </c>
      <c r="F19" s="13" t="n">
        <f aca="false">((C19/$K$2)*SQRT((D19/C19)^2+($L$2/$K$2)^2))*($K$4)*(1/0.000000000001)</f>
        <v>0.979057086767426</v>
      </c>
      <c r="G19" s="22" t="n">
        <f aca="false">($K$5/SQRT(2*$R$3*$R$4*B19))/0.000000000001</f>
        <v>22.7997733048169</v>
      </c>
    </row>
    <row r="20" customFormat="false" ht="19.5" hidden="false" customHeight="true" outlineLevel="0" collapsed="false">
      <c r="B20" s="14" t="n">
        <v>3.5</v>
      </c>
      <c r="C20" s="15" t="n">
        <v>4.83</v>
      </c>
      <c r="D20" s="15" t="n">
        <v>0.1</v>
      </c>
      <c r="E20" s="22" t="n">
        <f aca="false">($K$4*(C20/(2*$K$2)))/0.000000000001</f>
        <v>22.0033333333333</v>
      </c>
      <c r="F20" s="13" t="n">
        <f aca="false">((C20/$K$2)*SQRT((D20/C20)^2+($L$2/$K$2)^2))*($K$4)*(1/0.000000000001)</f>
        <v>0.967669033623767</v>
      </c>
      <c r="G20" s="22" t="n">
        <f aca="false">($K$5/SQRT(2*$R$3*$R$4*B20))/0.000000000001</f>
        <v>20.7536986168595</v>
      </c>
    </row>
    <row r="21" customFormat="false" ht="19.5" hidden="false" customHeight="true" outlineLevel="0" collapsed="false">
      <c r="B21" s="14" t="n">
        <v>4</v>
      </c>
      <c r="C21" s="15" t="n">
        <v>4.666</v>
      </c>
      <c r="D21" s="15" t="n">
        <v>0.1</v>
      </c>
      <c r="E21" s="22" t="n">
        <f aca="false">($K$4*(C21/(2*$K$2)))/0.000000000001</f>
        <v>21.2562222222222</v>
      </c>
      <c r="F21" s="13" t="n">
        <f aca="false">((C21/$K$2)*SQRT((D21/C21)^2+($L$2/$K$2)^2))*($K$4)*(1/0.000000000001)</f>
        <v>0.963996822010994</v>
      </c>
      <c r="G21" s="22" t="n">
        <f aca="false">($K$5/SQRT(2*$R$3*$R$4*B21))/0.000000000001</f>
        <v>19.4133074331631</v>
      </c>
    </row>
    <row r="22" customFormat="false" ht="19.5" hidden="false" customHeight="true" outlineLevel="0" collapsed="false">
      <c r="B22" s="14" t="n">
        <v>4.5</v>
      </c>
      <c r="C22" s="15" t="n">
        <v>4.365</v>
      </c>
      <c r="D22" s="15" t="n">
        <v>0.1</v>
      </c>
      <c r="E22" s="22" t="n">
        <f aca="false">($K$4*(C22/(2*$K$2)))/0.000000000001</f>
        <v>19.885</v>
      </c>
      <c r="F22" s="13" t="n">
        <f aca="false">((C22/$K$2)*SQRT((D22/C22)^2+($L$2/$K$2)^2))*($K$4)*(1/0.000000000001)</f>
        <v>0.957553263479661</v>
      </c>
      <c r="G22" s="22" t="n">
        <f aca="false">($K$5/SQRT(2*$R$3*$R$4*B22))/0.000000000001</f>
        <v>18.3030417749984</v>
      </c>
    </row>
  </sheetData>
  <mergeCells count="7">
    <mergeCell ref="C2:D2"/>
    <mergeCell ref="E2:F2"/>
    <mergeCell ref="P3:P4"/>
    <mergeCell ref="C11:D11"/>
    <mergeCell ref="E11:F11"/>
    <mergeCell ref="C18:D18"/>
    <mergeCell ref="E18:F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LibreOffice/7.4.2.3$Linux_X86_64 LibreOffice_project/40$Build-3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2023-01-16T16:54:20Z</dcterms:created>
  <dc:creator/>
  <dc:description/>
  <dc:language>en-US</dc:language>
  <cp:lastModifiedBy/>
  <dcterms:modified xsi:type="dcterms:W3CDTF">2023-01-16T15:59:56Z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