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all\gitrepos\coursework\Year1Semester2\Data Modelling\"/>
    </mc:Choice>
  </mc:AlternateContent>
  <xr:revisionPtr revIDLastSave="0" documentId="13_ncr:1_{62B81374-7BD4-45DD-9210-3ABEFCAC8329}" xr6:coauthVersionLast="46" xr6:coauthVersionMax="46" xr10:uidLastSave="{00000000-0000-0000-0000-000000000000}"/>
  <bookViews>
    <workbookView xWindow="-120" yWindow="-120" windowWidth="29040" windowHeight="15840" xr2:uid="{F2321F6F-A5D0-43B1-984B-E127E783EFA7}"/>
  </bookViews>
  <sheets>
    <sheet name="Question" sheetId="1" r:id="rId1"/>
  </sheets>
  <definedNames>
    <definedName name="PaperSize">Question!$A$2:$A$10</definedName>
    <definedName name="PaperSizes">Question!$A$1:$A$10</definedName>
    <definedName name="PaperType">Question!$A$2:$A$10</definedName>
    <definedName name="PaperWeight">Question!$A$2:$G$2</definedName>
    <definedName name="PricingMatrix">Question!$A$1:$G$10</definedName>
    <definedName name="TypePaper">Question!$A$2:$A$10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O14" i="1"/>
  <c r="O15" i="1"/>
  <c r="O16" i="1"/>
  <c r="O17" i="1"/>
  <c r="O18" i="1"/>
  <c r="O19" i="1"/>
  <c r="O20" i="1"/>
  <c r="O21" i="1"/>
  <c r="O22" i="1"/>
  <c r="O23" i="1"/>
  <c r="O24" i="1"/>
  <c r="O25" i="1"/>
  <c r="N13" i="1"/>
  <c r="J13" i="1"/>
  <c r="I13" i="1"/>
  <c r="H1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H14" i="1"/>
  <c r="H15" i="1"/>
  <c r="H16" i="1"/>
  <c r="H17" i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H30" i="1"/>
  <c r="H31" i="1"/>
  <c r="H32" i="1"/>
  <c r="H33" i="1"/>
  <c r="I33" i="1" s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I61" i="1" s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J77" i="1" s="1"/>
  <c r="H78" i="1"/>
  <c r="H79" i="1"/>
  <c r="H80" i="1"/>
  <c r="H81" i="1"/>
  <c r="I81" i="1" s="1"/>
  <c r="H82" i="1"/>
  <c r="H83" i="1"/>
  <c r="H84" i="1"/>
  <c r="H85" i="1"/>
  <c r="I85" i="1" s="1"/>
  <c r="H86" i="1"/>
  <c r="H87" i="1"/>
  <c r="H88" i="1"/>
  <c r="H89" i="1"/>
  <c r="I89" i="1" s="1"/>
  <c r="H90" i="1"/>
  <c r="H91" i="1"/>
  <c r="H92" i="1"/>
  <c r="H93" i="1"/>
  <c r="I93" i="1" s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J109" i="1" s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I133" i="1" s="1"/>
  <c r="H134" i="1"/>
  <c r="H135" i="1"/>
  <c r="H136" i="1"/>
  <c r="H137" i="1"/>
  <c r="H138" i="1"/>
  <c r="H139" i="1"/>
  <c r="H140" i="1"/>
  <c r="H141" i="1"/>
  <c r="J141" i="1" s="1"/>
  <c r="H142" i="1"/>
  <c r="H143" i="1"/>
  <c r="H144" i="1"/>
  <c r="H145" i="1"/>
  <c r="H146" i="1"/>
  <c r="H147" i="1"/>
  <c r="H148" i="1"/>
  <c r="H149" i="1"/>
  <c r="K149" i="1" s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I173" i="1" s="1"/>
  <c r="H174" i="1"/>
  <c r="H175" i="1"/>
  <c r="H176" i="1"/>
  <c r="H177" i="1"/>
  <c r="I177" i="1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I205" i="1" s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I229" i="1" s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245" i="1" s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J265" i="1" s="1"/>
  <c r="H266" i="1"/>
  <c r="H267" i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I277" i="1" s="1"/>
  <c r="H278" i="1"/>
  <c r="H279" i="1"/>
  <c r="H280" i="1"/>
  <c r="H281" i="1"/>
  <c r="I281" i="1" s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I293" i="1" s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I313" i="1" s="1"/>
  <c r="H314" i="1"/>
  <c r="H315" i="1"/>
  <c r="H316" i="1"/>
  <c r="H317" i="1"/>
  <c r="I317" i="1" s="1"/>
  <c r="H318" i="1"/>
  <c r="H319" i="1"/>
  <c r="H320" i="1"/>
  <c r="H321" i="1"/>
  <c r="H322" i="1"/>
  <c r="H323" i="1"/>
  <c r="H324" i="1"/>
  <c r="H325" i="1"/>
  <c r="H326" i="1"/>
  <c r="H327" i="1"/>
  <c r="H328" i="1"/>
  <c r="H329" i="1"/>
  <c r="J329" i="1" s="1"/>
  <c r="H330" i="1"/>
  <c r="H331" i="1"/>
  <c r="H332" i="1"/>
  <c r="H333" i="1"/>
  <c r="H334" i="1"/>
  <c r="H335" i="1"/>
  <c r="H336" i="1"/>
  <c r="H337" i="1"/>
  <c r="H338" i="1"/>
  <c r="H339" i="1"/>
  <c r="H340" i="1"/>
  <c r="H341" i="1"/>
  <c r="I341" i="1" s="1"/>
  <c r="H342" i="1"/>
  <c r="H343" i="1"/>
  <c r="H344" i="1"/>
  <c r="H345" i="1"/>
  <c r="H346" i="1"/>
  <c r="H347" i="1"/>
  <c r="H348" i="1"/>
  <c r="H349" i="1"/>
  <c r="I349" i="1" s="1"/>
  <c r="H350" i="1"/>
  <c r="H351" i="1"/>
  <c r="H352" i="1"/>
  <c r="H353" i="1"/>
  <c r="H354" i="1"/>
  <c r="H355" i="1"/>
  <c r="H356" i="1"/>
  <c r="H357" i="1"/>
  <c r="H358" i="1"/>
  <c r="H359" i="1"/>
  <c r="H360" i="1"/>
  <c r="H361" i="1"/>
  <c r="I361" i="1" s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I385" i="1" s="1"/>
  <c r="H386" i="1"/>
  <c r="H387" i="1"/>
  <c r="H388" i="1"/>
  <c r="H389" i="1"/>
  <c r="H390" i="1"/>
  <c r="H391" i="1"/>
  <c r="H392" i="1"/>
  <c r="H393" i="1"/>
  <c r="I393" i="1" s="1"/>
  <c r="H394" i="1"/>
  <c r="H395" i="1"/>
  <c r="H396" i="1"/>
  <c r="H397" i="1"/>
  <c r="H398" i="1"/>
  <c r="H399" i="1"/>
  <c r="H400" i="1"/>
  <c r="H401" i="1"/>
  <c r="H402" i="1"/>
  <c r="H403" i="1"/>
  <c r="H404" i="1"/>
  <c r="H405" i="1"/>
  <c r="I405" i="1" s="1"/>
  <c r="H406" i="1"/>
  <c r="H407" i="1"/>
  <c r="H408" i="1"/>
  <c r="H409" i="1"/>
  <c r="H410" i="1"/>
  <c r="H411" i="1"/>
  <c r="H412" i="1"/>
  <c r="H413" i="1"/>
  <c r="I413" i="1" s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I429" i="1" s="1"/>
  <c r="H430" i="1"/>
  <c r="H431" i="1"/>
  <c r="H432" i="1"/>
  <c r="H433" i="1"/>
  <c r="H434" i="1"/>
  <c r="H435" i="1"/>
  <c r="H436" i="1"/>
  <c r="H437" i="1"/>
  <c r="J437" i="1" s="1"/>
  <c r="H438" i="1"/>
  <c r="H439" i="1"/>
  <c r="H440" i="1"/>
  <c r="H441" i="1"/>
  <c r="I441" i="1" s="1"/>
  <c r="H442" i="1"/>
  <c r="H443" i="1"/>
  <c r="H444" i="1"/>
  <c r="H445" i="1"/>
  <c r="H446" i="1"/>
  <c r="H447" i="1"/>
  <c r="H448" i="1"/>
  <c r="H449" i="1"/>
  <c r="I449" i="1" s="1"/>
  <c r="H450" i="1"/>
  <c r="H451" i="1"/>
  <c r="H452" i="1"/>
  <c r="H453" i="1"/>
  <c r="J453" i="1" s="1"/>
  <c r="H454" i="1"/>
  <c r="H455" i="1"/>
  <c r="H456" i="1"/>
  <c r="H457" i="1"/>
  <c r="J457" i="1" s="1"/>
  <c r="H458" i="1"/>
  <c r="H459" i="1"/>
  <c r="H460" i="1"/>
  <c r="H461" i="1"/>
  <c r="I461" i="1" s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I477" i="1" s="1"/>
  <c r="H478" i="1"/>
  <c r="H479" i="1"/>
  <c r="H480" i="1"/>
  <c r="H481" i="1"/>
  <c r="H482" i="1"/>
  <c r="H483" i="1"/>
  <c r="H484" i="1"/>
  <c r="I484" i="1" s="1"/>
  <c r="H485" i="1"/>
  <c r="I485" i="1" s="1"/>
  <c r="H486" i="1"/>
  <c r="H487" i="1"/>
  <c r="H488" i="1"/>
  <c r="H489" i="1"/>
  <c r="I489" i="1" s="1"/>
  <c r="H490" i="1"/>
  <c r="H491" i="1"/>
  <c r="H492" i="1"/>
  <c r="I72" i="1"/>
  <c r="I92" i="1"/>
  <c r="I104" i="1"/>
  <c r="I108" i="1"/>
  <c r="I112" i="1"/>
  <c r="I116" i="1"/>
  <c r="I132" i="1"/>
  <c r="I136" i="1"/>
  <c r="I164" i="1"/>
  <c r="I172" i="1"/>
  <c r="I196" i="1"/>
  <c r="I240" i="1"/>
  <c r="J244" i="1"/>
  <c r="I256" i="1"/>
  <c r="I268" i="1"/>
  <c r="I280" i="1"/>
  <c r="I288" i="1"/>
  <c r="I296" i="1"/>
  <c r="I300" i="1"/>
  <c r="I312" i="1"/>
  <c r="I320" i="1"/>
  <c r="I324" i="1"/>
  <c r="I328" i="1"/>
  <c r="I336" i="1"/>
  <c r="I344" i="1"/>
  <c r="I348" i="1"/>
  <c r="I352" i="1"/>
  <c r="I356" i="1"/>
  <c r="I364" i="1"/>
  <c r="I368" i="1"/>
  <c r="I376" i="1"/>
  <c r="I384" i="1"/>
  <c r="I388" i="1"/>
  <c r="I392" i="1"/>
  <c r="I400" i="1"/>
  <c r="I412" i="1"/>
  <c r="I420" i="1"/>
  <c r="I424" i="1"/>
  <c r="K432" i="1"/>
  <c r="J436" i="1"/>
  <c r="J444" i="1"/>
  <c r="I448" i="1"/>
  <c r="J452" i="1"/>
  <c r="J456" i="1"/>
  <c r="I468" i="1"/>
  <c r="I472" i="1"/>
  <c r="I480" i="1"/>
  <c r="J488" i="1"/>
  <c r="J17" i="1"/>
  <c r="J18" i="1"/>
  <c r="J23" i="1"/>
  <c r="J24" i="1"/>
  <c r="J25" i="1"/>
  <c r="J27" i="1"/>
  <c r="J29" i="1"/>
  <c r="J30" i="1"/>
  <c r="J31" i="1"/>
  <c r="J32" i="1"/>
  <c r="J33" i="1"/>
  <c r="J34" i="1"/>
  <c r="J36" i="1"/>
  <c r="J37" i="1"/>
  <c r="J38" i="1"/>
  <c r="J39" i="1"/>
  <c r="J40" i="1"/>
  <c r="J42" i="1"/>
  <c r="J45" i="1"/>
  <c r="J48" i="1"/>
  <c r="J50" i="1"/>
  <c r="J53" i="1"/>
  <c r="J54" i="1"/>
  <c r="J56" i="1"/>
  <c r="J62" i="1"/>
  <c r="J64" i="1"/>
  <c r="J65" i="1"/>
  <c r="J68" i="1"/>
  <c r="J69" i="1"/>
  <c r="J90" i="1"/>
  <c r="J93" i="1"/>
  <c r="J99" i="1"/>
  <c r="J104" i="1"/>
  <c r="J106" i="1"/>
  <c r="J111" i="1"/>
  <c r="J112" i="1"/>
  <c r="J116" i="1"/>
  <c r="J120" i="1"/>
  <c r="J123" i="1"/>
  <c r="J125" i="1"/>
  <c r="J128" i="1"/>
  <c r="J137" i="1"/>
  <c r="J143" i="1"/>
  <c r="J145" i="1"/>
  <c r="J149" i="1"/>
  <c r="J153" i="1"/>
  <c r="J154" i="1"/>
  <c r="J155" i="1"/>
  <c r="J156" i="1"/>
  <c r="J157" i="1"/>
  <c r="J158" i="1"/>
  <c r="J169" i="1"/>
  <c r="J173" i="1"/>
  <c r="J174" i="1"/>
  <c r="J180" i="1"/>
  <c r="J183" i="1"/>
  <c r="J184" i="1"/>
  <c r="J186" i="1"/>
  <c r="J189" i="1"/>
  <c r="J190" i="1"/>
  <c r="J191" i="1"/>
  <c r="J192" i="1"/>
  <c r="J196" i="1"/>
  <c r="J198" i="1"/>
  <c r="J199" i="1"/>
  <c r="J200" i="1"/>
  <c r="J203" i="1"/>
  <c r="J204" i="1"/>
  <c r="J206" i="1"/>
  <c r="J209" i="1"/>
  <c r="J210" i="1"/>
  <c r="J211" i="1"/>
  <c r="J212" i="1"/>
  <c r="J213" i="1"/>
  <c r="J214" i="1"/>
  <c r="J215" i="1"/>
  <c r="J216" i="1"/>
  <c r="J218" i="1"/>
  <c r="J219" i="1"/>
  <c r="J222" i="1"/>
  <c r="J226" i="1"/>
  <c r="J231" i="1"/>
  <c r="J234" i="1"/>
  <c r="J235" i="1"/>
  <c r="J239" i="1"/>
  <c r="J242" i="1"/>
  <c r="J246" i="1"/>
  <c r="J249" i="1"/>
  <c r="J250" i="1"/>
  <c r="J253" i="1"/>
  <c r="J256" i="1"/>
  <c r="J261" i="1"/>
  <c r="J266" i="1"/>
  <c r="J267" i="1"/>
  <c r="J268" i="1"/>
  <c r="J275" i="1"/>
  <c r="J283" i="1"/>
  <c r="J286" i="1"/>
  <c r="J288" i="1"/>
  <c r="J289" i="1"/>
  <c r="J293" i="1"/>
  <c r="J294" i="1"/>
  <c r="J299" i="1"/>
  <c r="J303" i="1"/>
  <c r="J304" i="1"/>
  <c r="J307" i="1"/>
  <c r="J308" i="1"/>
  <c r="J312" i="1"/>
  <c r="J314" i="1"/>
  <c r="J315" i="1"/>
  <c r="J318" i="1"/>
  <c r="J320" i="1"/>
  <c r="J322" i="1"/>
  <c r="J324" i="1"/>
  <c r="J326" i="1"/>
  <c r="J332" i="1"/>
  <c r="J333" i="1"/>
  <c r="J334" i="1"/>
  <c r="J336" i="1"/>
  <c r="J337" i="1"/>
  <c r="J338" i="1"/>
  <c r="J347" i="1"/>
  <c r="J350" i="1"/>
  <c r="J352" i="1"/>
  <c r="J356" i="1"/>
  <c r="J357" i="1"/>
  <c r="J360" i="1"/>
  <c r="J363" i="1"/>
  <c r="J365" i="1"/>
  <c r="J369" i="1"/>
  <c r="J370" i="1"/>
  <c r="J371" i="1"/>
  <c r="J374" i="1"/>
  <c r="J375" i="1"/>
  <c r="J378" i="1"/>
  <c r="J388" i="1"/>
  <c r="J395" i="1"/>
  <c r="J396" i="1"/>
  <c r="J398" i="1"/>
  <c r="J402" i="1"/>
  <c r="J404" i="1"/>
  <c r="J407" i="1"/>
  <c r="J408" i="1"/>
  <c r="J410" i="1"/>
  <c r="J411" i="1"/>
  <c r="J415" i="1"/>
  <c r="J418" i="1"/>
  <c r="J420" i="1"/>
  <c r="J425" i="1"/>
  <c r="J427" i="1"/>
  <c r="J428" i="1"/>
  <c r="J430" i="1"/>
  <c r="J432" i="1"/>
  <c r="J433" i="1"/>
  <c r="J435" i="1"/>
  <c r="J439" i="1"/>
  <c r="J443" i="1"/>
  <c r="J449" i="1"/>
  <c r="J451" i="1"/>
  <c r="J454" i="1"/>
  <c r="J455" i="1"/>
  <c r="J459" i="1"/>
  <c r="J462" i="1"/>
  <c r="J463" i="1"/>
  <c r="J466" i="1"/>
  <c r="J468" i="1"/>
  <c r="J470" i="1"/>
  <c r="J471" i="1"/>
  <c r="J478" i="1"/>
  <c r="J479" i="1"/>
  <c r="J481" i="1"/>
  <c r="J482" i="1"/>
  <c r="J483" i="1"/>
  <c r="J491" i="1"/>
  <c r="J492" i="1"/>
  <c r="I17" i="1"/>
  <c r="I20" i="1"/>
  <c r="I23" i="1"/>
  <c r="I24" i="1"/>
  <c r="I26" i="1"/>
  <c r="I28" i="1"/>
  <c r="I31" i="1"/>
  <c r="I32" i="1"/>
  <c r="I34" i="1"/>
  <c r="I35" i="1"/>
  <c r="I37" i="1"/>
  <c r="I42" i="1"/>
  <c r="I44" i="1"/>
  <c r="I45" i="1"/>
  <c r="I46" i="1"/>
  <c r="I47" i="1"/>
  <c r="I48" i="1"/>
  <c r="I49" i="1"/>
  <c r="I51" i="1"/>
  <c r="I53" i="1"/>
  <c r="I57" i="1"/>
  <c r="I58" i="1"/>
  <c r="I60" i="1"/>
  <c r="I62" i="1"/>
  <c r="I66" i="1"/>
  <c r="I68" i="1"/>
  <c r="I70" i="1"/>
  <c r="I73" i="1"/>
  <c r="I75" i="1"/>
  <c r="I79" i="1"/>
  <c r="I80" i="1"/>
  <c r="I82" i="1"/>
  <c r="I84" i="1"/>
  <c r="I86" i="1"/>
  <c r="I87" i="1"/>
  <c r="I91" i="1"/>
  <c r="I97" i="1"/>
  <c r="I98" i="1"/>
  <c r="I99" i="1"/>
  <c r="I100" i="1"/>
  <c r="I101" i="1"/>
  <c r="I105" i="1"/>
  <c r="I106" i="1"/>
  <c r="I107" i="1"/>
  <c r="I109" i="1"/>
  <c r="I110" i="1"/>
  <c r="I111" i="1"/>
  <c r="I113" i="1"/>
  <c r="I115" i="1"/>
  <c r="I117" i="1"/>
  <c r="I118" i="1"/>
  <c r="I120" i="1"/>
  <c r="I121" i="1"/>
  <c r="I123" i="1"/>
  <c r="I124" i="1"/>
  <c r="I125" i="1"/>
  <c r="I126" i="1"/>
  <c r="I128" i="1"/>
  <c r="K128" i="1" s="1"/>
  <c r="I129" i="1"/>
  <c r="I131" i="1"/>
  <c r="I135" i="1"/>
  <c r="I137" i="1"/>
  <c r="I138" i="1"/>
  <c r="I140" i="1"/>
  <c r="I142" i="1"/>
  <c r="I143" i="1"/>
  <c r="I144" i="1"/>
  <c r="I145" i="1"/>
  <c r="I148" i="1"/>
  <c r="I149" i="1"/>
  <c r="I152" i="1"/>
  <c r="I153" i="1"/>
  <c r="I156" i="1"/>
  <c r="I157" i="1"/>
  <c r="I158" i="1"/>
  <c r="I160" i="1"/>
  <c r="I162" i="1"/>
  <c r="I165" i="1"/>
  <c r="I167" i="1"/>
  <c r="I168" i="1"/>
  <c r="I169" i="1"/>
  <c r="I170" i="1"/>
  <c r="I176" i="1"/>
  <c r="I180" i="1"/>
  <c r="I181" i="1"/>
  <c r="I182" i="1"/>
  <c r="I183" i="1"/>
  <c r="I184" i="1"/>
  <c r="I186" i="1"/>
  <c r="I187" i="1"/>
  <c r="I189" i="1"/>
  <c r="I190" i="1"/>
  <c r="I191" i="1"/>
  <c r="I192" i="1"/>
  <c r="I194" i="1"/>
  <c r="I198" i="1"/>
  <c r="I200" i="1"/>
  <c r="I201" i="1"/>
  <c r="I204" i="1"/>
  <c r="I206" i="1"/>
  <c r="I209" i="1"/>
  <c r="I210" i="1"/>
  <c r="I211" i="1"/>
  <c r="I213" i="1"/>
  <c r="I216" i="1"/>
  <c r="I218" i="1"/>
  <c r="I219" i="1"/>
  <c r="I220" i="1"/>
  <c r="I221" i="1"/>
  <c r="I222" i="1"/>
  <c r="I223" i="1"/>
  <c r="I224" i="1"/>
  <c r="I225" i="1"/>
  <c r="I226" i="1"/>
  <c r="K226" i="1" s="1"/>
  <c r="I228" i="1"/>
  <c r="I231" i="1"/>
  <c r="I232" i="1"/>
  <c r="I236" i="1"/>
  <c r="I237" i="1"/>
  <c r="I239" i="1"/>
  <c r="I241" i="1"/>
  <c r="I242" i="1"/>
  <c r="I244" i="1"/>
  <c r="I247" i="1"/>
  <c r="I248" i="1"/>
  <c r="I249" i="1"/>
  <c r="I250" i="1"/>
  <c r="I252" i="1"/>
  <c r="I253" i="1"/>
  <c r="I254" i="1"/>
  <c r="I257" i="1"/>
  <c r="I260" i="1"/>
  <c r="I262" i="1"/>
  <c r="I263" i="1"/>
  <c r="I264" i="1"/>
  <c r="I266" i="1"/>
  <c r="I267" i="1"/>
  <c r="I270" i="1"/>
  <c r="I272" i="1"/>
  <c r="I275" i="1"/>
  <c r="I276" i="1"/>
  <c r="I278" i="1"/>
  <c r="I285" i="1"/>
  <c r="I290" i="1"/>
  <c r="I291" i="1"/>
  <c r="I292" i="1"/>
  <c r="I294" i="1"/>
  <c r="I297" i="1"/>
  <c r="I299" i="1"/>
  <c r="I301" i="1"/>
  <c r="I303" i="1"/>
  <c r="I304" i="1"/>
  <c r="K304" i="1" s="1"/>
  <c r="I305" i="1"/>
  <c r="I306" i="1"/>
  <c r="I310" i="1"/>
  <c r="I311" i="1"/>
  <c r="I314" i="1"/>
  <c r="I315" i="1"/>
  <c r="I316" i="1"/>
  <c r="I318" i="1"/>
  <c r="I319" i="1"/>
  <c r="I321" i="1"/>
  <c r="I323" i="1"/>
  <c r="I325" i="1"/>
  <c r="I327" i="1"/>
  <c r="I330" i="1"/>
  <c r="I331" i="1"/>
  <c r="I332" i="1"/>
  <c r="K332" i="1" s="1"/>
  <c r="I333" i="1"/>
  <c r="I335" i="1"/>
  <c r="I337" i="1"/>
  <c r="I338" i="1"/>
  <c r="I339" i="1"/>
  <c r="I340" i="1"/>
  <c r="I342" i="1"/>
  <c r="I345" i="1"/>
  <c r="I346" i="1"/>
  <c r="I351" i="1"/>
  <c r="I354" i="1"/>
  <c r="I355" i="1"/>
  <c r="I357" i="1"/>
  <c r="I359" i="1"/>
  <c r="I360" i="1"/>
  <c r="I362" i="1"/>
  <c r="I365" i="1"/>
  <c r="I366" i="1"/>
  <c r="I369" i="1"/>
  <c r="I371" i="1"/>
  <c r="I372" i="1"/>
  <c r="I373" i="1"/>
  <c r="I374" i="1"/>
  <c r="I375" i="1"/>
  <c r="I377" i="1"/>
  <c r="I378" i="1"/>
  <c r="I379" i="1"/>
  <c r="I380" i="1"/>
  <c r="I382" i="1"/>
  <c r="I383" i="1"/>
  <c r="I386" i="1"/>
  <c r="I389" i="1"/>
  <c r="I390" i="1"/>
  <c r="I391" i="1"/>
  <c r="I394" i="1"/>
  <c r="I398" i="1"/>
  <c r="I399" i="1"/>
  <c r="I401" i="1"/>
  <c r="I403" i="1"/>
  <c r="I404" i="1"/>
  <c r="I407" i="1"/>
  <c r="I408" i="1"/>
  <c r="K408" i="1" s="1"/>
  <c r="I409" i="1"/>
  <c r="I411" i="1"/>
  <c r="I414" i="1"/>
  <c r="I415" i="1"/>
  <c r="I416" i="1"/>
  <c r="I421" i="1"/>
  <c r="I425" i="1"/>
  <c r="I428" i="1"/>
  <c r="K428" i="1" s="1"/>
  <c r="I430" i="1"/>
  <c r="I432" i="1"/>
  <c r="I434" i="1"/>
  <c r="I436" i="1"/>
  <c r="I438" i="1"/>
  <c r="I440" i="1"/>
  <c r="I443" i="1"/>
  <c r="I444" i="1"/>
  <c r="I447" i="1"/>
  <c r="I451" i="1"/>
  <c r="I452" i="1"/>
  <c r="I457" i="1"/>
  <c r="I458" i="1"/>
  <c r="I460" i="1"/>
  <c r="I462" i="1"/>
  <c r="I463" i="1"/>
  <c r="I465" i="1"/>
  <c r="I466" i="1"/>
  <c r="I467" i="1"/>
  <c r="I469" i="1"/>
  <c r="I471" i="1"/>
  <c r="I474" i="1"/>
  <c r="I475" i="1"/>
  <c r="I479" i="1"/>
  <c r="I481" i="1"/>
  <c r="I482" i="1"/>
  <c r="I487" i="1"/>
  <c r="I488" i="1"/>
  <c r="I492" i="1"/>
  <c r="I16" i="1"/>
  <c r="I29" i="1"/>
  <c r="I30" i="1"/>
  <c r="I36" i="1"/>
  <c r="I38" i="1"/>
  <c r="I52" i="1"/>
  <c r="I56" i="1"/>
  <c r="I76" i="1"/>
  <c r="I88" i="1"/>
  <c r="I90" i="1"/>
  <c r="I94" i="1"/>
  <c r="I130" i="1"/>
  <c r="I134" i="1"/>
  <c r="J135" i="1"/>
  <c r="K156" i="1"/>
  <c r="I178" i="1"/>
  <c r="J201" i="1"/>
  <c r="J207" i="1"/>
  <c r="I233" i="1"/>
  <c r="K239" i="1"/>
  <c r="I246" i="1"/>
  <c r="I261" i="1"/>
  <c r="K275" i="1"/>
  <c r="I284" i="1"/>
  <c r="I286" i="1"/>
  <c r="I308" i="1"/>
  <c r="I309" i="1"/>
  <c r="J331" i="1"/>
  <c r="I350" i="1"/>
  <c r="I353" i="1"/>
  <c r="I370" i="1"/>
  <c r="K371" i="1"/>
  <c r="I381" i="1"/>
  <c r="I396" i="1"/>
  <c r="I397" i="1"/>
  <c r="I402" i="1"/>
  <c r="K404" i="1"/>
  <c r="I406" i="1"/>
  <c r="I410" i="1"/>
  <c r="K411" i="1"/>
  <c r="I417" i="1"/>
  <c r="I418" i="1"/>
  <c r="I426" i="1"/>
  <c r="I433" i="1"/>
  <c r="I442" i="1"/>
  <c r="I445" i="1"/>
  <c r="K451" i="1"/>
  <c r="I454" i="1"/>
  <c r="I464" i="1"/>
  <c r="I473" i="1"/>
  <c r="I476" i="1"/>
  <c r="I486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K13" i="1"/>
  <c r="K481" i="1"/>
  <c r="K492" i="1"/>
  <c r="K360" i="1"/>
  <c r="K204" i="1"/>
  <c r="K200" i="1"/>
  <c r="K192" i="1"/>
  <c r="K184" i="1"/>
  <c r="K180" i="1"/>
  <c r="K120" i="1"/>
  <c r="K32" i="1"/>
  <c r="K24" i="1"/>
  <c r="K191" i="1"/>
  <c r="K17" i="1"/>
  <c r="K482" i="1"/>
  <c r="K466" i="1"/>
  <c r="K430" i="1"/>
  <c r="K338" i="1"/>
  <c r="K266" i="1"/>
  <c r="K222" i="1"/>
  <c r="K198" i="1"/>
  <c r="K190" i="1"/>
  <c r="K365" i="1"/>
  <c r="K169" i="1"/>
  <c r="K145" i="1"/>
  <c r="K407" i="1"/>
  <c r="K375" i="1"/>
  <c r="K315" i="1"/>
  <c r="K303" i="1"/>
  <c r="K267" i="1"/>
  <c r="K211" i="1"/>
  <c r="K183" i="1"/>
  <c r="K218" i="1"/>
  <c r="K186" i="1"/>
  <c r="K106" i="1"/>
  <c r="K369" i="1"/>
  <c r="K357" i="1"/>
  <c r="K337" i="1"/>
  <c r="K253" i="1"/>
  <c r="K213" i="1"/>
  <c r="K157" i="1"/>
  <c r="K137" i="1"/>
  <c r="K53" i="1"/>
  <c r="K37" i="1"/>
  <c r="J484" i="1"/>
  <c r="K484" i="1" s="1"/>
  <c r="K479" i="1"/>
  <c r="K471" i="1"/>
  <c r="K463" i="1"/>
  <c r="K443" i="1"/>
  <c r="K415" i="1"/>
  <c r="K299" i="1"/>
  <c r="K231" i="1"/>
  <c r="K219" i="1"/>
  <c r="K143" i="1"/>
  <c r="K123" i="1"/>
  <c r="K111" i="1"/>
  <c r="K99" i="1"/>
  <c r="K31" i="1"/>
  <c r="K23" i="1"/>
  <c r="I77" i="1"/>
  <c r="K77" i="1" s="1"/>
  <c r="J480" i="1"/>
  <c r="K480" i="1" s="1"/>
  <c r="K398" i="1"/>
  <c r="K378" i="1"/>
  <c r="K318" i="1"/>
  <c r="K210" i="1"/>
  <c r="K42" i="1"/>
  <c r="J429" i="1"/>
  <c r="K429" i="1" s="1"/>
  <c r="J424" i="1"/>
  <c r="K424" i="1" s="1"/>
  <c r="K425" i="1"/>
  <c r="K333" i="1"/>
  <c r="K249" i="1"/>
  <c r="K209" i="1"/>
  <c r="K189" i="1"/>
  <c r="K173" i="1"/>
  <c r="K45" i="1"/>
  <c r="J489" i="1"/>
  <c r="J476" i="1"/>
  <c r="K244" i="1"/>
  <c r="I491" i="1"/>
  <c r="K491" i="1" s="1"/>
  <c r="I455" i="1"/>
  <c r="K455" i="1" s="1"/>
  <c r="I431" i="1"/>
  <c r="J431" i="1"/>
  <c r="I419" i="1"/>
  <c r="I395" i="1"/>
  <c r="K395" i="1" s="1"/>
  <c r="J383" i="1"/>
  <c r="K383" i="1" s="1"/>
  <c r="J359" i="1"/>
  <c r="K359" i="1" s="1"/>
  <c r="I287" i="1"/>
  <c r="J263" i="1"/>
  <c r="K263" i="1" s="1"/>
  <c r="I255" i="1"/>
  <c r="J255" i="1"/>
  <c r="I243" i="1"/>
  <c r="I203" i="1"/>
  <c r="K203" i="1" s="1"/>
  <c r="I195" i="1"/>
  <c r="J187" i="1"/>
  <c r="K187" i="1" s="1"/>
  <c r="I175" i="1"/>
  <c r="J175" i="1"/>
  <c r="I159" i="1"/>
  <c r="J159" i="1"/>
  <c r="J131" i="1"/>
  <c r="K131" i="1" s="1"/>
  <c r="I119" i="1"/>
  <c r="J119" i="1"/>
  <c r="J87" i="1"/>
  <c r="K87" i="1" s="1"/>
  <c r="I71" i="1"/>
  <c r="J71" i="1"/>
  <c r="I59" i="1"/>
  <c r="J59" i="1"/>
  <c r="J47" i="1"/>
  <c r="K47" i="1" s="1"/>
  <c r="J35" i="1"/>
  <c r="K35" i="1" s="1"/>
  <c r="J490" i="1"/>
  <c r="J458" i="1"/>
  <c r="K458" i="1" s="1"/>
  <c r="J446" i="1"/>
  <c r="J434" i="1"/>
  <c r="K434" i="1" s="1"/>
  <c r="K418" i="1"/>
  <c r="K402" i="1"/>
  <c r="J390" i="1"/>
  <c r="K390" i="1" s="1"/>
  <c r="J386" i="1"/>
  <c r="K386" i="1" s="1"/>
  <c r="J382" i="1"/>
  <c r="K382" i="1" s="1"/>
  <c r="K374" i="1"/>
  <c r="J362" i="1"/>
  <c r="K362" i="1" s="1"/>
  <c r="J358" i="1"/>
  <c r="J354" i="1"/>
  <c r="K354" i="1" s="1"/>
  <c r="K350" i="1"/>
  <c r="J346" i="1"/>
  <c r="K346" i="1" s="1"/>
  <c r="J342" i="1"/>
  <c r="K342" i="1" s="1"/>
  <c r="J330" i="1"/>
  <c r="K330" i="1" s="1"/>
  <c r="K314" i="1"/>
  <c r="J310" i="1"/>
  <c r="K310" i="1" s="1"/>
  <c r="J306" i="1"/>
  <c r="K306" i="1" s="1"/>
  <c r="J302" i="1"/>
  <c r="J298" i="1"/>
  <c r="K294" i="1"/>
  <c r="J290" i="1"/>
  <c r="K290" i="1" s="1"/>
  <c r="K286" i="1"/>
  <c r="J282" i="1"/>
  <c r="J278" i="1"/>
  <c r="K278" i="1" s="1"/>
  <c r="J274" i="1"/>
  <c r="J270" i="1"/>
  <c r="K270" i="1" s="1"/>
  <c r="J262" i="1"/>
  <c r="K262" i="1" s="1"/>
  <c r="J258" i="1"/>
  <c r="J254" i="1"/>
  <c r="K254" i="1" s="1"/>
  <c r="K250" i="1"/>
  <c r="K246" i="1"/>
  <c r="K242" i="1"/>
  <c r="J238" i="1"/>
  <c r="I234" i="1"/>
  <c r="K234" i="1" s="1"/>
  <c r="J230" i="1"/>
  <c r="I230" i="1"/>
  <c r="I446" i="1"/>
  <c r="K446" i="1" s="1"/>
  <c r="I334" i="1"/>
  <c r="K334" i="1" s="1"/>
  <c r="I238" i="1"/>
  <c r="J467" i="1"/>
  <c r="K467" i="1" s="1"/>
  <c r="J323" i="1"/>
  <c r="K323" i="1" s="1"/>
  <c r="J107" i="1"/>
  <c r="K107" i="1" s="1"/>
  <c r="I483" i="1"/>
  <c r="K483" i="1" s="1"/>
  <c r="I459" i="1"/>
  <c r="K459" i="1" s="1"/>
  <c r="J447" i="1"/>
  <c r="K447" i="1" s="1"/>
  <c r="I435" i="1"/>
  <c r="K435" i="1" s="1"/>
  <c r="I423" i="1"/>
  <c r="J423" i="1"/>
  <c r="J403" i="1"/>
  <c r="K403" i="1" s="1"/>
  <c r="I363" i="1"/>
  <c r="K363" i="1" s="1"/>
  <c r="I347" i="1"/>
  <c r="K347" i="1" s="1"/>
  <c r="J327" i="1"/>
  <c r="K327" i="1" s="1"/>
  <c r="J319" i="1"/>
  <c r="K319" i="1" s="1"/>
  <c r="I307" i="1"/>
  <c r="K307" i="1" s="1"/>
  <c r="I295" i="1"/>
  <c r="J295" i="1"/>
  <c r="I283" i="1"/>
  <c r="K283" i="1" s="1"/>
  <c r="I271" i="1"/>
  <c r="J271" i="1"/>
  <c r="J259" i="1"/>
  <c r="I259" i="1"/>
  <c r="J247" i="1"/>
  <c r="K247" i="1" s="1"/>
  <c r="I235" i="1"/>
  <c r="K235" i="1" s="1"/>
  <c r="I179" i="1"/>
  <c r="J179" i="1"/>
  <c r="I155" i="1"/>
  <c r="K155" i="1" s="1"/>
  <c r="I151" i="1"/>
  <c r="J151" i="1"/>
  <c r="I139" i="1"/>
  <c r="J139" i="1"/>
  <c r="I103" i="1"/>
  <c r="J103" i="1"/>
  <c r="I95" i="1"/>
  <c r="J95" i="1"/>
  <c r="I83" i="1"/>
  <c r="J83" i="1"/>
  <c r="I67" i="1"/>
  <c r="J51" i="1"/>
  <c r="K51" i="1" s="1"/>
  <c r="I39" i="1"/>
  <c r="K39" i="1" s="1"/>
  <c r="I27" i="1"/>
  <c r="K27" i="1" s="1"/>
  <c r="I15" i="1"/>
  <c r="J399" i="1"/>
  <c r="K399" i="1" s="1"/>
  <c r="K454" i="1"/>
  <c r="J442" i="1"/>
  <c r="K442" i="1" s="1"/>
  <c r="J422" i="1"/>
  <c r="K410" i="1"/>
  <c r="K370" i="1"/>
  <c r="I478" i="1"/>
  <c r="K478" i="1" s="1"/>
  <c r="I470" i="1"/>
  <c r="K470" i="1" s="1"/>
  <c r="I422" i="1"/>
  <c r="I322" i="1"/>
  <c r="K322" i="1" s="1"/>
  <c r="I298" i="1"/>
  <c r="I282" i="1"/>
  <c r="I274" i="1"/>
  <c r="J379" i="1"/>
  <c r="K379" i="1" s="1"/>
  <c r="J339" i="1"/>
  <c r="K339" i="1" s="1"/>
  <c r="J335" i="1"/>
  <c r="K335" i="1" s="1"/>
  <c r="J287" i="1"/>
  <c r="J223" i="1"/>
  <c r="K223" i="1" s="1"/>
  <c r="J195" i="1"/>
  <c r="J167" i="1"/>
  <c r="K167" i="1" s="1"/>
  <c r="J67" i="1"/>
  <c r="J15" i="1"/>
  <c r="J487" i="1"/>
  <c r="K487" i="1" s="1"/>
  <c r="J475" i="1"/>
  <c r="K475" i="1" s="1"/>
  <c r="I439" i="1"/>
  <c r="K439" i="1" s="1"/>
  <c r="I427" i="1"/>
  <c r="K427" i="1" s="1"/>
  <c r="I387" i="1"/>
  <c r="J387" i="1"/>
  <c r="J367" i="1"/>
  <c r="I367" i="1"/>
  <c r="J355" i="1"/>
  <c r="K355" i="1" s="1"/>
  <c r="J343" i="1"/>
  <c r="I343" i="1"/>
  <c r="K331" i="1"/>
  <c r="J291" i="1"/>
  <c r="K291" i="1" s="1"/>
  <c r="J279" i="1"/>
  <c r="I279" i="1"/>
  <c r="J251" i="1"/>
  <c r="I251" i="1"/>
  <c r="I227" i="1"/>
  <c r="J227" i="1"/>
  <c r="I215" i="1"/>
  <c r="K215" i="1" s="1"/>
  <c r="I207" i="1"/>
  <c r="K207" i="1" s="1"/>
  <c r="I199" i="1"/>
  <c r="K199" i="1" s="1"/>
  <c r="I171" i="1"/>
  <c r="J171" i="1"/>
  <c r="I163" i="1"/>
  <c r="J163" i="1"/>
  <c r="I147" i="1"/>
  <c r="J147" i="1"/>
  <c r="K135" i="1"/>
  <c r="I127" i="1"/>
  <c r="J127" i="1"/>
  <c r="J115" i="1"/>
  <c r="K115" i="1" s="1"/>
  <c r="J91" i="1"/>
  <c r="K91" i="1" s="1"/>
  <c r="J79" i="1"/>
  <c r="K79" i="1" s="1"/>
  <c r="I63" i="1"/>
  <c r="J63" i="1"/>
  <c r="I55" i="1"/>
  <c r="J55" i="1"/>
  <c r="I43" i="1"/>
  <c r="J43" i="1"/>
  <c r="I19" i="1"/>
  <c r="J19" i="1"/>
  <c r="J391" i="1"/>
  <c r="K391" i="1" s="1"/>
  <c r="J311" i="1"/>
  <c r="K311" i="1" s="1"/>
  <c r="J486" i="1"/>
  <c r="K486" i="1" s="1"/>
  <c r="J474" i="1"/>
  <c r="K474" i="1" s="1"/>
  <c r="K462" i="1"/>
  <c r="J450" i="1"/>
  <c r="J438" i="1"/>
  <c r="K438" i="1" s="1"/>
  <c r="J426" i="1"/>
  <c r="K426" i="1" s="1"/>
  <c r="J414" i="1"/>
  <c r="K414" i="1" s="1"/>
  <c r="J406" i="1"/>
  <c r="K406" i="1" s="1"/>
  <c r="J394" i="1"/>
  <c r="K394" i="1" s="1"/>
  <c r="J366" i="1"/>
  <c r="K366" i="1" s="1"/>
  <c r="I490" i="1"/>
  <c r="I450" i="1"/>
  <c r="I358" i="1"/>
  <c r="K358" i="1" s="1"/>
  <c r="I326" i="1"/>
  <c r="K326" i="1" s="1"/>
  <c r="I302" i="1"/>
  <c r="I258" i="1"/>
  <c r="K258" i="1" s="1"/>
  <c r="J419" i="1"/>
  <c r="J351" i="1"/>
  <c r="K351" i="1" s="1"/>
  <c r="J243" i="1"/>
  <c r="J75" i="1"/>
  <c r="K75" i="1" s="1"/>
  <c r="K206" i="1"/>
  <c r="J202" i="1"/>
  <c r="J194" i="1"/>
  <c r="K194" i="1" s="1"/>
  <c r="J182" i="1"/>
  <c r="K182" i="1" s="1"/>
  <c r="J178" i="1"/>
  <c r="K178" i="1" s="1"/>
  <c r="J170" i="1"/>
  <c r="K170" i="1" s="1"/>
  <c r="J166" i="1"/>
  <c r="J162" i="1"/>
  <c r="K162" i="1" s="1"/>
  <c r="K158" i="1"/>
  <c r="J150" i="1"/>
  <c r="J146" i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J118" i="1"/>
  <c r="K118" i="1" s="1"/>
  <c r="J114" i="1"/>
  <c r="J110" i="1"/>
  <c r="K110" i="1" s="1"/>
  <c r="J102" i="1"/>
  <c r="J98" i="1"/>
  <c r="K98" i="1" s="1"/>
  <c r="J94" i="1"/>
  <c r="K94" i="1" s="1"/>
  <c r="K90" i="1"/>
  <c r="J86" i="1"/>
  <c r="K86" i="1" s="1"/>
  <c r="J82" i="1"/>
  <c r="K82" i="1" s="1"/>
  <c r="J78" i="1"/>
  <c r="J74" i="1"/>
  <c r="J70" i="1"/>
  <c r="K70" i="1" s="1"/>
  <c r="J66" i="1"/>
  <c r="K66" i="1" s="1"/>
  <c r="K62" i="1"/>
  <c r="J58" i="1"/>
  <c r="K58" i="1" s="1"/>
  <c r="J46" i="1"/>
  <c r="K46" i="1" s="1"/>
  <c r="K38" i="1"/>
  <c r="K34" i="1"/>
  <c r="K30" i="1"/>
  <c r="J26" i="1"/>
  <c r="K26" i="1" s="1"/>
  <c r="J22" i="1"/>
  <c r="J14" i="1"/>
  <c r="I453" i="1"/>
  <c r="K453" i="1" s="1"/>
  <c r="I437" i="1"/>
  <c r="K437" i="1" s="1"/>
  <c r="I329" i="1"/>
  <c r="K329" i="1" s="1"/>
  <c r="I265" i="1"/>
  <c r="K265" i="1" s="1"/>
  <c r="I214" i="1"/>
  <c r="K214" i="1" s="1"/>
  <c r="I146" i="1"/>
  <c r="I102" i="1"/>
  <c r="I14" i="1"/>
  <c r="K14" i="1" s="1"/>
  <c r="J448" i="1"/>
  <c r="K448" i="1" s="1"/>
  <c r="K308" i="1"/>
  <c r="K109" i="1"/>
  <c r="K489" i="1"/>
  <c r="K457" i="1"/>
  <c r="K449" i="1"/>
  <c r="K433" i="1"/>
  <c r="J413" i="1"/>
  <c r="K413" i="1" s="1"/>
  <c r="J409" i="1"/>
  <c r="K409" i="1" s="1"/>
  <c r="J405" i="1"/>
  <c r="K405" i="1" s="1"/>
  <c r="J401" i="1"/>
  <c r="K401" i="1" s="1"/>
  <c r="J397" i="1"/>
  <c r="K397" i="1" s="1"/>
  <c r="J393" i="1"/>
  <c r="K393" i="1" s="1"/>
  <c r="J389" i="1"/>
  <c r="K389" i="1" s="1"/>
  <c r="J385" i="1"/>
  <c r="K385" i="1" s="1"/>
  <c r="J381" i="1"/>
  <c r="K381" i="1" s="1"/>
  <c r="J377" i="1"/>
  <c r="K377" i="1" s="1"/>
  <c r="J373" i="1"/>
  <c r="K373" i="1" s="1"/>
  <c r="J361" i="1"/>
  <c r="K361" i="1" s="1"/>
  <c r="J353" i="1"/>
  <c r="K353" i="1" s="1"/>
  <c r="J349" i="1"/>
  <c r="K349" i="1" s="1"/>
  <c r="J345" i="1"/>
  <c r="K345" i="1" s="1"/>
  <c r="J341" i="1"/>
  <c r="K341" i="1" s="1"/>
  <c r="J325" i="1"/>
  <c r="K325" i="1" s="1"/>
  <c r="J321" i="1"/>
  <c r="K321" i="1" s="1"/>
  <c r="J317" i="1"/>
  <c r="K317" i="1" s="1"/>
  <c r="J313" i="1"/>
  <c r="K313" i="1" s="1"/>
  <c r="J309" i="1"/>
  <c r="K309" i="1" s="1"/>
  <c r="J305" i="1"/>
  <c r="K305" i="1" s="1"/>
  <c r="J301" i="1"/>
  <c r="K301" i="1" s="1"/>
  <c r="J297" i="1"/>
  <c r="K297" i="1" s="1"/>
  <c r="K293" i="1"/>
  <c r="K289" i="1"/>
  <c r="J285" i="1"/>
  <c r="K285" i="1" s="1"/>
  <c r="J281" i="1"/>
  <c r="K281" i="1" s="1"/>
  <c r="J277" i="1"/>
  <c r="K277" i="1" s="1"/>
  <c r="J273" i="1"/>
  <c r="K273" i="1" s="1"/>
  <c r="J269" i="1"/>
  <c r="K269" i="1" s="1"/>
  <c r="K261" i="1"/>
  <c r="J257" i="1"/>
  <c r="K257" i="1" s="1"/>
  <c r="J245" i="1"/>
  <c r="K245" i="1" s="1"/>
  <c r="J241" i="1"/>
  <c r="K241" i="1" s="1"/>
  <c r="J237" i="1"/>
  <c r="K237" i="1" s="1"/>
  <c r="J233" i="1"/>
  <c r="K233" i="1" s="1"/>
  <c r="J229" i="1"/>
  <c r="K229" i="1" s="1"/>
  <c r="J225" i="1"/>
  <c r="K225" i="1" s="1"/>
  <c r="J221" i="1"/>
  <c r="K221" i="1" s="1"/>
  <c r="J217" i="1"/>
  <c r="J205" i="1"/>
  <c r="K205" i="1" s="1"/>
  <c r="J197" i="1"/>
  <c r="J193" i="1"/>
  <c r="J185" i="1"/>
  <c r="J181" i="1"/>
  <c r="K181" i="1" s="1"/>
  <c r="J177" i="1"/>
  <c r="K177" i="1" s="1"/>
  <c r="J165" i="1"/>
  <c r="K165" i="1" s="1"/>
  <c r="J161" i="1"/>
  <c r="K153" i="1"/>
  <c r="J133" i="1"/>
  <c r="K133" i="1" s="1"/>
  <c r="J129" i="1"/>
  <c r="K129" i="1" s="1"/>
  <c r="K125" i="1"/>
  <c r="J121" i="1"/>
  <c r="K121" i="1" s="1"/>
  <c r="J117" i="1"/>
  <c r="K117" i="1" s="1"/>
  <c r="J113" i="1"/>
  <c r="K113" i="1" s="1"/>
  <c r="J105" i="1"/>
  <c r="K105" i="1" s="1"/>
  <c r="J101" i="1"/>
  <c r="K101" i="1" s="1"/>
  <c r="J97" i="1"/>
  <c r="K97" i="1" s="1"/>
  <c r="K93" i="1"/>
  <c r="J89" i="1"/>
  <c r="K89" i="1" s="1"/>
  <c r="J85" i="1"/>
  <c r="K85" i="1" s="1"/>
  <c r="J81" i="1"/>
  <c r="K81" i="1" s="1"/>
  <c r="J73" i="1"/>
  <c r="K73" i="1" s="1"/>
  <c r="J61" i="1"/>
  <c r="K61" i="1" s="1"/>
  <c r="J57" i="1"/>
  <c r="K57" i="1" s="1"/>
  <c r="J49" i="1"/>
  <c r="K49" i="1" s="1"/>
  <c r="J41" i="1"/>
  <c r="K33" i="1"/>
  <c r="K29" i="1"/>
  <c r="K25" i="1"/>
  <c r="J21" i="1"/>
  <c r="K21" i="1" s="1"/>
  <c r="I456" i="1"/>
  <c r="K456" i="1" s="1"/>
  <c r="I193" i="1"/>
  <c r="I185" i="1"/>
  <c r="I166" i="1"/>
  <c r="I161" i="1"/>
  <c r="I150" i="1"/>
  <c r="I141" i="1"/>
  <c r="K141" i="1" s="1"/>
  <c r="I114" i="1"/>
  <c r="I65" i="1"/>
  <c r="K65" i="1" s="1"/>
  <c r="I54" i="1"/>
  <c r="K54" i="1" s="1"/>
  <c r="I50" i="1"/>
  <c r="K50" i="1" s="1"/>
  <c r="I41" i="1"/>
  <c r="I18" i="1"/>
  <c r="K18" i="1" s="1"/>
  <c r="J473" i="1"/>
  <c r="K473" i="1" s="1"/>
  <c r="J469" i="1"/>
  <c r="K469" i="1" s="1"/>
  <c r="J465" i="1"/>
  <c r="K465" i="1" s="1"/>
  <c r="J461" i="1"/>
  <c r="K461" i="1" s="1"/>
  <c r="J441" i="1"/>
  <c r="K441" i="1" s="1"/>
  <c r="J421" i="1"/>
  <c r="K421" i="1" s="1"/>
  <c r="J417" i="1"/>
  <c r="K417" i="1" s="1"/>
  <c r="K201" i="1"/>
  <c r="K488" i="1"/>
  <c r="K476" i="1"/>
  <c r="K468" i="1"/>
  <c r="K452" i="1"/>
  <c r="K444" i="1"/>
  <c r="K436" i="1"/>
  <c r="K420" i="1"/>
  <c r="J412" i="1"/>
  <c r="K412" i="1" s="1"/>
  <c r="J400" i="1"/>
  <c r="K400" i="1" s="1"/>
  <c r="K396" i="1"/>
  <c r="J392" i="1"/>
  <c r="K392" i="1" s="1"/>
  <c r="K388" i="1"/>
  <c r="J384" i="1"/>
  <c r="K384" i="1" s="1"/>
  <c r="J380" i="1"/>
  <c r="K380" i="1" s="1"/>
  <c r="J376" i="1"/>
  <c r="K376" i="1" s="1"/>
  <c r="J372" i="1"/>
  <c r="K372" i="1" s="1"/>
  <c r="J368" i="1"/>
  <c r="K368" i="1" s="1"/>
  <c r="J364" i="1"/>
  <c r="K364" i="1" s="1"/>
  <c r="K356" i="1"/>
  <c r="K352" i="1"/>
  <c r="J348" i="1"/>
  <c r="K348" i="1" s="1"/>
  <c r="J344" i="1"/>
  <c r="K344" i="1" s="1"/>
  <c r="J340" i="1"/>
  <c r="K340" i="1" s="1"/>
  <c r="K336" i="1"/>
  <c r="J328" i="1"/>
  <c r="K328" i="1" s="1"/>
  <c r="K324" i="1"/>
  <c r="K320" i="1"/>
  <c r="J316" i="1"/>
  <c r="K316" i="1" s="1"/>
  <c r="K312" i="1"/>
  <c r="J300" i="1"/>
  <c r="K300" i="1" s="1"/>
  <c r="J296" i="1"/>
  <c r="K296" i="1" s="1"/>
  <c r="J292" i="1"/>
  <c r="K292" i="1" s="1"/>
  <c r="K288" i="1"/>
  <c r="J284" i="1"/>
  <c r="K284" i="1" s="1"/>
  <c r="J280" i="1"/>
  <c r="K280" i="1" s="1"/>
  <c r="J276" i="1"/>
  <c r="K276" i="1" s="1"/>
  <c r="J272" i="1"/>
  <c r="K272" i="1" s="1"/>
  <c r="K268" i="1"/>
  <c r="J264" i="1"/>
  <c r="K264" i="1" s="1"/>
  <c r="J260" i="1"/>
  <c r="K260" i="1" s="1"/>
  <c r="K256" i="1"/>
  <c r="J252" i="1"/>
  <c r="K252" i="1" s="1"/>
  <c r="J248" i="1"/>
  <c r="K248" i="1" s="1"/>
  <c r="J240" i="1"/>
  <c r="K240" i="1" s="1"/>
  <c r="J236" i="1"/>
  <c r="K236" i="1" s="1"/>
  <c r="J232" i="1"/>
  <c r="K232" i="1" s="1"/>
  <c r="J228" i="1"/>
  <c r="K228" i="1" s="1"/>
  <c r="J224" i="1"/>
  <c r="K224" i="1" s="1"/>
  <c r="J220" i="1"/>
  <c r="K220" i="1" s="1"/>
  <c r="K216" i="1"/>
  <c r="J208" i="1"/>
  <c r="K196" i="1"/>
  <c r="J188" i="1"/>
  <c r="J176" i="1"/>
  <c r="K176" i="1" s="1"/>
  <c r="J172" i="1"/>
  <c r="K172" i="1" s="1"/>
  <c r="J168" i="1"/>
  <c r="K168" i="1" s="1"/>
  <c r="J164" i="1"/>
  <c r="K164" i="1" s="1"/>
  <c r="J160" i="1"/>
  <c r="K160" i="1" s="1"/>
  <c r="J152" i="1"/>
  <c r="K152" i="1" s="1"/>
  <c r="J148" i="1"/>
  <c r="K148" i="1" s="1"/>
  <c r="J144" i="1"/>
  <c r="K144" i="1" s="1"/>
  <c r="J140" i="1"/>
  <c r="K140" i="1" s="1"/>
  <c r="J136" i="1"/>
  <c r="K136" i="1" s="1"/>
  <c r="J132" i="1"/>
  <c r="K132" i="1" s="1"/>
  <c r="J124" i="1"/>
  <c r="K124" i="1" s="1"/>
  <c r="K116" i="1"/>
  <c r="K112" i="1"/>
  <c r="J108" i="1"/>
  <c r="K108" i="1" s="1"/>
  <c r="K104" i="1"/>
  <c r="J100" i="1"/>
  <c r="K100" i="1" s="1"/>
  <c r="J96" i="1"/>
  <c r="J92" i="1"/>
  <c r="K92" i="1" s="1"/>
  <c r="J88" i="1"/>
  <c r="K88" i="1" s="1"/>
  <c r="J84" i="1"/>
  <c r="K84" i="1" s="1"/>
  <c r="J80" i="1"/>
  <c r="K80" i="1" s="1"/>
  <c r="J76" i="1"/>
  <c r="K76" i="1" s="1"/>
  <c r="J72" i="1"/>
  <c r="K72" i="1" s="1"/>
  <c r="K68" i="1"/>
  <c r="J60" i="1"/>
  <c r="K60" i="1" s="1"/>
  <c r="K56" i="1"/>
  <c r="J52" i="1"/>
  <c r="K52" i="1" s="1"/>
  <c r="K48" i="1"/>
  <c r="J44" i="1"/>
  <c r="K44" i="1" s="1"/>
  <c r="K36" i="1"/>
  <c r="J28" i="1"/>
  <c r="K28" i="1" s="1"/>
  <c r="J20" i="1"/>
  <c r="K20" i="1" s="1"/>
  <c r="J16" i="1"/>
  <c r="K16" i="1" s="1"/>
  <c r="I217" i="1"/>
  <c r="I212" i="1"/>
  <c r="K212" i="1" s="1"/>
  <c r="I208" i="1"/>
  <c r="I202" i="1"/>
  <c r="I197" i="1"/>
  <c r="I188" i="1"/>
  <c r="K188" i="1" s="1"/>
  <c r="I174" i="1"/>
  <c r="K174" i="1" s="1"/>
  <c r="I154" i="1"/>
  <c r="K154" i="1" s="1"/>
  <c r="I122" i="1"/>
  <c r="I96" i="1"/>
  <c r="I78" i="1"/>
  <c r="I74" i="1"/>
  <c r="I69" i="1"/>
  <c r="K69" i="1" s="1"/>
  <c r="I64" i="1"/>
  <c r="K64" i="1" s="1"/>
  <c r="I40" i="1"/>
  <c r="K40" i="1" s="1"/>
  <c r="I22" i="1"/>
  <c r="J485" i="1"/>
  <c r="K485" i="1" s="1"/>
  <c r="J477" i="1"/>
  <c r="K477" i="1" s="1"/>
  <c r="J472" i="1"/>
  <c r="K472" i="1" s="1"/>
  <c r="J464" i="1"/>
  <c r="K464" i="1" s="1"/>
  <c r="J460" i="1"/>
  <c r="K460" i="1" s="1"/>
  <c r="J445" i="1"/>
  <c r="K445" i="1" s="1"/>
  <c r="J440" i="1"/>
  <c r="K440" i="1" s="1"/>
  <c r="J416" i="1"/>
  <c r="K416" i="1" s="1"/>
  <c r="L5" i="1"/>
  <c r="L3" i="1"/>
  <c r="L4" i="1"/>
  <c r="L2" i="1"/>
  <c r="K193" i="1" l="1"/>
  <c r="K197" i="1"/>
  <c r="K146" i="1"/>
  <c r="K298" i="1"/>
  <c r="K147" i="1"/>
  <c r="K96" i="1"/>
  <c r="K83" i="1"/>
  <c r="K103" i="1"/>
  <c r="K295" i="1"/>
  <c r="K114" i="1"/>
  <c r="K166" i="1"/>
  <c r="K287" i="1"/>
  <c r="K274" i="1"/>
  <c r="K259" i="1"/>
  <c r="K150" i="1"/>
  <c r="K302" i="1"/>
  <c r="K161" i="1"/>
  <c r="K163" i="1"/>
  <c r="K367" i="1"/>
  <c r="K119" i="1"/>
  <c r="K490" i="1"/>
  <c r="K419" i="1"/>
  <c r="K102" i="1"/>
  <c r="K227" i="1"/>
  <c r="K423" i="1"/>
  <c r="O13" i="1"/>
  <c r="K22" i="1"/>
  <c r="K185" i="1"/>
  <c r="K41" i="1"/>
  <c r="K15" i="1"/>
  <c r="K139" i="1"/>
  <c r="K175" i="1"/>
  <c r="K74" i="1"/>
  <c r="K208" i="1"/>
  <c r="K63" i="1"/>
  <c r="K127" i="1"/>
  <c r="K343" i="1"/>
  <c r="K450" i="1"/>
  <c r="K19" i="1"/>
  <c r="K55" i="1"/>
  <c r="K282" i="1"/>
  <c r="K271" i="1"/>
  <c r="K71" i="1"/>
  <c r="K195" i="1"/>
  <c r="K255" i="1"/>
  <c r="K78" i="1"/>
  <c r="K171" i="1"/>
  <c r="K279" i="1"/>
  <c r="K95" i="1"/>
  <c r="K151" i="1"/>
  <c r="K179" i="1"/>
  <c r="K230" i="1"/>
  <c r="K122" i="1"/>
  <c r="K217" i="1"/>
  <c r="K43" i="1"/>
  <c r="K251" i="1"/>
  <c r="K387" i="1"/>
  <c r="K67" i="1"/>
  <c r="K422" i="1"/>
  <c r="K238" i="1"/>
  <c r="K59" i="1"/>
  <c r="K159" i="1"/>
  <c r="K431" i="1"/>
  <c r="K202" i="1"/>
  <c r="K243" i="1"/>
  <c r="N5" i="1" l="1"/>
  <c r="N4" i="1"/>
  <c r="J5" i="1"/>
  <c r="J2" i="1"/>
  <c r="N2" i="1"/>
  <c r="N3" i="1"/>
  <c r="J3" i="1"/>
  <c r="J4" i="1"/>
</calcChain>
</file>

<file path=xl/sharedStrings.xml><?xml version="1.0" encoding="utf-8"?>
<sst xmlns="http://schemas.openxmlformats.org/spreadsheetml/2006/main" count="2509" uniqueCount="73">
  <si>
    <t>Pricing Matrix (Price per 1000 sheets)</t>
  </si>
  <si>
    <t>Financial Summary</t>
  </si>
  <si>
    <t>Paper</t>
  </si>
  <si>
    <t>70g</t>
  </si>
  <si>
    <t>80g</t>
  </si>
  <si>
    <t>100g</t>
  </si>
  <si>
    <t>150g</t>
  </si>
  <si>
    <t>200g</t>
  </si>
  <si>
    <t>250g</t>
  </si>
  <si>
    <t>Sales Grand Total (2016-2020) (£)</t>
  </si>
  <si>
    <t>Expenses Grand Total (2016-2020) (£)</t>
  </si>
  <si>
    <t>Net Profit / Loss Grand Total (2016-2020) (£)</t>
  </si>
  <si>
    <t>A0</t>
  </si>
  <si>
    <t>Maximum Sale (2016-2020) (£)</t>
  </si>
  <si>
    <t>Maximum Expense (2016-2020) (£)</t>
  </si>
  <si>
    <t>Maximum Net Profit (2016-2020) (£)</t>
  </si>
  <si>
    <t>A1</t>
  </si>
  <si>
    <t>Minimum Sale (2016-2020) (£)</t>
  </si>
  <si>
    <t>Minimum Expense (2016-2020) (£)</t>
  </si>
  <si>
    <t>Maximum Loss (2016-2020) (£)</t>
  </si>
  <si>
    <t>A2</t>
  </si>
  <si>
    <t>Average Sale (2016-2020) (£)</t>
  </si>
  <si>
    <t>Average Expense (2016-2020) (£)</t>
  </si>
  <si>
    <t>Average Net Profit / Loss (2016-2020) (£)</t>
  </si>
  <si>
    <t>A3</t>
  </si>
  <si>
    <t>A4</t>
  </si>
  <si>
    <t>Full Colour (= 50% of Base Price)</t>
  </si>
  <si>
    <t>A5</t>
  </si>
  <si>
    <t>Single Folding (= 10% of Base Price)</t>
  </si>
  <si>
    <t>A6</t>
  </si>
  <si>
    <t>Double Folding (=12% Base Price )</t>
  </si>
  <si>
    <t>A7</t>
  </si>
  <si>
    <t>Year</t>
  </si>
  <si>
    <t>Month</t>
  </si>
  <si>
    <t>Paper Size</t>
  </si>
  <si>
    <t>Paper Weight</t>
  </si>
  <si>
    <t>Qty Sold</t>
  </si>
  <si>
    <t>Output Type</t>
  </si>
  <si>
    <t>Folding Type</t>
  </si>
  <si>
    <t>Total Base Price (Monchrome Output) (£)</t>
  </si>
  <si>
    <t>Charge for Colour Output (£)</t>
  </si>
  <si>
    <t>Charge for Folding (£)</t>
  </si>
  <si>
    <t>Total Sales (ex. VAT) (£)</t>
  </si>
  <si>
    <t>Depreciation Expense (£)</t>
  </si>
  <si>
    <t>Monthly Expenses (£)</t>
  </si>
  <si>
    <t>Total Expenses (£)</t>
  </si>
  <si>
    <t>Net Profit/Net Loss (£)</t>
  </si>
  <si>
    <t>Cumulative Profit (£)</t>
  </si>
  <si>
    <t>January</t>
  </si>
  <si>
    <t>Colour</t>
  </si>
  <si>
    <t>Double</t>
  </si>
  <si>
    <t>Single</t>
  </si>
  <si>
    <t>Monochrome</t>
  </si>
  <si>
    <t>None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</si>
  <si>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</si>
  <si>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</si>
  <si>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</si>
  <si>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</si>
  <si>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</si>
  <si>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</si>
  <si>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</si>
  <si>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</si>
  <si>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</si>
  <si>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</si>
  <si>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</si>
  <si>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Graphical Analysis via Pivot Tables</t>
  </si>
  <si>
    <t>Quantity of Units Sold</t>
  </si>
  <si>
    <t>Total Units Sold</t>
  </si>
  <si>
    <t>2016 Quantity of Paper Sold</t>
  </si>
  <si>
    <t>2017 Quantity of Paper Sold</t>
  </si>
  <si>
    <t>2018 Quantity of Paper Sold</t>
  </si>
  <si>
    <t>2019 Quantity of Paper Sold</t>
  </si>
  <si>
    <t>2020 Quantity of Paper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</si>
</sst>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[Red]\-&quot;£&quot;#,##0.00"/>
    <numFmt numFmtId="165" formatCode="_-&quot;£&quot;* #,##0_-;\-&quot;£&quot;* #,##0_-;_-&quot;£&quot;* &quot;-&quot;_-;_-@_-"/>
    <numFmt numFmtId="166" formatCode="[$£-809]#,##0"/>
    <numFmt numFmtId="167" formatCode="_-[$£-809]* #,##0_-;\-[$£-809]* #,##0_-;_-[$£-809]* &quot;-&quot;_-;_-@_-"/>
    <numFmt numFmtId="168" formatCode="\£#,##0;[Red]\(\-\£#,##0\)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2" borderId="1" xfId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2" borderId="1" xfId="1" applyFont="1" applyBorder="1" applyAlignment="1">
      <alignment horizontal="right"/>
    </xf>
    <xf numFmtId="165" fontId="0" fillId="0" borderId="0" xfId="0" applyNumberFormat="1"/>
    <xf numFmtId="2" fontId="3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0" xfId="0" applyNumberFormat="1"/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2" borderId="6" xfId="1" applyFont="1" applyBorder="1" applyAlignment="1">
      <alignment horizontal="center" vertical="center" wrapText="1"/>
    </xf>
    <xf numFmtId="0" fontId="0" fillId="4" borderId="7" xfId="0" applyFill="1" applyBorder="1"/>
    <xf numFmtId="0" fontId="0" fillId="4" borderId="7" xfId="0" applyFill="1" applyBorder="1" applyAlignment="1">
      <alignment horizontal="left"/>
    </xf>
    <xf numFmtId="3" fontId="0" fillId="4" borderId="7" xfId="0" applyNumberFormat="1" applyFill="1" applyBorder="1"/>
    <xf numFmtId="0" fontId="0" fillId="0" borderId="8" xfId="0" applyBorder="1"/>
    <xf numFmtId="0" fontId="0" fillId="0" borderId="8" xfId="0" applyBorder="1" applyAlignment="1">
      <alignment horizontal="left"/>
    </xf>
    <xf numFmtId="3" fontId="0" fillId="0" borderId="8" xfId="0" applyNumberFormat="1" applyBorder="1"/>
    <xf numFmtId="0" fontId="0" fillId="4" borderId="8" xfId="0" applyFill="1" applyBorder="1"/>
    <xf numFmtId="0" fontId="0" fillId="4" borderId="8" xfId="0" applyFill="1" applyBorder="1" applyAlignment="1">
      <alignment horizontal="left"/>
    </xf>
    <xf numFmtId="3" fontId="0" fillId="4" borderId="8" xfId="0" applyNumberFormat="1" applyFill="1" applyBorder="1"/>
    <xf numFmtId="0" fontId="0" fillId="0" borderId="9" xfId="0" applyBorder="1"/>
    <xf numFmtId="0" fontId="0" fillId="0" borderId="9" xfId="0" applyBorder="1" applyAlignment="1">
      <alignment horizontal="left"/>
    </xf>
    <xf numFmtId="3" fontId="0" fillId="0" borderId="9" xfId="0" applyNumberFormat="1" applyBorder="1"/>
    <xf numFmtId="166" fontId="0" fillId="4" borderId="7" xfId="0" applyNumberFormat="1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167" fontId="0" fillId="0" borderId="8" xfId="0" applyNumberFormat="1" applyBorder="1"/>
    <xf numFmtId="167" fontId="0" fillId="0" borderId="9" xfId="0" applyNumberFormat="1" applyBorder="1"/>
    <xf numFmtId="167" fontId="0" fillId="0" borderId="2" xfId="0" applyNumberFormat="1" applyBorder="1"/>
    <xf numFmtId="167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168" fontId="4" fillId="2" borderId="6" xfId="1" applyNumberFormat="1" applyFont="1" applyBorder="1" applyAlignment="1">
      <alignment horizontal="center" vertical="center" wrapText="1"/>
    </xf>
    <xf numFmtId="168" fontId="0" fillId="4" borderId="7" xfId="0" applyNumberFormat="1" applyFill="1" applyBorder="1"/>
    <xf numFmtId="0" fontId="3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Question!$A$13:$A$492</c:f>
              <c:numCache>
                <c:formatCode>General</c:formatCode>
                <c:ptCount val="480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2016</c:v>
                </c:pt>
                <c:pt idx="22">
                  <c:v>2016</c:v>
                </c:pt>
                <c:pt idx="23">
                  <c:v>2016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2016</c:v>
                </c:pt>
                <c:pt idx="34">
                  <c:v>2016</c:v>
                </c:pt>
                <c:pt idx="35">
                  <c:v>2016</c:v>
                </c:pt>
                <c:pt idx="36">
                  <c:v>2016</c:v>
                </c:pt>
                <c:pt idx="37">
                  <c:v>2016</c:v>
                </c:pt>
                <c:pt idx="38">
                  <c:v>2016</c:v>
                </c:pt>
                <c:pt idx="39">
                  <c:v>2016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2016</c:v>
                </c:pt>
                <c:pt idx="50">
                  <c:v>2016</c:v>
                </c:pt>
                <c:pt idx="51">
                  <c:v>2016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2016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2016</c:v>
                </c:pt>
                <c:pt idx="61">
                  <c:v>2016</c:v>
                </c:pt>
                <c:pt idx="62">
                  <c:v>2016</c:v>
                </c:pt>
                <c:pt idx="63">
                  <c:v>2016</c:v>
                </c:pt>
                <c:pt idx="64">
                  <c:v>2016</c:v>
                </c:pt>
                <c:pt idx="65">
                  <c:v>2016</c:v>
                </c:pt>
                <c:pt idx="66">
                  <c:v>2016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2016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2016</c:v>
                </c:pt>
                <c:pt idx="81">
                  <c:v>2016</c:v>
                </c:pt>
                <c:pt idx="82">
                  <c:v>2016</c:v>
                </c:pt>
                <c:pt idx="83">
                  <c:v>2016</c:v>
                </c:pt>
                <c:pt idx="84">
                  <c:v>2016</c:v>
                </c:pt>
                <c:pt idx="85">
                  <c:v>2016</c:v>
                </c:pt>
                <c:pt idx="86">
                  <c:v>2016</c:v>
                </c:pt>
                <c:pt idx="87">
                  <c:v>2016</c:v>
                </c:pt>
                <c:pt idx="88">
                  <c:v>2016</c:v>
                </c:pt>
                <c:pt idx="89">
                  <c:v>2016</c:v>
                </c:pt>
                <c:pt idx="90">
                  <c:v>2016</c:v>
                </c:pt>
                <c:pt idx="91">
                  <c:v>2016</c:v>
                </c:pt>
                <c:pt idx="92">
                  <c:v>2016</c:v>
                </c:pt>
                <c:pt idx="93">
                  <c:v>2016</c:v>
                </c:pt>
                <c:pt idx="94">
                  <c:v>2016</c:v>
                </c:pt>
                <c:pt idx="95">
                  <c:v>2016</c:v>
                </c:pt>
                <c:pt idx="96">
                  <c:v>2017</c:v>
                </c:pt>
                <c:pt idx="97">
                  <c:v>2017</c:v>
                </c:pt>
                <c:pt idx="98">
                  <c:v>2017</c:v>
                </c:pt>
                <c:pt idx="99">
                  <c:v>2017</c:v>
                </c:pt>
                <c:pt idx="100">
                  <c:v>2017</c:v>
                </c:pt>
                <c:pt idx="101">
                  <c:v>2017</c:v>
                </c:pt>
                <c:pt idx="102">
                  <c:v>2017</c:v>
                </c:pt>
                <c:pt idx="103">
                  <c:v>2017</c:v>
                </c:pt>
                <c:pt idx="104">
                  <c:v>2017</c:v>
                </c:pt>
                <c:pt idx="105">
                  <c:v>2017</c:v>
                </c:pt>
                <c:pt idx="106">
                  <c:v>2017</c:v>
                </c:pt>
                <c:pt idx="107">
                  <c:v>2017</c:v>
                </c:pt>
                <c:pt idx="108">
                  <c:v>2017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2017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2017</c:v>
                </c:pt>
                <c:pt idx="181">
                  <c:v>2017</c:v>
                </c:pt>
                <c:pt idx="182">
                  <c:v>2017</c:v>
                </c:pt>
                <c:pt idx="183">
                  <c:v>2017</c:v>
                </c:pt>
                <c:pt idx="184">
                  <c:v>2017</c:v>
                </c:pt>
                <c:pt idx="185">
                  <c:v>2017</c:v>
                </c:pt>
                <c:pt idx="186">
                  <c:v>2017</c:v>
                </c:pt>
                <c:pt idx="187">
                  <c:v>2017</c:v>
                </c:pt>
                <c:pt idx="188">
                  <c:v>2017</c:v>
                </c:pt>
                <c:pt idx="189">
                  <c:v>2017</c:v>
                </c:pt>
                <c:pt idx="190">
                  <c:v>2017</c:v>
                </c:pt>
                <c:pt idx="191">
                  <c:v>2017</c:v>
                </c:pt>
                <c:pt idx="192">
                  <c:v>2018</c:v>
                </c:pt>
                <c:pt idx="193">
                  <c:v>2018</c:v>
                </c:pt>
                <c:pt idx="194">
                  <c:v>2018</c:v>
                </c:pt>
                <c:pt idx="195">
                  <c:v>2018</c:v>
                </c:pt>
                <c:pt idx="196">
                  <c:v>2018</c:v>
                </c:pt>
                <c:pt idx="197">
                  <c:v>2018</c:v>
                </c:pt>
                <c:pt idx="198">
                  <c:v>2018</c:v>
                </c:pt>
                <c:pt idx="199">
                  <c:v>2018</c:v>
                </c:pt>
                <c:pt idx="200">
                  <c:v>2018</c:v>
                </c:pt>
                <c:pt idx="201">
                  <c:v>2018</c:v>
                </c:pt>
                <c:pt idx="202">
                  <c:v>2018</c:v>
                </c:pt>
                <c:pt idx="203">
                  <c:v>2018</c:v>
                </c:pt>
                <c:pt idx="204">
                  <c:v>2018</c:v>
                </c:pt>
                <c:pt idx="205">
                  <c:v>2018</c:v>
                </c:pt>
                <c:pt idx="206">
                  <c:v>2018</c:v>
                </c:pt>
                <c:pt idx="207">
                  <c:v>2018</c:v>
                </c:pt>
                <c:pt idx="208">
                  <c:v>2018</c:v>
                </c:pt>
                <c:pt idx="209">
                  <c:v>2018</c:v>
                </c:pt>
                <c:pt idx="210">
                  <c:v>2018</c:v>
                </c:pt>
                <c:pt idx="211">
                  <c:v>2018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2018</c:v>
                </c:pt>
                <c:pt idx="265">
                  <c:v>2018</c:v>
                </c:pt>
                <c:pt idx="266">
                  <c:v>2018</c:v>
                </c:pt>
                <c:pt idx="267">
                  <c:v>2018</c:v>
                </c:pt>
                <c:pt idx="268">
                  <c:v>2018</c:v>
                </c:pt>
                <c:pt idx="269">
                  <c:v>2018</c:v>
                </c:pt>
                <c:pt idx="270">
                  <c:v>2018</c:v>
                </c:pt>
                <c:pt idx="271">
                  <c:v>2018</c:v>
                </c:pt>
                <c:pt idx="272">
                  <c:v>2018</c:v>
                </c:pt>
                <c:pt idx="273">
                  <c:v>2018</c:v>
                </c:pt>
                <c:pt idx="274">
                  <c:v>2018</c:v>
                </c:pt>
                <c:pt idx="275">
                  <c:v>2018</c:v>
                </c:pt>
                <c:pt idx="276">
                  <c:v>2018</c:v>
                </c:pt>
                <c:pt idx="277">
                  <c:v>2018</c:v>
                </c:pt>
                <c:pt idx="278">
                  <c:v>2018</c:v>
                </c:pt>
                <c:pt idx="279">
                  <c:v>2018</c:v>
                </c:pt>
                <c:pt idx="280">
                  <c:v>2018</c:v>
                </c:pt>
                <c:pt idx="281">
                  <c:v>2018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2019</c:v>
                </c:pt>
                <c:pt idx="289">
                  <c:v>2019</c:v>
                </c:pt>
                <c:pt idx="290">
                  <c:v>2019</c:v>
                </c:pt>
                <c:pt idx="291">
                  <c:v>2019</c:v>
                </c:pt>
                <c:pt idx="292">
                  <c:v>2019</c:v>
                </c:pt>
                <c:pt idx="293">
                  <c:v>2019</c:v>
                </c:pt>
                <c:pt idx="294">
                  <c:v>2019</c:v>
                </c:pt>
                <c:pt idx="295">
                  <c:v>2019</c:v>
                </c:pt>
                <c:pt idx="296">
                  <c:v>2019</c:v>
                </c:pt>
                <c:pt idx="297">
                  <c:v>2019</c:v>
                </c:pt>
                <c:pt idx="298">
                  <c:v>2019</c:v>
                </c:pt>
                <c:pt idx="299">
                  <c:v>2019</c:v>
                </c:pt>
                <c:pt idx="300">
                  <c:v>2019</c:v>
                </c:pt>
                <c:pt idx="301">
                  <c:v>2019</c:v>
                </c:pt>
                <c:pt idx="302">
                  <c:v>2019</c:v>
                </c:pt>
                <c:pt idx="303">
                  <c:v>2019</c:v>
                </c:pt>
                <c:pt idx="304">
                  <c:v>2019</c:v>
                </c:pt>
                <c:pt idx="305">
                  <c:v>2019</c:v>
                </c:pt>
                <c:pt idx="306">
                  <c:v>2019</c:v>
                </c:pt>
                <c:pt idx="307">
                  <c:v>2019</c:v>
                </c:pt>
                <c:pt idx="308">
                  <c:v>2019</c:v>
                </c:pt>
                <c:pt idx="309">
                  <c:v>2019</c:v>
                </c:pt>
                <c:pt idx="310">
                  <c:v>2019</c:v>
                </c:pt>
                <c:pt idx="311">
                  <c:v>2019</c:v>
                </c:pt>
                <c:pt idx="312">
                  <c:v>2019</c:v>
                </c:pt>
                <c:pt idx="313">
                  <c:v>2019</c:v>
                </c:pt>
                <c:pt idx="314">
                  <c:v>2019</c:v>
                </c:pt>
                <c:pt idx="315">
                  <c:v>2019</c:v>
                </c:pt>
                <c:pt idx="316">
                  <c:v>2019</c:v>
                </c:pt>
                <c:pt idx="317">
                  <c:v>2019</c:v>
                </c:pt>
                <c:pt idx="318">
                  <c:v>2019</c:v>
                </c:pt>
                <c:pt idx="319">
                  <c:v>2019</c:v>
                </c:pt>
                <c:pt idx="320">
                  <c:v>2019</c:v>
                </c:pt>
                <c:pt idx="321">
                  <c:v>2019</c:v>
                </c:pt>
                <c:pt idx="322">
                  <c:v>2019</c:v>
                </c:pt>
                <c:pt idx="323">
                  <c:v>2019</c:v>
                </c:pt>
                <c:pt idx="324">
                  <c:v>2019</c:v>
                </c:pt>
                <c:pt idx="325">
                  <c:v>2019</c:v>
                </c:pt>
                <c:pt idx="326">
                  <c:v>2019</c:v>
                </c:pt>
                <c:pt idx="327">
                  <c:v>2019</c:v>
                </c:pt>
                <c:pt idx="328">
                  <c:v>2019</c:v>
                </c:pt>
                <c:pt idx="329">
                  <c:v>2019</c:v>
                </c:pt>
                <c:pt idx="330">
                  <c:v>2019</c:v>
                </c:pt>
                <c:pt idx="331">
                  <c:v>2019</c:v>
                </c:pt>
                <c:pt idx="332">
                  <c:v>2019</c:v>
                </c:pt>
                <c:pt idx="333">
                  <c:v>2019</c:v>
                </c:pt>
                <c:pt idx="334">
                  <c:v>2019</c:v>
                </c:pt>
                <c:pt idx="335">
                  <c:v>2019</c:v>
                </c:pt>
                <c:pt idx="336">
                  <c:v>2019</c:v>
                </c:pt>
                <c:pt idx="337">
                  <c:v>2019</c:v>
                </c:pt>
                <c:pt idx="338">
                  <c:v>2019</c:v>
                </c:pt>
                <c:pt idx="339">
                  <c:v>2019</c:v>
                </c:pt>
                <c:pt idx="340">
                  <c:v>2019</c:v>
                </c:pt>
                <c:pt idx="341">
                  <c:v>2019</c:v>
                </c:pt>
                <c:pt idx="342">
                  <c:v>2019</c:v>
                </c:pt>
                <c:pt idx="343">
                  <c:v>2019</c:v>
                </c:pt>
                <c:pt idx="344">
                  <c:v>2019</c:v>
                </c:pt>
                <c:pt idx="345">
                  <c:v>2019</c:v>
                </c:pt>
                <c:pt idx="346">
                  <c:v>2019</c:v>
                </c:pt>
                <c:pt idx="347">
                  <c:v>2019</c:v>
                </c:pt>
                <c:pt idx="348">
                  <c:v>2019</c:v>
                </c:pt>
                <c:pt idx="349">
                  <c:v>2019</c:v>
                </c:pt>
                <c:pt idx="350">
                  <c:v>2019</c:v>
                </c:pt>
                <c:pt idx="351">
                  <c:v>2019</c:v>
                </c:pt>
                <c:pt idx="352">
                  <c:v>2019</c:v>
                </c:pt>
                <c:pt idx="353">
                  <c:v>2019</c:v>
                </c:pt>
                <c:pt idx="354">
                  <c:v>2019</c:v>
                </c:pt>
                <c:pt idx="355">
                  <c:v>2019</c:v>
                </c:pt>
                <c:pt idx="356">
                  <c:v>2019</c:v>
                </c:pt>
                <c:pt idx="357">
                  <c:v>2019</c:v>
                </c:pt>
                <c:pt idx="358">
                  <c:v>2019</c:v>
                </c:pt>
                <c:pt idx="359">
                  <c:v>2019</c:v>
                </c:pt>
                <c:pt idx="360">
                  <c:v>2019</c:v>
                </c:pt>
                <c:pt idx="361">
                  <c:v>2019</c:v>
                </c:pt>
                <c:pt idx="362">
                  <c:v>2019</c:v>
                </c:pt>
                <c:pt idx="363">
                  <c:v>2019</c:v>
                </c:pt>
                <c:pt idx="364">
                  <c:v>2019</c:v>
                </c:pt>
                <c:pt idx="365">
                  <c:v>2019</c:v>
                </c:pt>
                <c:pt idx="366">
                  <c:v>2019</c:v>
                </c:pt>
                <c:pt idx="367">
                  <c:v>2019</c:v>
                </c:pt>
                <c:pt idx="368">
                  <c:v>2019</c:v>
                </c:pt>
                <c:pt idx="369">
                  <c:v>2019</c:v>
                </c:pt>
                <c:pt idx="370">
                  <c:v>2019</c:v>
                </c:pt>
                <c:pt idx="371">
                  <c:v>2019</c:v>
                </c:pt>
                <c:pt idx="372">
                  <c:v>2019</c:v>
                </c:pt>
                <c:pt idx="373">
                  <c:v>2019</c:v>
                </c:pt>
                <c:pt idx="374">
                  <c:v>2019</c:v>
                </c:pt>
                <c:pt idx="375">
                  <c:v>2019</c:v>
                </c:pt>
                <c:pt idx="376">
                  <c:v>2019</c:v>
                </c:pt>
                <c:pt idx="377">
                  <c:v>2019</c:v>
                </c:pt>
                <c:pt idx="378">
                  <c:v>2019</c:v>
                </c:pt>
                <c:pt idx="379">
                  <c:v>2019</c:v>
                </c:pt>
                <c:pt idx="380">
                  <c:v>2019</c:v>
                </c:pt>
                <c:pt idx="381">
                  <c:v>2019</c:v>
                </c:pt>
                <c:pt idx="382">
                  <c:v>2019</c:v>
                </c:pt>
                <c:pt idx="383">
                  <c:v>2019</c:v>
                </c:pt>
                <c:pt idx="384">
                  <c:v>2020</c:v>
                </c:pt>
                <c:pt idx="385">
                  <c:v>2020</c:v>
                </c:pt>
                <c:pt idx="386">
                  <c:v>2020</c:v>
                </c:pt>
                <c:pt idx="387">
                  <c:v>2020</c:v>
                </c:pt>
                <c:pt idx="388">
                  <c:v>2020</c:v>
                </c:pt>
                <c:pt idx="389">
                  <c:v>2020</c:v>
                </c:pt>
                <c:pt idx="390">
                  <c:v>2020</c:v>
                </c:pt>
                <c:pt idx="391">
                  <c:v>2020</c:v>
                </c:pt>
                <c:pt idx="392">
                  <c:v>2020</c:v>
                </c:pt>
                <c:pt idx="393">
                  <c:v>2020</c:v>
                </c:pt>
                <c:pt idx="394">
                  <c:v>2020</c:v>
                </c:pt>
                <c:pt idx="395">
                  <c:v>2020</c:v>
                </c:pt>
                <c:pt idx="396">
                  <c:v>2020</c:v>
                </c:pt>
                <c:pt idx="397">
                  <c:v>2020</c:v>
                </c:pt>
                <c:pt idx="398">
                  <c:v>2020</c:v>
                </c:pt>
                <c:pt idx="399">
                  <c:v>2020</c:v>
                </c:pt>
                <c:pt idx="400">
                  <c:v>2020</c:v>
                </c:pt>
                <c:pt idx="401">
                  <c:v>2020</c:v>
                </c:pt>
                <c:pt idx="402">
                  <c:v>2020</c:v>
                </c:pt>
                <c:pt idx="403">
                  <c:v>2020</c:v>
                </c:pt>
                <c:pt idx="404">
                  <c:v>2020</c:v>
                </c:pt>
                <c:pt idx="405">
                  <c:v>2020</c:v>
                </c:pt>
                <c:pt idx="406">
                  <c:v>2020</c:v>
                </c:pt>
                <c:pt idx="407">
                  <c:v>2020</c:v>
                </c:pt>
                <c:pt idx="408">
                  <c:v>2020</c:v>
                </c:pt>
                <c:pt idx="409">
                  <c:v>2020</c:v>
                </c:pt>
                <c:pt idx="410">
                  <c:v>2020</c:v>
                </c:pt>
                <c:pt idx="411">
                  <c:v>2020</c:v>
                </c:pt>
                <c:pt idx="412">
                  <c:v>2020</c:v>
                </c:pt>
                <c:pt idx="413">
                  <c:v>2020</c:v>
                </c:pt>
                <c:pt idx="414">
                  <c:v>2020</c:v>
                </c:pt>
                <c:pt idx="415">
                  <c:v>2020</c:v>
                </c:pt>
                <c:pt idx="416">
                  <c:v>2020</c:v>
                </c:pt>
                <c:pt idx="417">
                  <c:v>2020</c:v>
                </c:pt>
                <c:pt idx="418">
                  <c:v>2020</c:v>
                </c:pt>
                <c:pt idx="419">
                  <c:v>2020</c:v>
                </c:pt>
                <c:pt idx="420">
                  <c:v>2020</c:v>
                </c:pt>
                <c:pt idx="421">
                  <c:v>2020</c:v>
                </c:pt>
                <c:pt idx="422">
                  <c:v>2020</c:v>
                </c:pt>
                <c:pt idx="423">
                  <c:v>2020</c:v>
                </c:pt>
                <c:pt idx="424">
                  <c:v>2020</c:v>
                </c:pt>
                <c:pt idx="425">
                  <c:v>2020</c:v>
                </c:pt>
                <c:pt idx="426">
                  <c:v>2020</c:v>
                </c:pt>
                <c:pt idx="427">
                  <c:v>2020</c:v>
                </c:pt>
                <c:pt idx="428">
                  <c:v>2020</c:v>
                </c:pt>
                <c:pt idx="429">
                  <c:v>2020</c:v>
                </c:pt>
                <c:pt idx="430">
                  <c:v>2020</c:v>
                </c:pt>
                <c:pt idx="431">
                  <c:v>2020</c:v>
                </c:pt>
                <c:pt idx="432">
                  <c:v>2020</c:v>
                </c:pt>
                <c:pt idx="433">
                  <c:v>2020</c:v>
                </c:pt>
                <c:pt idx="434">
                  <c:v>2020</c:v>
                </c:pt>
                <c:pt idx="435">
                  <c:v>2020</c:v>
                </c:pt>
                <c:pt idx="436">
                  <c:v>2020</c:v>
                </c:pt>
                <c:pt idx="437">
                  <c:v>2020</c:v>
                </c:pt>
                <c:pt idx="438">
                  <c:v>2020</c:v>
                </c:pt>
                <c:pt idx="439">
                  <c:v>2020</c:v>
                </c:pt>
                <c:pt idx="440">
                  <c:v>2020</c:v>
                </c:pt>
                <c:pt idx="441">
                  <c:v>2020</c:v>
                </c:pt>
                <c:pt idx="442">
                  <c:v>2020</c:v>
                </c:pt>
                <c:pt idx="443">
                  <c:v>2020</c:v>
                </c:pt>
                <c:pt idx="444">
                  <c:v>2020</c:v>
                </c:pt>
                <c:pt idx="445">
                  <c:v>2020</c:v>
                </c:pt>
                <c:pt idx="446">
                  <c:v>2020</c:v>
                </c:pt>
                <c:pt idx="447">
                  <c:v>2020</c:v>
                </c:pt>
                <c:pt idx="448">
                  <c:v>2020</c:v>
                </c:pt>
                <c:pt idx="449">
                  <c:v>2020</c:v>
                </c:pt>
                <c:pt idx="450">
                  <c:v>2020</c:v>
                </c:pt>
                <c:pt idx="451">
                  <c:v>2020</c:v>
                </c:pt>
                <c:pt idx="452">
                  <c:v>2020</c:v>
                </c:pt>
                <c:pt idx="453">
                  <c:v>2020</c:v>
                </c:pt>
                <c:pt idx="454">
                  <c:v>2020</c:v>
                </c:pt>
                <c:pt idx="455">
                  <c:v>2020</c:v>
                </c:pt>
                <c:pt idx="456">
                  <c:v>2020</c:v>
                </c:pt>
                <c:pt idx="457">
                  <c:v>2020</c:v>
                </c:pt>
                <c:pt idx="458">
                  <c:v>2020</c:v>
                </c:pt>
                <c:pt idx="459">
                  <c:v>2020</c:v>
                </c:pt>
                <c:pt idx="460">
                  <c:v>2020</c:v>
                </c:pt>
                <c:pt idx="461">
                  <c:v>2020</c:v>
                </c:pt>
                <c:pt idx="462">
                  <c:v>2020</c:v>
                </c:pt>
                <c:pt idx="463">
                  <c:v>2020</c:v>
                </c:pt>
                <c:pt idx="464">
                  <c:v>2020</c:v>
                </c:pt>
                <c:pt idx="465">
                  <c:v>2020</c:v>
                </c:pt>
                <c:pt idx="466">
                  <c:v>2020</c:v>
                </c:pt>
                <c:pt idx="467">
                  <c:v>2020</c:v>
                </c:pt>
                <c:pt idx="468">
                  <c:v>2020</c:v>
                </c:pt>
                <c:pt idx="469">
                  <c:v>2020</c:v>
                </c:pt>
                <c:pt idx="470">
                  <c:v>2020</c:v>
                </c:pt>
                <c:pt idx="471">
                  <c:v>2020</c:v>
                </c:pt>
                <c:pt idx="472">
                  <c:v>2020</c:v>
                </c:pt>
                <c:pt idx="473">
                  <c:v>2020</c:v>
                </c:pt>
                <c:pt idx="474">
                  <c:v>2020</c:v>
                </c:pt>
                <c:pt idx="475">
                  <c:v>2020</c:v>
                </c:pt>
                <c:pt idx="476">
                  <c:v>2020</c:v>
                </c:pt>
                <c:pt idx="477">
                  <c:v>2020</c:v>
                </c:pt>
                <c:pt idx="478">
                  <c:v>2020</c:v>
                </c:pt>
                <c:pt idx="479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1-4084-8490-809EC9B02B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Question!$B$13:$B$492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1-4084-8490-809EC9B02B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Question!$C$13:$C$492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1-4084-8490-809EC9B02BE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Question!$E$13:$E$492</c:f>
              <c:numCache>
                <c:formatCode>#,##0</c:formatCode>
                <c:ptCount val="480"/>
                <c:pt idx="0">
                  <c:v>24000</c:v>
                </c:pt>
                <c:pt idx="1">
                  <c:v>15000</c:v>
                </c:pt>
                <c:pt idx="2">
                  <c:v>73000</c:v>
                </c:pt>
                <c:pt idx="3">
                  <c:v>36000</c:v>
                </c:pt>
                <c:pt idx="4">
                  <c:v>9000</c:v>
                </c:pt>
                <c:pt idx="5">
                  <c:v>72000</c:v>
                </c:pt>
                <c:pt idx="6">
                  <c:v>22000</c:v>
                </c:pt>
                <c:pt idx="7">
                  <c:v>2000</c:v>
                </c:pt>
                <c:pt idx="8">
                  <c:v>24000</c:v>
                </c:pt>
                <c:pt idx="9">
                  <c:v>26000</c:v>
                </c:pt>
                <c:pt idx="10">
                  <c:v>28000</c:v>
                </c:pt>
                <c:pt idx="11">
                  <c:v>73000</c:v>
                </c:pt>
                <c:pt idx="12">
                  <c:v>58000</c:v>
                </c:pt>
                <c:pt idx="13">
                  <c:v>11000</c:v>
                </c:pt>
                <c:pt idx="14">
                  <c:v>43000</c:v>
                </c:pt>
                <c:pt idx="15">
                  <c:v>22000</c:v>
                </c:pt>
                <c:pt idx="16">
                  <c:v>12000</c:v>
                </c:pt>
                <c:pt idx="17">
                  <c:v>31000</c:v>
                </c:pt>
                <c:pt idx="18">
                  <c:v>68000</c:v>
                </c:pt>
                <c:pt idx="19">
                  <c:v>49000</c:v>
                </c:pt>
                <c:pt idx="20">
                  <c:v>33000</c:v>
                </c:pt>
                <c:pt idx="21">
                  <c:v>57000</c:v>
                </c:pt>
                <c:pt idx="22">
                  <c:v>2000</c:v>
                </c:pt>
                <c:pt idx="23">
                  <c:v>35000</c:v>
                </c:pt>
                <c:pt idx="24">
                  <c:v>13000</c:v>
                </c:pt>
                <c:pt idx="25">
                  <c:v>41000</c:v>
                </c:pt>
                <c:pt idx="26">
                  <c:v>67000</c:v>
                </c:pt>
                <c:pt idx="27">
                  <c:v>44000</c:v>
                </c:pt>
                <c:pt idx="28">
                  <c:v>12000</c:v>
                </c:pt>
                <c:pt idx="29">
                  <c:v>42000</c:v>
                </c:pt>
                <c:pt idx="30">
                  <c:v>6000</c:v>
                </c:pt>
                <c:pt idx="31">
                  <c:v>62000</c:v>
                </c:pt>
                <c:pt idx="32">
                  <c:v>49000</c:v>
                </c:pt>
                <c:pt idx="33">
                  <c:v>67000</c:v>
                </c:pt>
                <c:pt idx="34">
                  <c:v>12000</c:v>
                </c:pt>
                <c:pt idx="35">
                  <c:v>67000</c:v>
                </c:pt>
                <c:pt idx="36">
                  <c:v>38000</c:v>
                </c:pt>
                <c:pt idx="37">
                  <c:v>44000</c:v>
                </c:pt>
                <c:pt idx="38">
                  <c:v>60000</c:v>
                </c:pt>
                <c:pt idx="39">
                  <c:v>22000</c:v>
                </c:pt>
                <c:pt idx="40">
                  <c:v>71000</c:v>
                </c:pt>
                <c:pt idx="41">
                  <c:v>49000</c:v>
                </c:pt>
                <c:pt idx="42">
                  <c:v>75000</c:v>
                </c:pt>
                <c:pt idx="43">
                  <c:v>29000</c:v>
                </c:pt>
                <c:pt idx="44">
                  <c:v>27000</c:v>
                </c:pt>
                <c:pt idx="45">
                  <c:v>52000</c:v>
                </c:pt>
                <c:pt idx="46">
                  <c:v>10000</c:v>
                </c:pt>
                <c:pt idx="47">
                  <c:v>4000</c:v>
                </c:pt>
                <c:pt idx="48">
                  <c:v>1000</c:v>
                </c:pt>
                <c:pt idx="49">
                  <c:v>23000</c:v>
                </c:pt>
                <c:pt idx="50">
                  <c:v>60000</c:v>
                </c:pt>
                <c:pt idx="51">
                  <c:v>39000</c:v>
                </c:pt>
                <c:pt idx="52">
                  <c:v>41000</c:v>
                </c:pt>
                <c:pt idx="53">
                  <c:v>29000</c:v>
                </c:pt>
                <c:pt idx="54">
                  <c:v>51000</c:v>
                </c:pt>
                <c:pt idx="55">
                  <c:v>43000</c:v>
                </c:pt>
                <c:pt idx="56">
                  <c:v>16000</c:v>
                </c:pt>
                <c:pt idx="57">
                  <c:v>22000</c:v>
                </c:pt>
                <c:pt idx="58">
                  <c:v>68000</c:v>
                </c:pt>
                <c:pt idx="59">
                  <c:v>63000</c:v>
                </c:pt>
                <c:pt idx="60">
                  <c:v>41000</c:v>
                </c:pt>
                <c:pt idx="61">
                  <c:v>64000</c:v>
                </c:pt>
                <c:pt idx="62">
                  <c:v>59000</c:v>
                </c:pt>
                <c:pt idx="63">
                  <c:v>55000</c:v>
                </c:pt>
                <c:pt idx="64">
                  <c:v>24000</c:v>
                </c:pt>
                <c:pt idx="65">
                  <c:v>21000</c:v>
                </c:pt>
                <c:pt idx="66">
                  <c:v>27000</c:v>
                </c:pt>
                <c:pt idx="67">
                  <c:v>5000</c:v>
                </c:pt>
                <c:pt idx="68">
                  <c:v>43000</c:v>
                </c:pt>
                <c:pt idx="69">
                  <c:v>47000</c:v>
                </c:pt>
                <c:pt idx="70">
                  <c:v>18000</c:v>
                </c:pt>
                <c:pt idx="71">
                  <c:v>51000</c:v>
                </c:pt>
                <c:pt idx="72">
                  <c:v>66000</c:v>
                </c:pt>
                <c:pt idx="73">
                  <c:v>32000</c:v>
                </c:pt>
                <c:pt idx="74">
                  <c:v>15000</c:v>
                </c:pt>
                <c:pt idx="75">
                  <c:v>27000</c:v>
                </c:pt>
                <c:pt idx="76">
                  <c:v>47000</c:v>
                </c:pt>
                <c:pt idx="77">
                  <c:v>41000</c:v>
                </c:pt>
                <c:pt idx="78">
                  <c:v>29000</c:v>
                </c:pt>
                <c:pt idx="79">
                  <c:v>15000</c:v>
                </c:pt>
                <c:pt idx="80">
                  <c:v>35000</c:v>
                </c:pt>
                <c:pt idx="81">
                  <c:v>50000</c:v>
                </c:pt>
                <c:pt idx="82">
                  <c:v>35000</c:v>
                </c:pt>
                <c:pt idx="83">
                  <c:v>34000</c:v>
                </c:pt>
                <c:pt idx="84">
                  <c:v>57000</c:v>
                </c:pt>
                <c:pt idx="85">
                  <c:v>21000</c:v>
                </c:pt>
                <c:pt idx="86">
                  <c:v>62000</c:v>
                </c:pt>
                <c:pt idx="87">
                  <c:v>40000</c:v>
                </c:pt>
                <c:pt idx="88">
                  <c:v>46000</c:v>
                </c:pt>
                <c:pt idx="89">
                  <c:v>73000</c:v>
                </c:pt>
                <c:pt idx="90">
                  <c:v>48000</c:v>
                </c:pt>
                <c:pt idx="91">
                  <c:v>52000</c:v>
                </c:pt>
                <c:pt idx="92">
                  <c:v>37000</c:v>
                </c:pt>
                <c:pt idx="93">
                  <c:v>51000</c:v>
                </c:pt>
                <c:pt idx="94">
                  <c:v>56000</c:v>
                </c:pt>
                <c:pt idx="95">
                  <c:v>3000</c:v>
                </c:pt>
                <c:pt idx="96">
                  <c:v>57000</c:v>
                </c:pt>
                <c:pt idx="97">
                  <c:v>14000</c:v>
                </c:pt>
                <c:pt idx="98">
                  <c:v>14000</c:v>
                </c:pt>
                <c:pt idx="99">
                  <c:v>45000</c:v>
                </c:pt>
                <c:pt idx="100">
                  <c:v>8000</c:v>
                </c:pt>
                <c:pt idx="101">
                  <c:v>4000</c:v>
                </c:pt>
                <c:pt idx="102">
                  <c:v>72000</c:v>
                </c:pt>
                <c:pt idx="103">
                  <c:v>42000</c:v>
                </c:pt>
                <c:pt idx="104">
                  <c:v>8000</c:v>
                </c:pt>
                <c:pt idx="105">
                  <c:v>8000</c:v>
                </c:pt>
                <c:pt idx="106">
                  <c:v>27000</c:v>
                </c:pt>
                <c:pt idx="107">
                  <c:v>51000</c:v>
                </c:pt>
                <c:pt idx="108">
                  <c:v>9000</c:v>
                </c:pt>
                <c:pt idx="109">
                  <c:v>3000</c:v>
                </c:pt>
                <c:pt idx="110">
                  <c:v>59000</c:v>
                </c:pt>
                <c:pt idx="111">
                  <c:v>14000</c:v>
                </c:pt>
                <c:pt idx="112">
                  <c:v>21000</c:v>
                </c:pt>
                <c:pt idx="113">
                  <c:v>4000</c:v>
                </c:pt>
                <c:pt idx="114">
                  <c:v>17000</c:v>
                </c:pt>
                <c:pt idx="115">
                  <c:v>64000</c:v>
                </c:pt>
                <c:pt idx="116">
                  <c:v>36000</c:v>
                </c:pt>
                <c:pt idx="117">
                  <c:v>56000</c:v>
                </c:pt>
                <c:pt idx="118">
                  <c:v>6000</c:v>
                </c:pt>
                <c:pt idx="119">
                  <c:v>7000</c:v>
                </c:pt>
                <c:pt idx="120">
                  <c:v>50000</c:v>
                </c:pt>
                <c:pt idx="121">
                  <c:v>5000</c:v>
                </c:pt>
                <c:pt idx="122">
                  <c:v>40000</c:v>
                </c:pt>
                <c:pt idx="123">
                  <c:v>40000</c:v>
                </c:pt>
                <c:pt idx="124">
                  <c:v>3000</c:v>
                </c:pt>
                <c:pt idx="125">
                  <c:v>52000</c:v>
                </c:pt>
                <c:pt idx="126">
                  <c:v>74000</c:v>
                </c:pt>
                <c:pt idx="127">
                  <c:v>62000</c:v>
                </c:pt>
                <c:pt idx="128">
                  <c:v>23000</c:v>
                </c:pt>
                <c:pt idx="129">
                  <c:v>23000</c:v>
                </c:pt>
                <c:pt idx="130">
                  <c:v>2000</c:v>
                </c:pt>
                <c:pt idx="131">
                  <c:v>51000</c:v>
                </c:pt>
                <c:pt idx="132">
                  <c:v>18000</c:v>
                </c:pt>
                <c:pt idx="133">
                  <c:v>61000</c:v>
                </c:pt>
                <c:pt idx="134">
                  <c:v>11000</c:v>
                </c:pt>
                <c:pt idx="135">
                  <c:v>14000</c:v>
                </c:pt>
                <c:pt idx="136">
                  <c:v>24000</c:v>
                </c:pt>
                <c:pt idx="137">
                  <c:v>27000</c:v>
                </c:pt>
                <c:pt idx="138">
                  <c:v>8000</c:v>
                </c:pt>
                <c:pt idx="139">
                  <c:v>69000</c:v>
                </c:pt>
                <c:pt idx="140">
                  <c:v>34000</c:v>
                </c:pt>
                <c:pt idx="141">
                  <c:v>18000</c:v>
                </c:pt>
                <c:pt idx="142">
                  <c:v>7000</c:v>
                </c:pt>
                <c:pt idx="143">
                  <c:v>35000</c:v>
                </c:pt>
                <c:pt idx="144">
                  <c:v>7000</c:v>
                </c:pt>
                <c:pt idx="145">
                  <c:v>16000</c:v>
                </c:pt>
                <c:pt idx="146">
                  <c:v>6000</c:v>
                </c:pt>
                <c:pt idx="147">
                  <c:v>58000</c:v>
                </c:pt>
                <c:pt idx="148">
                  <c:v>51000</c:v>
                </c:pt>
                <c:pt idx="149">
                  <c:v>16000</c:v>
                </c:pt>
                <c:pt idx="150">
                  <c:v>10000</c:v>
                </c:pt>
                <c:pt idx="151">
                  <c:v>26000</c:v>
                </c:pt>
                <c:pt idx="152">
                  <c:v>52000</c:v>
                </c:pt>
                <c:pt idx="153">
                  <c:v>60000</c:v>
                </c:pt>
                <c:pt idx="154">
                  <c:v>60000</c:v>
                </c:pt>
                <c:pt idx="155">
                  <c:v>58000</c:v>
                </c:pt>
                <c:pt idx="156">
                  <c:v>32000</c:v>
                </c:pt>
                <c:pt idx="157">
                  <c:v>42000</c:v>
                </c:pt>
                <c:pt idx="158">
                  <c:v>21000</c:v>
                </c:pt>
                <c:pt idx="159">
                  <c:v>72000</c:v>
                </c:pt>
                <c:pt idx="160">
                  <c:v>62000</c:v>
                </c:pt>
                <c:pt idx="161">
                  <c:v>32000</c:v>
                </c:pt>
                <c:pt idx="162">
                  <c:v>35000</c:v>
                </c:pt>
                <c:pt idx="163">
                  <c:v>72000</c:v>
                </c:pt>
                <c:pt idx="164">
                  <c:v>26000</c:v>
                </c:pt>
                <c:pt idx="165">
                  <c:v>17000</c:v>
                </c:pt>
                <c:pt idx="166">
                  <c:v>10000</c:v>
                </c:pt>
                <c:pt idx="167">
                  <c:v>75000</c:v>
                </c:pt>
                <c:pt idx="168">
                  <c:v>8000</c:v>
                </c:pt>
                <c:pt idx="169">
                  <c:v>10000</c:v>
                </c:pt>
                <c:pt idx="170">
                  <c:v>69000</c:v>
                </c:pt>
                <c:pt idx="171">
                  <c:v>70000</c:v>
                </c:pt>
                <c:pt idx="172">
                  <c:v>31000</c:v>
                </c:pt>
                <c:pt idx="173">
                  <c:v>74000</c:v>
                </c:pt>
                <c:pt idx="174">
                  <c:v>55000</c:v>
                </c:pt>
                <c:pt idx="175">
                  <c:v>17000</c:v>
                </c:pt>
                <c:pt idx="176">
                  <c:v>45000</c:v>
                </c:pt>
                <c:pt idx="177">
                  <c:v>46000</c:v>
                </c:pt>
                <c:pt idx="178">
                  <c:v>40000</c:v>
                </c:pt>
                <c:pt idx="179">
                  <c:v>35000</c:v>
                </c:pt>
                <c:pt idx="180">
                  <c:v>41000</c:v>
                </c:pt>
                <c:pt idx="181">
                  <c:v>46000</c:v>
                </c:pt>
                <c:pt idx="182">
                  <c:v>1000</c:v>
                </c:pt>
                <c:pt idx="183">
                  <c:v>22000</c:v>
                </c:pt>
                <c:pt idx="184">
                  <c:v>19000</c:v>
                </c:pt>
                <c:pt idx="185">
                  <c:v>36000</c:v>
                </c:pt>
                <c:pt idx="186">
                  <c:v>41000</c:v>
                </c:pt>
                <c:pt idx="187">
                  <c:v>6000</c:v>
                </c:pt>
                <c:pt idx="188">
                  <c:v>61000</c:v>
                </c:pt>
                <c:pt idx="189">
                  <c:v>23000</c:v>
                </c:pt>
                <c:pt idx="190">
                  <c:v>6000</c:v>
                </c:pt>
                <c:pt idx="191">
                  <c:v>6000</c:v>
                </c:pt>
                <c:pt idx="192">
                  <c:v>24000</c:v>
                </c:pt>
                <c:pt idx="193">
                  <c:v>3000</c:v>
                </c:pt>
                <c:pt idx="194">
                  <c:v>1000</c:v>
                </c:pt>
                <c:pt idx="195">
                  <c:v>23000</c:v>
                </c:pt>
                <c:pt idx="196">
                  <c:v>57000</c:v>
                </c:pt>
                <c:pt idx="197">
                  <c:v>8000</c:v>
                </c:pt>
                <c:pt idx="198">
                  <c:v>59000</c:v>
                </c:pt>
                <c:pt idx="199">
                  <c:v>40000</c:v>
                </c:pt>
                <c:pt idx="200">
                  <c:v>45000</c:v>
                </c:pt>
                <c:pt idx="201">
                  <c:v>64000</c:v>
                </c:pt>
                <c:pt idx="202">
                  <c:v>42000</c:v>
                </c:pt>
                <c:pt idx="203">
                  <c:v>15000</c:v>
                </c:pt>
                <c:pt idx="204">
                  <c:v>42000</c:v>
                </c:pt>
                <c:pt idx="205">
                  <c:v>13000</c:v>
                </c:pt>
                <c:pt idx="206">
                  <c:v>20000</c:v>
                </c:pt>
                <c:pt idx="207">
                  <c:v>24000</c:v>
                </c:pt>
                <c:pt idx="208">
                  <c:v>18000</c:v>
                </c:pt>
                <c:pt idx="209">
                  <c:v>19000</c:v>
                </c:pt>
                <c:pt idx="210">
                  <c:v>54000</c:v>
                </c:pt>
                <c:pt idx="211">
                  <c:v>72000</c:v>
                </c:pt>
                <c:pt idx="212">
                  <c:v>65000</c:v>
                </c:pt>
                <c:pt idx="213">
                  <c:v>58000</c:v>
                </c:pt>
                <c:pt idx="214">
                  <c:v>52000</c:v>
                </c:pt>
                <c:pt idx="215">
                  <c:v>38000</c:v>
                </c:pt>
                <c:pt idx="216">
                  <c:v>47000</c:v>
                </c:pt>
                <c:pt idx="217">
                  <c:v>20000</c:v>
                </c:pt>
                <c:pt idx="218">
                  <c:v>27000</c:v>
                </c:pt>
                <c:pt idx="219">
                  <c:v>53000</c:v>
                </c:pt>
                <c:pt idx="220">
                  <c:v>19000</c:v>
                </c:pt>
                <c:pt idx="221">
                  <c:v>27000</c:v>
                </c:pt>
                <c:pt idx="222">
                  <c:v>56000</c:v>
                </c:pt>
                <c:pt idx="223">
                  <c:v>46000</c:v>
                </c:pt>
                <c:pt idx="224">
                  <c:v>56000</c:v>
                </c:pt>
                <c:pt idx="225">
                  <c:v>63000</c:v>
                </c:pt>
                <c:pt idx="226">
                  <c:v>74000</c:v>
                </c:pt>
                <c:pt idx="227">
                  <c:v>44000</c:v>
                </c:pt>
                <c:pt idx="228">
                  <c:v>40000</c:v>
                </c:pt>
                <c:pt idx="229">
                  <c:v>22000</c:v>
                </c:pt>
                <c:pt idx="230">
                  <c:v>55000</c:v>
                </c:pt>
                <c:pt idx="231">
                  <c:v>13000</c:v>
                </c:pt>
                <c:pt idx="232">
                  <c:v>35000</c:v>
                </c:pt>
                <c:pt idx="233">
                  <c:v>34000</c:v>
                </c:pt>
                <c:pt idx="234">
                  <c:v>35000</c:v>
                </c:pt>
                <c:pt idx="235">
                  <c:v>38000</c:v>
                </c:pt>
                <c:pt idx="236">
                  <c:v>10000</c:v>
                </c:pt>
                <c:pt idx="237">
                  <c:v>7000</c:v>
                </c:pt>
                <c:pt idx="238">
                  <c:v>37000</c:v>
                </c:pt>
                <c:pt idx="239">
                  <c:v>47000</c:v>
                </c:pt>
                <c:pt idx="240">
                  <c:v>51000</c:v>
                </c:pt>
                <c:pt idx="241">
                  <c:v>42000</c:v>
                </c:pt>
                <c:pt idx="242">
                  <c:v>42000</c:v>
                </c:pt>
                <c:pt idx="243">
                  <c:v>43000</c:v>
                </c:pt>
                <c:pt idx="244">
                  <c:v>70000</c:v>
                </c:pt>
                <c:pt idx="245">
                  <c:v>1000</c:v>
                </c:pt>
                <c:pt idx="246">
                  <c:v>66000</c:v>
                </c:pt>
                <c:pt idx="247">
                  <c:v>11000</c:v>
                </c:pt>
                <c:pt idx="248">
                  <c:v>52000</c:v>
                </c:pt>
                <c:pt idx="249">
                  <c:v>64000</c:v>
                </c:pt>
                <c:pt idx="250">
                  <c:v>20000</c:v>
                </c:pt>
                <c:pt idx="251">
                  <c:v>55000</c:v>
                </c:pt>
                <c:pt idx="252">
                  <c:v>49000</c:v>
                </c:pt>
                <c:pt idx="253">
                  <c:v>50000</c:v>
                </c:pt>
                <c:pt idx="254">
                  <c:v>22000</c:v>
                </c:pt>
                <c:pt idx="255">
                  <c:v>44000</c:v>
                </c:pt>
                <c:pt idx="256">
                  <c:v>57000</c:v>
                </c:pt>
                <c:pt idx="257">
                  <c:v>48000</c:v>
                </c:pt>
                <c:pt idx="258">
                  <c:v>35000</c:v>
                </c:pt>
                <c:pt idx="259">
                  <c:v>23000</c:v>
                </c:pt>
                <c:pt idx="260">
                  <c:v>39000</c:v>
                </c:pt>
                <c:pt idx="261">
                  <c:v>43000</c:v>
                </c:pt>
                <c:pt idx="262">
                  <c:v>38000</c:v>
                </c:pt>
                <c:pt idx="263">
                  <c:v>23000</c:v>
                </c:pt>
                <c:pt idx="264">
                  <c:v>13000</c:v>
                </c:pt>
                <c:pt idx="265">
                  <c:v>57000</c:v>
                </c:pt>
                <c:pt idx="266">
                  <c:v>9000</c:v>
                </c:pt>
                <c:pt idx="267">
                  <c:v>4000</c:v>
                </c:pt>
                <c:pt idx="268">
                  <c:v>3000</c:v>
                </c:pt>
                <c:pt idx="269">
                  <c:v>34000</c:v>
                </c:pt>
                <c:pt idx="270">
                  <c:v>19000</c:v>
                </c:pt>
                <c:pt idx="271">
                  <c:v>22000</c:v>
                </c:pt>
                <c:pt idx="272">
                  <c:v>69000</c:v>
                </c:pt>
                <c:pt idx="273">
                  <c:v>30000</c:v>
                </c:pt>
                <c:pt idx="274">
                  <c:v>59000</c:v>
                </c:pt>
                <c:pt idx="275">
                  <c:v>71000</c:v>
                </c:pt>
                <c:pt idx="276">
                  <c:v>17000</c:v>
                </c:pt>
                <c:pt idx="277">
                  <c:v>68000</c:v>
                </c:pt>
                <c:pt idx="278">
                  <c:v>1000</c:v>
                </c:pt>
                <c:pt idx="279">
                  <c:v>23000</c:v>
                </c:pt>
                <c:pt idx="280">
                  <c:v>6000</c:v>
                </c:pt>
                <c:pt idx="281">
                  <c:v>75000</c:v>
                </c:pt>
                <c:pt idx="282">
                  <c:v>23000</c:v>
                </c:pt>
                <c:pt idx="283">
                  <c:v>16000</c:v>
                </c:pt>
                <c:pt idx="284">
                  <c:v>45000</c:v>
                </c:pt>
                <c:pt idx="285">
                  <c:v>75000</c:v>
                </c:pt>
                <c:pt idx="286">
                  <c:v>35000</c:v>
                </c:pt>
                <c:pt idx="287">
                  <c:v>25000</c:v>
                </c:pt>
                <c:pt idx="288">
                  <c:v>52000</c:v>
                </c:pt>
                <c:pt idx="289">
                  <c:v>8000</c:v>
                </c:pt>
                <c:pt idx="290">
                  <c:v>18000</c:v>
                </c:pt>
                <c:pt idx="291">
                  <c:v>32000</c:v>
                </c:pt>
                <c:pt idx="292">
                  <c:v>50000</c:v>
                </c:pt>
                <c:pt idx="293">
                  <c:v>46000</c:v>
                </c:pt>
                <c:pt idx="294">
                  <c:v>69000</c:v>
                </c:pt>
                <c:pt idx="295">
                  <c:v>52000</c:v>
                </c:pt>
                <c:pt idx="296">
                  <c:v>21000</c:v>
                </c:pt>
                <c:pt idx="297">
                  <c:v>14000</c:v>
                </c:pt>
                <c:pt idx="298">
                  <c:v>40000</c:v>
                </c:pt>
                <c:pt idx="299">
                  <c:v>51000</c:v>
                </c:pt>
                <c:pt idx="300">
                  <c:v>16000</c:v>
                </c:pt>
                <c:pt idx="301">
                  <c:v>8000</c:v>
                </c:pt>
                <c:pt idx="302">
                  <c:v>14000</c:v>
                </c:pt>
                <c:pt idx="303">
                  <c:v>42000</c:v>
                </c:pt>
                <c:pt idx="304">
                  <c:v>22000</c:v>
                </c:pt>
                <c:pt idx="305">
                  <c:v>42000</c:v>
                </c:pt>
                <c:pt idx="306">
                  <c:v>42000</c:v>
                </c:pt>
                <c:pt idx="307">
                  <c:v>12000</c:v>
                </c:pt>
                <c:pt idx="308">
                  <c:v>35000</c:v>
                </c:pt>
                <c:pt idx="309">
                  <c:v>47000</c:v>
                </c:pt>
                <c:pt idx="310">
                  <c:v>74000</c:v>
                </c:pt>
                <c:pt idx="311">
                  <c:v>4000</c:v>
                </c:pt>
                <c:pt idx="312">
                  <c:v>55000</c:v>
                </c:pt>
                <c:pt idx="313">
                  <c:v>73000</c:v>
                </c:pt>
                <c:pt idx="314">
                  <c:v>30000</c:v>
                </c:pt>
                <c:pt idx="315">
                  <c:v>57000</c:v>
                </c:pt>
                <c:pt idx="316">
                  <c:v>40000</c:v>
                </c:pt>
                <c:pt idx="317">
                  <c:v>17000</c:v>
                </c:pt>
                <c:pt idx="318">
                  <c:v>45000</c:v>
                </c:pt>
                <c:pt idx="319">
                  <c:v>6000</c:v>
                </c:pt>
                <c:pt idx="320">
                  <c:v>16000</c:v>
                </c:pt>
                <c:pt idx="321">
                  <c:v>33000</c:v>
                </c:pt>
                <c:pt idx="322">
                  <c:v>31000</c:v>
                </c:pt>
                <c:pt idx="323">
                  <c:v>18000</c:v>
                </c:pt>
                <c:pt idx="324">
                  <c:v>33000</c:v>
                </c:pt>
                <c:pt idx="325">
                  <c:v>1000</c:v>
                </c:pt>
                <c:pt idx="326">
                  <c:v>45000</c:v>
                </c:pt>
                <c:pt idx="327">
                  <c:v>25000</c:v>
                </c:pt>
                <c:pt idx="328">
                  <c:v>26000</c:v>
                </c:pt>
                <c:pt idx="329">
                  <c:v>33000</c:v>
                </c:pt>
                <c:pt idx="330">
                  <c:v>14000</c:v>
                </c:pt>
                <c:pt idx="331">
                  <c:v>23000</c:v>
                </c:pt>
                <c:pt idx="332">
                  <c:v>32000</c:v>
                </c:pt>
                <c:pt idx="333">
                  <c:v>33000</c:v>
                </c:pt>
                <c:pt idx="334">
                  <c:v>19000</c:v>
                </c:pt>
                <c:pt idx="335">
                  <c:v>26000</c:v>
                </c:pt>
                <c:pt idx="336">
                  <c:v>15000</c:v>
                </c:pt>
                <c:pt idx="337">
                  <c:v>60000</c:v>
                </c:pt>
                <c:pt idx="338">
                  <c:v>57000</c:v>
                </c:pt>
                <c:pt idx="339">
                  <c:v>48000</c:v>
                </c:pt>
                <c:pt idx="340">
                  <c:v>74000</c:v>
                </c:pt>
                <c:pt idx="341">
                  <c:v>43000</c:v>
                </c:pt>
                <c:pt idx="342">
                  <c:v>6000</c:v>
                </c:pt>
                <c:pt idx="343">
                  <c:v>56000</c:v>
                </c:pt>
                <c:pt idx="344">
                  <c:v>35000</c:v>
                </c:pt>
                <c:pt idx="345">
                  <c:v>31000</c:v>
                </c:pt>
                <c:pt idx="346">
                  <c:v>10000</c:v>
                </c:pt>
                <c:pt idx="347">
                  <c:v>19000</c:v>
                </c:pt>
                <c:pt idx="348">
                  <c:v>54000</c:v>
                </c:pt>
                <c:pt idx="349">
                  <c:v>52000</c:v>
                </c:pt>
                <c:pt idx="350">
                  <c:v>32000</c:v>
                </c:pt>
                <c:pt idx="351">
                  <c:v>47000</c:v>
                </c:pt>
                <c:pt idx="352">
                  <c:v>6000</c:v>
                </c:pt>
                <c:pt idx="353">
                  <c:v>47000</c:v>
                </c:pt>
                <c:pt idx="354">
                  <c:v>18000</c:v>
                </c:pt>
                <c:pt idx="355">
                  <c:v>33000</c:v>
                </c:pt>
                <c:pt idx="356">
                  <c:v>30000</c:v>
                </c:pt>
                <c:pt idx="357">
                  <c:v>75000</c:v>
                </c:pt>
                <c:pt idx="358">
                  <c:v>41000</c:v>
                </c:pt>
                <c:pt idx="359">
                  <c:v>70000</c:v>
                </c:pt>
                <c:pt idx="360">
                  <c:v>6000</c:v>
                </c:pt>
                <c:pt idx="361">
                  <c:v>30000</c:v>
                </c:pt>
                <c:pt idx="362">
                  <c:v>11000</c:v>
                </c:pt>
                <c:pt idx="363">
                  <c:v>28000</c:v>
                </c:pt>
                <c:pt idx="364">
                  <c:v>58000</c:v>
                </c:pt>
                <c:pt idx="365">
                  <c:v>54000</c:v>
                </c:pt>
                <c:pt idx="366">
                  <c:v>51000</c:v>
                </c:pt>
                <c:pt idx="367">
                  <c:v>31000</c:v>
                </c:pt>
                <c:pt idx="368">
                  <c:v>26000</c:v>
                </c:pt>
                <c:pt idx="369">
                  <c:v>9000</c:v>
                </c:pt>
                <c:pt idx="370">
                  <c:v>38000</c:v>
                </c:pt>
                <c:pt idx="371">
                  <c:v>54000</c:v>
                </c:pt>
                <c:pt idx="372">
                  <c:v>15000</c:v>
                </c:pt>
                <c:pt idx="373">
                  <c:v>35000</c:v>
                </c:pt>
                <c:pt idx="374">
                  <c:v>57000</c:v>
                </c:pt>
                <c:pt idx="375">
                  <c:v>32000</c:v>
                </c:pt>
                <c:pt idx="376">
                  <c:v>44000</c:v>
                </c:pt>
                <c:pt idx="377">
                  <c:v>17000</c:v>
                </c:pt>
                <c:pt idx="378">
                  <c:v>1000</c:v>
                </c:pt>
                <c:pt idx="379">
                  <c:v>35000</c:v>
                </c:pt>
                <c:pt idx="380">
                  <c:v>51000</c:v>
                </c:pt>
                <c:pt idx="381">
                  <c:v>8000</c:v>
                </c:pt>
                <c:pt idx="382">
                  <c:v>14000</c:v>
                </c:pt>
                <c:pt idx="383">
                  <c:v>50000</c:v>
                </c:pt>
                <c:pt idx="384">
                  <c:v>14000</c:v>
                </c:pt>
                <c:pt idx="385">
                  <c:v>36000</c:v>
                </c:pt>
                <c:pt idx="386">
                  <c:v>3000</c:v>
                </c:pt>
                <c:pt idx="387">
                  <c:v>37000</c:v>
                </c:pt>
                <c:pt idx="388">
                  <c:v>4000</c:v>
                </c:pt>
                <c:pt idx="389">
                  <c:v>18000</c:v>
                </c:pt>
                <c:pt idx="390">
                  <c:v>23000</c:v>
                </c:pt>
                <c:pt idx="391">
                  <c:v>64000</c:v>
                </c:pt>
                <c:pt idx="392">
                  <c:v>10000</c:v>
                </c:pt>
                <c:pt idx="393">
                  <c:v>33000</c:v>
                </c:pt>
                <c:pt idx="394">
                  <c:v>55000</c:v>
                </c:pt>
                <c:pt idx="395">
                  <c:v>42000</c:v>
                </c:pt>
                <c:pt idx="396">
                  <c:v>73000</c:v>
                </c:pt>
                <c:pt idx="397">
                  <c:v>37000</c:v>
                </c:pt>
                <c:pt idx="398">
                  <c:v>48000</c:v>
                </c:pt>
                <c:pt idx="399">
                  <c:v>56000</c:v>
                </c:pt>
                <c:pt idx="400">
                  <c:v>20000</c:v>
                </c:pt>
                <c:pt idx="401">
                  <c:v>58000</c:v>
                </c:pt>
                <c:pt idx="402">
                  <c:v>5000</c:v>
                </c:pt>
                <c:pt idx="403">
                  <c:v>45000</c:v>
                </c:pt>
                <c:pt idx="404">
                  <c:v>39000</c:v>
                </c:pt>
                <c:pt idx="405">
                  <c:v>57000</c:v>
                </c:pt>
                <c:pt idx="406">
                  <c:v>50000</c:v>
                </c:pt>
                <c:pt idx="407">
                  <c:v>42000</c:v>
                </c:pt>
                <c:pt idx="408">
                  <c:v>16000</c:v>
                </c:pt>
                <c:pt idx="409">
                  <c:v>29000</c:v>
                </c:pt>
                <c:pt idx="410">
                  <c:v>6000</c:v>
                </c:pt>
                <c:pt idx="411">
                  <c:v>33000</c:v>
                </c:pt>
                <c:pt idx="412">
                  <c:v>43000</c:v>
                </c:pt>
                <c:pt idx="413">
                  <c:v>27000</c:v>
                </c:pt>
                <c:pt idx="414">
                  <c:v>24000</c:v>
                </c:pt>
                <c:pt idx="415">
                  <c:v>61000</c:v>
                </c:pt>
                <c:pt idx="416">
                  <c:v>74000</c:v>
                </c:pt>
                <c:pt idx="417">
                  <c:v>5000</c:v>
                </c:pt>
                <c:pt idx="418">
                  <c:v>7000</c:v>
                </c:pt>
                <c:pt idx="419">
                  <c:v>43000</c:v>
                </c:pt>
                <c:pt idx="420">
                  <c:v>43000</c:v>
                </c:pt>
                <c:pt idx="421">
                  <c:v>11000</c:v>
                </c:pt>
                <c:pt idx="422">
                  <c:v>29000</c:v>
                </c:pt>
                <c:pt idx="423">
                  <c:v>20000</c:v>
                </c:pt>
                <c:pt idx="424">
                  <c:v>55000</c:v>
                </c:pt>
                <c:pt idx="425">
                  <c:v>25000</c:v>
                </c:pt>
                <c:pt idx="426">
                  <c:v>9000</c:v>
                </c:pt>
                <c:pt idx="427">
                  <c:v>29000</c:v>
                </c:pt>
                <c:pt idx="428">
                  <c:v>74000</c:v>
                </c:pt>
                <c:pt idx="429">
                  <c:v>43000</c:v>
                </c:pt>
                <c:pt idx="430">
                  <c:v>27000</c:v>
                </c:pt>
                <c:pt idx="431">
                  <c:v>68000</c:v>
                </c:pt>
                <c:pt idx="432">
                  <c:v>65000</c:v>
                </c:pt>
                <c:pt idx="433">
                  <c:v>52000</c:v>
                </c:pt>
                <c:pt idx="434">
                  <c:v>3000</c:v>
                </c:pt>
                <c:pt idx="435">
                  <c:v>17000</c:v>
                </c:pt>
                <c:pt idx="436">
                  <c:v>23000</c:v>
                </c:pt>
                <c:pt idx="437">
                  <c:v>65000</c:v>
                </c:pt>
                <c:pt idx="438">
                  <c:v>50000</c:v>
                </c:pt>
                <c:pt idx="439">
                  <c:v>23000</c:v>
                </c:pt>
                <c:pt idx="440">
                  <c:v>26000</c:v>
                </c:pt>
                <c:pt idx="441">
                  <c:v>16000</c:v>
                </c:pt>
                <c:pt idx="442">
                  <c:v>52000</c:v>
                </c:pt>
                <c:pt idx="443">
                  <c:v>7000</c:v>
                </c:pt>
                <c:pt idx="444">
                  <c:v>4000</c:v>
                </c:pt>
                <c:pt idx="445">
                  <c:v>44000</c:v>
                </c:pt>
                <c:pt idx="446">
                  <c:v>66000</c:v>
                </c:pt>
                <c:pt idx="447">
                  <c:v>33000</c:v>
                </c:pt>
                <c:pt idx="448">
                  <c:v>68000</c:v>
                </c:pt>
                <c:pt idx="449">
                  <c:v>1000</c:v>
                </c:pt>
                <c:pt idx="450">
                  <c:v>39000</c:v>
                </c:pt>
                <c:pt idx="451">
                  <c:v>31000</c:v>
                </c:pt>
                <c:pt idx="452">
                  <c:v>56000</c:v>
                </c:pt>
                <c:pt idx="453">
                  <c:v>8000</c:v>
                </c:pt>
                <c:pt idx="454">
                  <c:v>42000</c:v>
                </c:pt>
                <c:pt idx="455">
                  <c:v>33000</c:v>
                </c:pt>
                <c:pt idx="456">
                  <c:v>18000</c:v>
                </c:pt>
                <c:pt idx="457">
                  <c:v>74000</c:v>
                </c:pt>
                <c:pt idx="458">
                  <c:v>49000</c:v>
                </c:pt>
                <c:pt idx="459">
                  <c:v>39000</c:v>
                </c:pt>
                <c:pt idx="460">
                  <c:v>10000</c:v>
                </c:pt>
                <c:pt idx="461">
                  <c:v>22000</c:v>
                </c:pt>
                <c:pt idx="462">
                  <c:v>32000</c:v>
                </c:pt>
                <c:pt idx="463">
                  <c:v>14000</c:v>
                </c:pt>
                <c:pt idx="464">
                  <c:v>50000</c:v>
                </c:pt>
                <c:pt idx="465">
                  <c:v>29000</c:v>
                </c:pt>
                <c:pt idx="466">
                  <c:v>73000</c:v>
                </c:pt>
                <c:pt idx="467">
                  <c:v>4000</c:v>
                </c:pt>
                <c:pt idx="468">
                  <c:v>60000</c:v>
                </c:pt>
                <c:pt idx="469">
                  <c:v>10000</c:v>
                </c:pt>
                <c:pt idx="470">
                  <c:v>61000</c:v>
                </c:pt>
                <c:pt idx="471">
                  <c:v>10000</c:v>
                </c:pt>
                <c:pt idx="472">
                  <c:v>9000</c:v>
                </c:pt>
                <c:pt idx="473">
                  <c:v>44000</c:v>
                </c:pt>
                <c:pt idx="474">
                  <c:v>65000</c:v>
                </c:pt>
                <c:pt idx="475">
                  <c:v>62000</c:v>
                </c:pt>
                <c:pt idx="476">
                  <c:v>53000</c:v>
                </c:pt>
                <c:pt idx="477">
                  <c:v>33000</c:v>
                </c:pt>
                <c:pt idx="478">
                  <c:v>68000</c:v>
                </c:pt>
                <c:pt idx="479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1-4084-8490-809EC9B0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79083592"/>
        <c:axId val="779080968"/>
      </c:barChart>
      <c:catAx>
        <c:axId val="7790835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80968"/>
        <c:crosses val="autoZero"/>
        <c:auto val="1"/>
        <c:lblAlgn val="ctr"/>
        <c:lblOffset val="100"/>
        <c:noMultiLvlLbl val="0"/>
      </c:catAx>
      <c:valAx>
        <c:axId val="7790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284410</xdr:colOff>
      <xdr:row>0</xdr:row>
      <xdr:rowOff>130969</xdr:rowOff>
    </xdr:from>
    <xdr:to>
      <xdr:col>16</xdr:col>
      <xdr:colOff>97519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78E1C3-A997-43B4-A298-F731DCA29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91960" y="130969"/>
          <a:ext cx="2499158" cy="1107281"/>
        </a:xfrm>
        <a:prstGeom prst="rect">
          <a:avLst/>
        </a:prstGeom>
      </xdr:spPr>
    </xdr:pic>
    <xdr:clientData/>
  </xdr:twoCellAnchor>
  <xdr:twoCellAnchor>
    <xdr:from>
      <xdr:col>9</xdr:col>
      <xdr:colOff>1070160</xdr:colOff>
      <xdr:row>502</xdr:row>
      <xdr:rowOff>34737</xdr:rowOff>
    </xdr:from>
    <xdr:to>
      <xdr:col>12</xdr:col>
      <xdr:colOff>1344706</xdr:colOff>
      <xdr:row>518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882FC-2167-41F1-A348-A58B66B8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all" refreshedDate="44293.603183449071" createdVersion="6" refreshedVersion="6" minRefreshableVersion="3" recordCount="95" xr:uid="{38CB3AEB-530F-471C-AD04-91C4F7CE4F88}">
  <cacheSource type="worksheet">
    <worksheetSource ref="A13:E108" sheet="Question"/>
  </cacheSource>
  <cacheFields count="5">
    <cacheField name="2016" numFmtId="0">
      <sharedItems containsSemiMixedTypes="0" containsString="0" containsNumber="1" containsInteger="1" minValue="2016" maxValue="2016"/>
    </cacheField>
    <cacheField name="January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A0" numFmtId="0">
      <sharedItems count="8">
        <s v="A1"/>
        <s v="A2"/>
        <s v="A3"/>
        <s v="A4"/>
        <s v="A5"/>
        <s v="A6"/>
        <s v="A7"/>
        <s v="A0"/>
      </sharedItems>
    </cacheField>
    <cacheField name="250g" numFmtId="0">
      <sharedItems count="6">
        <s v="200g"/>
        <s v="70g"/>
        <s v="80g"/>
        <s v="250g"/>
        <s v="150g"/>
        <s v="100g"/>
      </sharedItems>
    </cacheField>
    <cacheField name="24,000" numFmtId="3">
      <sharedItems containsSemiMixedTypes="0" containsString="0" containsNumber="1" containsInteger="1" minValue="1000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all" refreshedDate="44293.604838541665" createdVersion="6" refreshedVersion="6" minRefreshableVersion="3" recordCount="95" xr:uid="{1904AA7A-DAA1-4816-BE48-9CE9E46173FA}">
  <cacheSource type="worksheet">
    <worksheetSource ref="A109:E204" sheet="Question"/>
  </cacheSource>
  <cacheFields count="5">
    <cacheField name="2017" numFmtId="0">
      <sharedItems containsSemiMixedTypes="0" containsString="0" containsNumber="1" containsInteger="1" minValue="2017" maxValue="2017"/>
    </cacheField>
    <cacheField name="January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A0" numFmtId="0">
      <sharedItems count="8">
        <s v="A1"/>
        <s v="A2"/>
        <s v="A3"/>
        <s v="A4"/>
        <s v="A5"/>
        <s v="A6"/>
        <s v="A7"/>
        <s v="A0"/>
      </sharedItems>
    </cacheField>
    <cacheField name="150g" numFmtId="0">
      <sharedItems count="6">
        <s v="80g"/>
        <s v="250g"/>
        <s v="70g"/>
        <s v="200g"/>
        <s v="100g"/>
        <s v="150g"/>
      </sharedItems>
    </cacheField>
    <cacheField name="57,000" numFmtId="3">
      <sharedItems containsSemiMixedTypes="0" containsString="0" containsNumber="1" containsInteger="1" minValue="1000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all" refreshedDate="44293.607740624997" createdVersion="6" refreshedVersion="6" minRefreshableVersion="3" recordCount="95" xr:uid="{342A8B6E-E717-4164-952E-4457A70AA444}">
  <cacheSource type="worksheet">
    <worksheetSource ref="A205:E300" sheet="Question"/>
  </cacheSource>
  <cacheFields count="5">
    <cacheField name="2018" numFmtId="0">
      <sharedItems containsSemiMixedTypes="0" containsString="0" containsNumber="1" containsInteger="1" minValue="2018" maxValue="2018"/>
    </cacheField>
    <cacheField name="January" numFmtId="0">
      <sharedItems/>
    </cacheField>
    <cacheField name="A0" numFmtId="0">
      <sharedItems count="8">
        <s v="A1"/>
        <s v="A2"/>
        <s v="A3"/>
        <s v="A4"/>
        <s v="A5"/>
        <s v="A6"/>
        <s v="A7"/>
        <s v="A0"/>
      </sharedItems>
    </cacheField>
    <cacheField name="70g" numFmtId="0">
      <sharedItems/>
    </cacheField>
    <cacheField name="24,000" numFmtId="3">
      <sharedItems containsSemiMixedTypes="0" containsString="0" containsNumber="1" containsInteger="1" minValue="1000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all" refreshedDate="44293.608894097226" createdVersion="6" refreshedVersion="6" minRefreshableVersion="3" recordCount="95" xr:uid="{0DF854AD-E117-4E3C-833A-B554695E155B}">
  <cacheSource type="worksheet">
    <worksheetSource ref="A301:E396" sheet="Question"/>
  </cacheSource>
  <cacheFields count="5">
    <cacheField name="2019" numFmtId="0">
      <sharedItems containsSemiMixedTypes="0" containsString="0" containsNumber="1" containsInteger="1" minValue="2019" maxValue="2019"/>
    </cacheField>
    <cacheField name="January" numFmtId="0">
      <sharedItems/>
    </cacheField>
    <cacheField name="A0" numFmtId="0">
      <sharedItems count="8">
        <s v="A1"/>
        <s v="A2"/>
        <s v="A3"/>
        <s v="A4"/>
        <s v="A5"/>
        <s v="A6"/>
        <s v="A7"/>
        <s v="A0"/>
      </sharedItems>
    </cacheField>
    <cacheField name="250g" numFmtId="0">
      <sharedItems count="6">
        <s v="250g"/>
        <s v="70g"/>
        <s v="200g"/>
        <s v="100g"/>
        <s v="80g"/>
        <s v="150g"/>
      </sharedItems>
    </cacheField>
    <cacheField name="52,000" numFmtId="3">
      <sharedItems containsSemiMixedTypes="0" containsString="0" containsNumber="1" containsInteger="1" minValue="1000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all" refreshedDate="44293.610504745368" createdVersion="6" refreshedVersion="6" minRefreshableVersion="3" recordCount="95" xr:uid="{3C5FB61F-BB9E-4FDE-A84A-E3B41B8161DF}">
  <cacheSource type="worksheet">
    <worksheetSource ref="A397:E492" sheet="Question"/>
  </cacheSource>
  <cacheFields count="5">
    <cacheField name="2020" numFmtId="0">
      <sharedItems containsSemiMixedTypes="0" containsString="0" containsNumber="1" containsInteger="1" minValue="2020" maxValue="2020"/>
    </cacheField>
    <cacheField name="January" numFmtId="0">
      <sharedItems/>
    </cacheField>
    <cacheField name="A0" numFmtId="0">
      <sharedItems count="8">
        <s v="A1"/>
        <s v="A2"/>
        <s v="A3"/>
        <s v="A4"/>
        <s v="A5"/>
        <s v="A6"/>
        <s v="A7"/>
        <s v="A0"/>
      </sharedItems>
    </cacheField>
    <cacheField name="100g" numFmtId="0">
      <sharedItems/>
    </cacheField>
    <cacheField name="14,000" numFmtId="3">
      <sharedItems containsSemiMixedTypes="0" containsString="0" containsNumber="1" containsInteger="1" minValue="1000" maxValue="7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016"/>
    <x v="0"/>
    <x v="0"/>
    <x v="0"/>
    <n v="15000"/>
  </r>
  <r>
    <n v="2016"/>
    <x v="0"/>
    <x v="1"/>
    <x v="1"/>
    <n v="73000"/>
  </r>
  <r>
    <n v="2016"/>
    <x v="0"/>
    <x v="2"/>
    <x v="2"/>
    <n v="36000"/>
  </r>
  <r>
    <n v="2016"/>
    <x v="0"/>
    <x v="3"/>
    <x v="1"/>
    <n v="9000"/>
  </r>
  <r>
    <n v="2016"/>
    <x v="0"/>
    <x v="4"/>
    <x v="3"/>
    <n v="72000"/>
  </r>
  <r>
    <n v="2016"/>
    <x v="0"/>
    <x v="5"/>
    <x v="4"/>
    <n v="22000"/>
  </r>
  <r>
    <n v="2016"/>
    <x v="0"/>
    <x v="6"/>
    <x v="1"/>
    <n v="2000"/>
  </r>
  <r>
    <n v="2016"/>
    <x v="1"/>
    <x v="7"/>
    <x v="5"/>
    <n v="24000"/>
  </r>
  <r>
    <n v="2016"/>
    <x v="1"/>
    <x v="0"/>
    <x v="4"/>
    <n v="26000"/>
  </r>
  <r>
    <n v="2016"/>
    <x v="1"/>
    <x v="1"/>
    <x v="3"/>
    <n v="28000"/>
  </r>
  <r>
    <n v="2016"/>
    <x v="1"/>
    <x v="2"/>
    <x v="5"/>
    <n v="73000"/>
  </r>
  <r>
    <n v="2016"/>
    <x v="1"/>
    <x v="3"/>
    <x v="0"/>
    <n v="58000"/>
  </r>
  <r>
    <n v="2016"/>
    <x v="1"/>
    <x v="4"/>
    <x v="4"/>
    <n v="11000"/>
  </r>
  <r>
    <n v="2016"/>
    <x v="1"/>
    <x v="5"/>
    <x v="0"/>
    <n v="43000"/>
  </r>
  <r>
    <n v="2016"/>
    <x v="1"/>
    <x v="6"/>
    <x v="2"/>
    <n v="22000"/>
  </r>
  <r>
    <n v="2016"/>
    <x v="2"/>
    <x v="7"/>
    <x v="5"/>
    <n v="12000"/>
  </r>
  <r>
    <n v="2016"/>
    <x v="2"/>
    <x v="0"/>
    <x v="5"/>
    <n v="31000"/>
  </r>
  <r>
    <n v="2016"/>
    <x v="2"/>
    <x v="1"/>
    <x v="4"/>
    <n v="68000"/>
  </r>
  <r>
    <n v="2016"/>
    <x v="2"/>
    <x v="2"/>
    <x v="3"/>
    <n v="49000"/>
  </r>
  <r>
    <n v="2016"/>
    <x v="2"/>
    <x v="3"/>
    <x v="4"/>
    <n v="33000"/>
  </r>
  <r>
    <n v="2016"/>
    <x v="2"/>
    <x v="4"/>
    <x v="3"/>
    <n v="57000"/>
  </r>
  <r>
    <n v="2016"/>
    <x v="2"/>
    <x v="5"/>
    <x v="0"/>
    <n v="2000"/>
  </r>
  <r>
    <n v="2016"/>
    <x v="2"/>
    <x v="6"/>
    <x v="5"/>
    <n v="35000"/>
  </r>
  <r>
    <n v="2016"/>
    <x v="3"/>
    <x v="7"/>
    <x v="0"/>
    <n v="13000"/>
  </r>
  <r>
    <n v="2016"/>
    <x v="3"/>
    <x v="0"/>
    <x v="2"/>
    <n v="41000"/>
  </r>
  <r>
    <n v="2016"/>
    <x v="3"/>
    <x v="1"/>
    <x v="3"/>
    <n v="67000"/>
  </r>
  <r>
    <n v="2016"/>
    <x v="3"/>
    <x v="2"/>
    <x v="4"/>
    <n v="44000"/>
  </r>
  <r>
    <n v="2016"/>
    <x v="3"/>
    <x v="3"/>
    <x v="5"/>
    <n v="12000"/>
  </r>
  <r>
    <n v="2016"/>
    <x v="3"/>
    <x v="4"/>
    <x v="3"/>
    <n v="42000"/>
  </r>
  <r>
    <n v="2016"/>
    <x v="3"/>
    <x v="5"/>
    <x v="2"/>
    <n v="6000"/>
  </r>
  <r>
    <n v="2016"/>
    <x v="3"/>
    <x v="6"/>
    <x v="1"/>
    <n v="62000"/>
  </r>
  <r>
    <n v="2016"/>
    <x v="4"/>
    <x v="7"/>
    <x v="0"/>
    <n v="49000"/>
  </r>
  <r>
    <n v="2016"/>
    <x v="4"/>
    <x v="0"/>
    <x v="2"/>
    <n v="67000"/>
  </r>
  <r>
    <n v="2016"/>
    <x v="4"/>
    <x v="1"/>
    <x v="0"/>
    <n v="12000"/>
  </r>
  <r>
    <n v="2016"/>
    <x v="4"/>
    <x v="2"/>
    <x v="1"/>
    <n v="67000"/>
  </r>
  <r>
    <n v="2016"/>
    <x v="4"/>
    <x v="3"/>
    <x v="1"/>
    <n v="38000"/>
  </r>
  <r>
    <n v="2016"/>
    <x v="4"/>
    <x v="4"/>
    <x v="3"/>
    <n v="44000"/>
  </r>
  <r>
    <n v="2016"/>
    <x v="4"/>
    <x v="5"/>
    <x v="3"/>
    <n v="60000"/>
  </r>
  <r>
    <n v="2016"/>
    <x v="4"/>
    <x v="6"/>
    <x v="0"/>
    <n v="22000"/>
  </r>
  <r>
    <n v="2016"/>
    <x v="5"/>
    <x v="7"/>
    <x v="3"/>
    <n v="71000"/>
  </r>
  <r>
    <n v="2016"/>
    <x v="5"/>
    <x v="0"/>
    <x v="5"/>
    <n v="49000"/>
  </r>
  <r>
    <n v="2016"/>
    <x v="5"/>
    <x v="1"/>
    <x v="5"/>
    <n v="75000"/>
  </r>
  <r>
    <n v="2016"/>
    <x v="5"/>
    <x v="2"/>
    <x v="5"/>
    <n v="29000"/>
  </r>
  <r>
    <n v="2016"/>
    <x v="5"/>
    <x v="3"/>
    <x v="4"/>
    <n v="27000"/>
  </r>
  <r>
    <n v="2016"/>
    <x v="5"/>
    <x v="4"/>
    <x v="5"/>
    <n v="52000"/>
  </r>
  <r>
    <n v="2016"/>
    <x v="5"/>
    <x v="5"/>
    <x v="2"/>
    <n v="10000"/>
  </r>
  <r>
    <n v="2016"/>
    <x v="5"/>
    <x v="6"/>
    <x v="4"/>
    <n v="4000"/>
  </r>
  <r>
    <n v="2016"/>
    <x v="6"/>
    <x v="7"/>
    <x v="4"/>
    <n v="1000"/>
  </r>
  <r>
    <n v="2016"/>
    <x v="6"/>
    <x v="0"/>
    <x v="5"/>
    <n v="23000"/>
  </r>
  <r>
    <n v="2016"/>
    <x v="6"/>
    <x v="1"/>
    <x v="4"/>
    <n v="60000"/>
  </r>
  <r>
    <n v="2016"/>
    <x v="6"/>
    <x v="2"/>
    <x v="5"/>
    <n v="39000"/>
  </r>
  <r>
    <n v="2016"/>
    <x v="6"/>
    <x v="3"/>
    <x v="5"/>
    <n v="41000"/>
  </r>
  <r>
    <n v="2016"/>
    <x v="6"/>
    <x v="4"/>
    <x v="4"/>
    <n v="29000"/>
  </r>
  <r>
    <n v="2016"/>
    <x v="6"/>
    <x v="5"/>
    <x v="4"/>
    <n v="51000"/>
  </r>
  <r>
    <n v="2016"/>
    <x v="6"/>
    <x v="6"/>
    <x v="5"/>
    <n v="43000"/>
  </r>
  <r>
    <n v="2016"/>
    <x v="7"/>
    <x v="7"/>
    <x v="1"/>
    <n v="16000"/>
  </r>
  <r>
    <n v="2016"/>
    <x v="7"/>
    <x v="0"/>
    <x v="0"/>
    <n v="22000"/>
  </r>
  <r>
    <n v="2016"/>
    <x v="7"/>
    <x v="1"/>
    <x v="1"/>
    <n v="68000"/>
  </r>
  <r>
    <n v="2016"/>
    <x v="7"/>
    <x v="2"/>
    <x v="1"/>
    <n v="63000"/>
  </r>
  <r>
    <n v="2016"/>
    <x v="7"/>
    <x v="3"/>
    <x v="4"/>
    <n v="41000"/>
  </r>
  <r>
    <n v="2016"/>
    <x v="7"/>
    <x v="4"/>
    <x v="3"/>
    <n v="64000"/>
  </r>
  <r>
    <n v="2016"/>
    <x v="7"/>
    <x v="5"/>
    <x v="5"/>
    <n v="59000"/>
  </r>
  <r>
    <n v="2016"/>
    <x v="7"/>
    <x v="6"/>
    <x v="2"/>
    <n v="55000"/>
  </r>
  <r>
    <n v="2016"/>
    <x v="8"/>
    <x v="7"/>
    <x v="2"/>
    <n v="24000"/>
  </r>
  <r>
    <n v="2016"/>
    <x v="8"/>
    <x v="0"/>
    <x v="4"/>
    <n v="21000"/>
  </r>
  <r>
    <n v="2016"/>
    <x v="8"/>
    <x v="1"/>
    <x v="0"/>
    <n v="27000"/>
  </r>
  <r>
    <n v="2016"/>
    <x v="8"/>
    <x v="2"/>
    <x v="0"/>
    <n v="5000"/>
  </r>
  <r>
    <n v="2016"/>
    <x v="8"/>
    <x v="3"/>
    <x v="2"/>
    <n v="43000"/>
  </r>
  <r>
    <n v="2016"/>
    <x v="8"/>
    <x v="4"/>
    <x v="4"/>
    <n v="47000"/>
  </r>
  <r>
    <n v="2016"/>
    <x v="8"/>
    <x v="5"/>
    <x v="0"/>
    <n v="18000"/>
  </r>
  <r>
    <n v="2016"/>
    <x v="8"/>
    <x v="6"/>
    <x v="2"/>
    <n v="51000"/>
  </r>
  <r>
    <n v="2016"/>
    <x v="9"/>
    <x v="7"/>
    <x v="3"/>
    <n v="66000"/>
  </r>
  <r>
    <n v="2016"/>
    <x v="9"/>
    <x v="0"/>
    <x v="2"/>
    <n v="32000"/>
  </r>
  <r>
    <n v="2016"/>
    <x v="9"/>
    <x v="1"/>
    <x v="1"/>
    <n v="15000"/>
  </r>
  <r>
    <n v="2016"/>
    <x v="9"/>
    <x v="2"/>
    <x v="2"/>
    <n v="27000"/>
  </r>
  <r>
    <n v="2016"/>
    <x v="9"/>
    <x v="3"/>
    <x v="1"/>
    <n v="47000"/>
  </r>
  <r>
    <n v="2016"/>
    <x v="9"/>
    <x v="4"/>
    <x v="5"/>
    <n v="41000"/>
  </r>
  <r>
    <n v="2016"/>
    <x v="9"/>
    <x v="5"/>
    <x v="2"/>
    <n v="29000"/>
  </r>
  <r>
    <n v="2016"/>
    <x v="9"/>
    <x v="6"/>
    <x v="3"/>
    <n v="15000"/>
  </r>
  <r>
    <n v="2016"/>
    <x v="10"/>
    <x v="7"/>
    <x v="3"/>
    <n v="35000"/>
  </r>
  <r>
    <n v="2016"/>
    <x v="10"/>
    <x v="0"/>
    <x v="3"/>
    <n v="50000"/>
  </r>
  <r>
    <n v="2016"/>
    <x v="10"/>
    <x v="1"/>
    <x v="1"/>
    <n v="35000"/>
  </r>
  <r>
    <n v="2016"/>
    <x v="10"/>
    <x v="2"/>
    <x v="4"/>
    <n v="34000"/>
  </r>
  <r>
    <n v="2016"/>
    <x v="10"/>
    <x v="3"/>
    <x v="1"/>
    <n v="57000"/>
  </r>
  <r>
    <n v="2016"/>
    <x v="10"/>
    <x v="4"/>
    <x v="3"/>
    <n v="21000"/>
  </r>
  <r>
    <n v="2016"/>
    <x v="10"/>
    <x v="5"/>
    <x v="2"/>
    <n v="62000"/>
  </r>
  <r>
    <n v="2016"/>
    <x v="10"/>
    <x v="6"/>
    <x v="1"/>
    <n v="40000"/>
  </r>
  <r>
    <n v="2016"/>
    <x v="11"/>
    <x v="7"/>
    <x v="0"/>
    <n v="46000"/>
  </r>
  <r>
    <n v="2016"/>
    <x v="11"/>
    <x v="0"/>
    <x v="5"/>
    <n v="73000"/>
  </r>
  <r>
    <n v="2016"/>
    <x v="11"/>
    <x v="1"/>
    <x v="5"/>
    <n v="48000"/>
  </r>
  <r>
    <n v="2016"/>
    <x v="11"/>
    <x v="2"/>
    <x v="0"/>
    <n v="52000"/>
  </r>
  <r>
    <n v="2016"/>
    <x v="11"/>
    <x v="3"/>
    <x v="1"/>
    <n v="37000"/>
  </r>
  <r>
    <n v="2016"/>
    <x v="11"/>
    <x v="4"/>
    <x v="5"/>
    <n v="51000"/>
  </r>
  <r>
    <n v="2016"/>
    <x v="11"/>
    <x v="5"/>
    <x v="3"/>
    <n v="56000"/>
  </r>
  <r>
    <n v="2016"/>
    <x v="11"/>
    <x v="6"/>
    <x v="4"/>
    <n v="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017"/>
    <x v="0"/>
    <x v="0"/>
    <x v="0"/>
    <n v="14000"/>
  </r>
  <r>
    <n v="2017"/>
    <x v="0"/>
    <x v="1"/>
    <x v="1"/>
    <n v="14000"/>
  </r>
  <r>
    <n v="2017"/>
    <x v="0"/>
    <x v="2"/>
    <x v="2"/>
    <n v="45000"/>
  </r>
  <r>
    <n v="2017"/>
    <x v="0"/>
    <x v="3"/>
    <x v="3"/>
    <n v="8000"/>
  </r>
  <r>
    <n v="2017"/>
    <x v="0"/>
    <x v="4"/>
    <x v="2"/>
    <n v="4000"/>
  </r>
  <r>
    <n v="2017"/>
    <x v="0"/>
    <x v="5"/>
    <x v="4"/>
    <n v="72000"/>
  </r>
  <r>
    <n v="2017"/>
    <x v="0"/>
    <x v="6"/>
    <x v="4"/>
    <n v="42000"/>
  </r>
  <r>
    <n v="2017"/>
    <x v="1"/>
    <x v="7"/>
    <x v="4"/>
    <n v="8000"/>
  </r>
  <r>
    <n v="2017"/>
    <x v="1"/>
    <x v="0"/>
    <x v="4"/>
    <n v="8000"/>
  </r>
  <r>
    <n v="2017"/>
    <x v="1"/>
    <x v="1"/>
    <x v="2"/>
    <n v="27000"/>
  </r>
  <r>
    <n v="2017"/>
    <x v="1"/>
    <x v="2"/>
    <x v="2"/>
    <n v="51000"/>
  </r>
  <r>
    <n v="2017"/>
    <x v="1"/>
    <x v="3"/>
    <x v="0"/>
    <n v="9000"/>
  </r>
  <r>
    <n v="2017"/>
    <x v="1"/>
    <x v="4"/>
    <x v="4"/>
    <n v="3000"/>
  </r>
  <r>
    <n v="2017"/>
    <x v="1"/>
    <x v="5"/>
    <x v="0"/>
    <n v="59000"/>
  </r>
  <r>
    <n v="2017"/>
    <x v="1"/>
    <x v="6"/>
    <x v="4"/>
    <n v="14000"/>
  </r>
  <r>
    <n v="2017"/>
    <x v="2"/>
    <x v="7"/>
    <x v="0"/>
    <n v="21000"/>
  </r>
  <r>
    <n v="2017"/>
    <x v="2"/>
    <x v="0"/>
    <x v="5"/>
    <n v="4000"/>
  </r>
  <r>
    <n v="2017"/>
    <x v="2"/>
    <x v="1"/>
    <x v="5"/>
    <n v="17000"/>
  </r>
  <r>
    <n v="2017"/>
    <x v="2"/>
    <x v="2"/>
    <x v="3"/>
    <n v="64000"/>
  </r>
  <r>
    <n v="2017"/>
    <x v="2"/>
    <x v="3"/>
    <x v="3"/>
    <n v="36000"/>
  </r>
  <r>
    <n v="2017"/>
    <x v="2"/>
    <x v="4"/>
    <x v="4"/>
    <n v="56000"/>
  </r>
  <r>
    <n v="2017"/>
    <x v="2"/>
    <x v="5"/>
    <x v="3"/>
    <n v="6000"/>
  </r>
  <r>
    <n v="2017"/>
    <x v="2"/>
    <x v="6"/>
    <x v="5"/>
    <n v="7000"/>
  </r>
  <r>
    <n v="2017"/>
    <x v="3"/>
    <x v="7"/>
    <x v="1"/>
    <n v="50000"/>
  </r>
  <r>
    <n v="2017"/>
    <x v="3"/>
    <x v="0"/>
    <x v="3"/>
    <n v="5000"/>
  </r>
  <r>
    <n v="2017"/>
    <x v="3"/>
    <x v="1"/>
    <x v="2"/>
    <n v="40000"/>
  </r>
  <r>
    <n v="2017"/>
    <x v="3"/>
    <x v="2"/>
    <x v="1"/>
    <n v="40000"/>
  </r>
  <r>
    <n v="2017"/>
    <x v="3"/>
    <x v="3"/>
    <x v="1"/>
    <n v="3000"/>
  </r>
  <r>
    <n v="2017"/>
    <x v="3"/>
    <x v="4"/>
    <x v="5"/>
    <n v="52000"/>
  </r>
  <r>
    <n v="2017"/>
    <x v="3"/>
    <x v="5"/>
    <x v="0"/>
    <n v="74000"/>
  </r>
  <r>
    <n v="2017"/>
    <x v="3"/>
    <x v="6"/>
    <x v="3"/>
    <n v="62000"/>
  </r>
  <r>
    <n v="2017"/>
    <x v="4"/>
    <x v="7"/>
    <x v="2"/>
    <n v="23000"/>
  </r>
  <r>
    <n v="2017"/>
    <x v="4"/>
    <x v="0"/>
    <x v="4"/>
    <n v="23000"/>
  </r>
  <r>
    <n v="2017"/>
    <x v="4"/>
    <x v="1"/>
    <x v="0"/>
    <n v="2000"/>
  </r>
  <r>
    <n v="2017"/>
    <x v="4"/>
    <x v="2"/>
    <x v="1"/>
    <n v="51000"/>
  </r>
  <r>
    <n v="2017"/>
    <x v="4"/>
    <x v="3"/>
    <x v="5"/>
    <n v="18000"/>
  </r>
  <r>
    <n v="2017"/>
    <x v="4"/>
    <x v="4"/>
    <x v="0"/>
    <n v="61000"/>
  </r>
  <r>
    <n v="2017"/>
    <x v="4"/>
    <x v="5"/>
    <x v="1"/>
    <n v="11000"/>
  </r>
  <r>
    <n v="2017"/>
    <x v="4"/>
    <x v="6"/>
    <x v="2"/>
    <n v="14000"/>
  </r>
  <r>
    <n v="2017"/>
    <x v="5"/>
    <x v="7"/>
    <x v="1"/>
    <n v="24000"/>
  </r>
  <r>
    <n v="2017"/>
    <x v="5"/>
    <x v="0"/>
    <x v="2"/>
    <n v="27000"/>
  </r>
  <r>
    <n v="2017"/>
    <x v="5"/>
    <x v="1"/>
    <x v="5"/>
    <n v="8000"/>
  </r>
  <r>
    <n v="2017"/>
    <x v="5"/>
    <x v="2"/>
    <x v="1"/>
    <n v="69000"/>
  </r>
  <r>
    <n v="2017"/>
    <x v="5"/>
    <x v="3"/>
    <x v="3"/>
    <n v="34000"/>
  </r>
  <r>
    <n v="2017"/>
    <x v="5"/>
    <x v="4"/>
    <x v="4"/>
    <n v="18000"/>
  </r>
  <r>
    <n v="2017"/>
    <x v="5"/>
    <x v="5"/>
    <x v="2"/>
    <n v="7000"/>
  </r>
  <r>
    <n v="2017"/>
    <x v="5"/>
    <x v="6"/>
    <x v="0"/>
    <n v="35000"/>
  </r>
  <r>
    <n v="2017"/>
    <x v="6"/>
    <x v="7"/>
    <x v="1"/>
    <n v="7000"/>
  </r>
  <r>
    <n v="2017"/>
    <x v="6"/>
    <x v="0"/>
    <x v="0"/>
    <n v="16000"/>
  </r>
  <r>
    <n v="2017"/>
    <x v="6"/>
    <x v="1"/>
    <x v="3"/>
    <n v="6000"/>
  </r>
  <r>
    <n v="2017"/>
    <x v="6"/>
    <x v="2"/>
    <x v="4"/>
    <n v="58000"/>
  </r>
  <r>
    <n v="2017"/>
    <x v="6"/>
    <x v="3"/>
    <x v="1"/>
    <n v="51000"/>
  </r>
  <r>
    <n v="2017"/>
    <x v="6"/>
    <x v="4"/>
    <x v="5"/>
    <n v="16000"/>
  </r>
  <r>
    <n v="2017"/>
    <x v="6"/>
    <x v="5"/>
    <x v="0"/>
    <n v="10000"/>
  </r>
  <r>
    <n v="2017"/>
    <x v="6"/>
    <x v="6"/>
    <x v="5"/>
    <n v="26000"/>
  </r>
  <r>
    <n v="2017"/>
    <x v="7"/>
    <x v="7"/>
    <x v="5"/>
    <n v="52000"/>
  </r>
  <r>
    <n v="2017"/>
    <x v="7"/>
    <x v="0"/>
    <x v="5"/>
    <n v="60000"/>
  </r>
  <r>
    <n v="2017"/>
    <x v="7"/>
    <x v="1"/>
    <x v="2"/>
    <n v="60000"/>
  </r>
  <r>
    <n v="2017"/>
    <x v="7"/>
    <x v="2"/>
    <x v="0"/>
    <n v="58000"/>
  </r>
  <r>
    <n v="2017"/>
    <x v="7"/>
    <x v="3"/>
    <x v="1"/>
    <n v="32000"/>
  </r>
  <r>
    <n v="2017"/>
    <x v="7"/>
    <x v="4"/>
    <x v="3"/>
    <n v="42000"/>
  </r>
  <r>
    <n v="2017"/>
    <x v="7"/>
    <x v="5"/>
    <x v="0"/>
    <n v="21000"/>
  </r>
  <r>
    <n v="2017"/>
    <x v="7"/>
    <x v="6"/>
    <x v="0"/>
    <n v="72000"/>
  </r>
  <r>
    <n v="2017"/>
    <x v="8"/>
    <x v="7"/>
    <x v="2"/>
    <n v="62000"/>
  </r>
  <r>
    <n v="2017"/>
    <x v="8"/>
    <x v="0"/>
    <x v="1"/>
    <n v="32000"/>
  </r>
  <r>
    <n v="2017"/>
    <x v="8"/>
    <x v="1"/>
    <x v="1"/>
    <n v="35000"/>
  </r>
  <r>
    <n v="2017"/>
    <x v="8"/>
    <x v="2"/>
    <x v="1"/>
    <n v="72000"/>
  </r>
  <r>
    <n v="2017"/>
    <x v="8"/>
    <x v="3"/>
    <x v="4"/>
    <n v="26000"/>
  </r>
  <r>
    <n v="2017"/>
    <x v="8"/>
    <x v="4"/>
    <x v="3"/>
    <n v="17000"/>
  </r>
  <r>
    <n v="2017"/>
    <x v="8"/>
    <x v="5"/>
    <x v="2"/>
    <n v="10000"/>
  </r>
  <r>
    <n v="2017"/>
    <x v="8"/>
    <x v="6"/>
    <x v="2"/>
    <n v="75000"/>
  </r>
  <r>
    <n v="2017"/>
    <x v="9"/>
    <x v="7"/>
    <x v="0"/>
    <n v="8000"/>
  </r>
  <r>
    <n v="2017"/>
    <x v="9"/>
    <x v="0"/>
    <x v="5"/>
    <n v="10000"/>
  </r>
  <r>
    <n v="2017"/>
    <x v="9"/>
    <x v="1"/>
    <x v="4"/>
    <n v="69000"/>
  </r>
  <r>
    <n v="2017"/>
    <x v="9"/>
    <x v="2"/>
    <x v="4"/>
    <n v="70000"/>
  </r>
  <r>
    <n v="2017"/>
    <x v="9"/>
    <x v="3"/>
    <x v="4"/>
    <n v="31000"/>
  </r>
  <r>
    <n v="2017"/>
    <x v="9"/>
    <x v="4"/>
    <x v="1"/>
    <n v="74000"/>
  </r>
  <r>
    <n v="2017"/>
    <x v="9"/>
    <x v="5"/>
    <x v="1"/>
    <n v="55000"/>
  </r>
  <r>
    <n v="2017"/>
    <x v="9"/>
    <x v="6"/>
    <x v="5"/>
    <n v="17000"/>
  </r>
  <r>
    <n v="2017"/>
    <x v="10"/>
    <x v="7"/>
    <x v="5"/>
    <n v="45000"/>
  </r>
  <r>
    <n v="2017"/>
    <x v="10"/>
    <x v="0"/>
    <x v="3"/>
    <n v="46000"/>
  </r>
  <r>
    <n v="2017"/>
    <x v="10"/>
    <x v="1"/>
    <x v="3"/>
    <n v="40000"/>
  </r>
  <r>
    <n v="2017"/>
    <x v="10"/>
    <x v="2"/>
    <x v="3"/>
    <n v="35000"/>
  </r>
  <r>
    <n v="2017"/>
    <x v="10"/>
    <x v="3"/>
    <x v="3"/>
    <n v="41000"/>
  </r>
  <r>
    <n v="2017"/>
    <x v="10"/>
    <x v="4"/>
    <x v="2"/>
    <n v="46000"/>
  </r>
  <r>
    <n v="2017"/>
    <x v="10"/>
    <x v="5"/>
    <x v="3"/>
    <n v="1000"/>
  </r>
  <r>
    <n v="2017"/>
    <x v="10"/>
    <x v="6"/>
    <x v="1"/>
    <n v="22000"/>
  </r>
  <r>
    <n v="2017"/>
    <x v="11"/>
    <x v="7"/>
    <x v="5"/>
    <n v="19000"/>
  </r>
  <r>
    <n v="2017"/>
    <x v="11"/>
    <x v="0"/>
    <x v="3"/>
    <n v="36000"/>
  </r>
  <r>
    <n v="2017"/>
    <x v="11"/>
    <x v="1"/>
    <x v="3"/>
    <n v="41000"/>
  </r>
  <r>
    <n v="2017"/>
    <x v="11"/>
    <x v="2"/>
    <x v="3"/>
    <n v="6000"/>
  </r>
  <r>
    <n v="2017"/>
    <x v="11"/>
    <x v="3"/>
    <x v="1"/>
    <n v="61000"/>
  </r>
  <r>
    <n v="2017"/>
    <x v="11"/>
    <x v="4"/>
    <x v="1"/>
    <n v="23000"/>
  </r>
  <r>
    <n v="2017"/>
    <x v="11"/>
    <x v="5"/>
    <x v="0"/>
    <n v="6000"/>
  </r>
  <r>
    <n v="2017"/>
    <x v="11"/>
    <x v="6"/>
    <x v="5"/>
    <n v="6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018"/>
    <s v="January"/>
    <x v="0"/>
    <s v="150g"/>
    <n v="3000"/>
  </r>
  <r>
    <n v="2018"/>
    <s v="January"/>
    <x v="1"/>
    <s v="100g"/>
    <n v="1000"/>
  </r>
  <r>
    <n v="2018"/>
    <s v="January"/>
    <x v="2"/>
    <s v="80g"/>
    <n v="23000"/>
  </r>
  <r>
    <n v="2018"/>
    <s v="January"/>
    <x v="3"/>
    <s v="200g"/>
    <n v="57000"/>
  </r>
  <r>
    <n v="2018"/>
    <s v="January"/>
    <x v="4"/>
    <s v="250g"/>
    <n v="8000"/>
  </r>
  <r>
    <n v="2018"/>
    <s v="January"/>
    <x v="5"/>
    <s v="150g"/>
    <n v="59000"/>
  </r>
  <r>
    <n v="2018"/>
    <s v="January"/>
    <x v="6"/>
    <s v="200g"/>
    <n v="40000"/>
  </r>
  <r>
    <n v="2018"/>
    <s v="February"/>
    <x v="7"/>
    <s v="250g"/>
    <n v="45000"/>
  </r>
  <r>
    <n v="2018"/>
    <s v="February"/>
    <x v="0"/>
    <s v="250g"/>
    <n v="64000"/>
  </r>
  <r>
    <n v="2018"/>
    <s v="February"/>
    <x v="1"/>
    <s v="150g"/>
    <n v="42000"/>
  </r>
  <r>
    <n v="2018"/>
    <s v="February"/>
    <x v="2"/>
    <s v="80g"/>
    <n v="15000"/>
  </r>
  <r>
    <n v="2018"/>
    <s v="February"/>
    <x v="3"/>
    <s v="100g"/>
    <n v="42000"/>
  </r>
  <r>
    <n v="2018"/>
    <s v="February"/>
    <x v="4"/>
    <s v="70g"/>
    <n v="13000"/>
  </r>
  <r>
    <n v="2018"/>
    <s v="February"/>
    <x v="5"/>
    <s v="70g"/>
    <n v="20000"/>
  </r>
  <r>
    <n v="2018"/>
    <s v="February"/>
    <x v="6"/>
    <s v="70g"/>
    <n v="24000"/>
  </r>
  <r>
    <n v="2018"/>
    <s v="March"/>
    <x v="7"/>
    <s v="80g"/>
    <n v="18000"/>
  </r>
  <r>
    <n v="2018"/>
    <s v="March"/>
    <x v="0"/>
    <s v="200g"/>
    <n v="19000"/>
  </r>
  <r>
    <n v="2018"/>
    <s v="March"/>
    <x v="1"/>
    <s v="250g"/>
    <n v="54000"/>
  </r>
  <r>
    <n v="2018"/>
    <s v="March"/>
    <x v="2"/>
    <s v="70g"/>
    <n v="72000"/>
  </r>
  <r>
    <n v="2018"/>
    <s v="March"/>
    <x v="3"/>
    <s v="100g"/>
    <n v="65000"/>
  </r>
  <r>
    <n v="2018"/>
    <s v="March"/>
    <x v="4"/>
    <s v="70g"/>
    <n v="58000"/>
  </r>
  <r>
    <n v="2018"/>
    <s v="March"/>
    <x v="5"/>
    <s v="80g"/>
    <n v="52000"/>
  </r>
  <r>
    <n v="2018"/>
    <s v="March"/>
    <x v="6"/>
    <s v="100g"/>
    <n v="38000"/>
  </r>
  <r>
    <n v="2018"/>
    <s v="April"/>
    <x v="7"/>
    <s v="250g"/>
    <n v="47000"/>
  </r>
  <r>
    <n v="2018"/>
    <s v="April"/>
    <x v="0"/>
    <s v="150g"/>
    <n v="20000"/>
  </r>
  <r>
    <n v="2018"/>
    <s v="April"/>
    <x v="1"/>
    <s v="200g"/>
    <n v="27000"/>
  </r>
  <r>
    <n v="2018"/>
    <s v="April"/>
    <x v="2"/>
    <s v="200g"/>
    <n v="53000"/>
  </r>
  <r>
    <n v="2018"/>
    <s v="April"/>
    <x v="3"/>
    <s v="150g"/>
    <n v="19000"/>
  </r>
  <r>
    <n v="2018"/>
    <s v="April"/>
    <x v="4"/>
    <s v="200g"/>
    <n v="27000"/>
  </r>
  <r>
    <n v="2018"/>
    <s v="April"/>
    <x v="5"/>
    <s v="100g"/>
    <n v="56000"/>
  </r>
  <r>
    <n v="2018"/>
    <s v="April"/>
    <x v="6"/>
    <s v="100g"/>
    <n v="46000"/>
  </r>
  <r>
    <n v="2018"/>
    <s v="May"/>
    <x v="7"/>
    <s v="100g"/>
    <n v="56000"/>
  </r>
  <r>
    <n v="2018"/>
    <s v="May"/>
    <x v="0"/>
    <s v="70g"/>
    <n v="63000"/>
  </r>
  <r>
    <n v="2018"/>
    <s v="May"/>
    <x v="1"/>
    <s v="200g"/>
    <n v="74000"/>
  </r>
  <r>
    <n v="2018"/>
    <s v="May"/>
    <x v="2"/>
    <s v="200g"/>
    <n v="44000"/>
  </r>
  <r>
    <n v="2018"/>
    <s v="May"/>
    <x v="3"/>
    <s v="100g"/>
    <n v="40000"/>
  </r>
  <r>
    <n v="2018"/>
    <s v="May"/>
    <x v="4"/>
    <s v="70g"/>
    <n v="22000"/>
  </r>
  <r>
    <n v="2018"/>
    <s v="May"/>
    <x v="5"/>
    <s v="80g"/>
    <n v="55000"/>
  </r>
  <r>
    <n v="2018"/>
    <s v="May"/>
    <x v="6"/>
    <s v="100g"/>
    <n v="13000"/>
  </r>
  <r>
    <n v="2018"/>
    <s v="June"/>
    <x v="7"/>
    <s v="100g"/>
    <n v="35000"/>
  </r>
  <r>
    <n v="2018"/>
    <s v="June"/>
    <x v="0"/>
    <s v="150g"/>
    <n v="34000"/>
  </r>
  <r>
    <n v="2018"/>
    <s v="June"/>
    <x v="1"/>
    <s v="80g"/>
    <n v="35000"/>
  </r>
  <r>
    <n v="2018"/>
    <s v="June"/>
    <x v="2"/>
    <s v="200g"/>
    <n v="38000"/>
  </r>
  <r>
    <n v="2018"/>
    <s v="June"/>
    <x v="3"/>
    <s v="80g"/>
    <n v="10000"/>
  </r>
  <r>
    <n v="2018"/>
    <s v="June"/>
    <x v="4"/>
    <s v="150g"/>
    <n v="7000"/>
  </r>
  <r>
    <n v="2018"/>
    <s v="June"/>
    <x v="5"/>
    <s v="250g"/>
    <n v="37000"/>
  </r>
  <r>
    <n v="2018"/>
    <s v="June"/>
    <x v="6"/>
    <s v="70g"/>
    <n v="47000"/>
  </r>
  <r>
    <n v="2018"/>
    <s v="July"/>
    <x v="7"/>
    <s v="80g"/>
    <n v="51000"/>
  </r>
  <r>
    <n v="2018"/>
    <s v="July"/>
    <x v="0"/>
    <s v="100g"/>
    <n v="42000"/>
  </r>
  <r>
    <n v="2018"/>
    <s v="July"/>
    <x v="1"/>
    <s v="100g"/>
    <n v="42000"/>
  </r>
  <r>
    <n v="2018"/>
    <s v="July"/>
    <x v="2"/>
    <s v="80g"/>
    <n v="43000"/>
  </r>
  <r>
    <n v="2018"/>
    <s v="July"/>
    <x v="3"/>
    <s v="70g"/>
    <n v="70000"/>
  </r>
  <r>
    <n v="2018"/>
    <s v="July"/>
    <x v="4"/>
    <s v="70g"/>
    <n v="1000"/>
  </r>
  <r>
    <n v="2018"/>
    <s v="July"/>
    <x v="5"/>
    <s v="250g"/>
    <n v="66000"/>
  </r>
  <r>
    <n v="2018"/>
    <s v="July"/>
    <x v="6"/>
    <s v="200g"/>
    <n v="11000"/>
  </r>
  <r>
    <n v="2018"/>
    <s v="August"/>
    <x v="7"/>
    <s v="70g"/>
    <n v="52000"/>
  </r>
  <r>
    <n v="2018"/>
    <s v="August"/>
    <x v="0"/>
    <s v="100g"/>
    <n v="64000"/>
  </r>
  <r>
    <n v="2018"/>
    <s v="August"/>
    <x v="1"/>
    <s v="80g"/>
    <n v="20000"/>
  </r>
  <r>
    <n v="2018"/>
    <s v="August"/>
    <x v="2"/>
    <s v="70g"/>
    <n v="55000"/>
  </r>
  <r>
    <n v="2018"/>
    <s v="August"/>
    <x v="3"/>
    <s v="80g"/>
    <n v="49000"/>
  </r>
  <r>
    <n v="2018"/>
    <s v="August"/>
    <x v="4"/>
    <s v="200g"/>
    <n v="50000"/>
  </r>
  <r>
    <n v="2018"/>
    <s v="August"/>
    <x v="5"/>
    <s v="200g"/>
    <n v="22000"/>
  </r>
  <r>
    <n v="2018"/>
    <s v="August"/>
    <x v="6"/>
    <s v="100g"/>
    <n v="44000"/>
  </r>
  <r>
    <n v="2018"/>
    <s v="September"/>
    <x v="7"/>
    <s v="200g"/>
    <n v="57000"/>
  </r>
  <r>
    <n v="2018"/>
    <s v="September"/>
    <x v="0"/>
    <s v="150g"/>
    <n v="48000"/>
  </r>
  <r>
    <n v="2018"/>
    <s v="September"/>
    <x v="1"/>
    <s v="250g"/>
    <n v="35000"/>
  </r>
  <r>
    <n v="2018"/>
    <s v="September"/>
    <x v="2"/>
    <s v="70g"/>
    <n v="23000"/>
  </r>
  <r>
    <n v="2018"/>
    <s v="September"/>
    <x v="3"/>
    <s v="250g"/>
    <n v="39000"/>
  </r>
  <r>
    <n v="2018"/>
    <s v="September"/>
    <x v="4"/>
    <s v="100g"/>
    <n v="43000"/>
  </r>
  <r>
    <n v="2018"/>
    <s v="September"/>
    <x v="5"/>
    <s v="150g"/>
    <n v="38000"/>
  </r>
  <r>
    <n v="2018"/>
    <s v="September"/>
    <x v="6"/>
    <s v="200g"/>
    <n v="23000"/>
  </r>
  <r>
    <n v="2018"/>
    <s v="October"/>
    <x v="7"/>
    <s v="200g"/>
    <n v="13000"/>
  </r>
  <r>
    <n v="2018"/>
    <s v="October"/>
    <x v="0"/>
    <s v="80g"/>
    <n v="57000"/>
  </r>
  <r>
    <n v="2018"/>
    <s v="October"/>
    <x v="1"/>
    <s v="100g"/>
    <n v="9000"/>
  </r>
  <r>
    <n v="2018"/>
    <s v="October"/>
    <x v="2"/>
    <s v="200g"/>
    <n v="4000"/>
  </r>
  <r>
    <n v="2018"/>
    <s v="October"/>
    <x v="3"/>
    <s v="200g"/>
    <n v="3000"/>
  </r>
  <r>
    <n v="2018"/>
    <s v="October"/>
    <x v="4"/>
    <s v="150g"/>
    <n v="34000"/>
  </r>
  <r>
    <n v="2018"/>
    <s v="October"/>
    <x v="5"/>
    <s v="200g"/>
    <n v="19000"/>
  </r>
  <r>
    <n v="2018"/>
    <s v="October"/>
    <x v="6"/>
    <s v="250g"/>
    <n v="22000"/>
  </r>
  <r>
    <n v="2018"/>
    <s v="November"/>
    <x v="7"/>
    <s v="100g"/>
    <n v="69000"/>
  </r>
  <r>
    <n v="2018"/>
    <s v="November"/>
    <x v="0"/>
    <s v="250g"/>
    <n v="30000"/>
  </r>
  <r>
    <n v="2018"/>
    <s v="November"/>
    <x v="1"/>
    <s v="70g"/>
    <n v="59000"/>
  </r>
  <r>
    <n v="2018"/>
    <s v="November"/>
    <x v="2"/>
    <s v="100g"/>
    <n v="71000"/>
  </r>
  <r>
    <n v="2018"/>
    <s v="November"/>
    <x v="3"/>
    <s v="70g"/>
    <n v="17000"/>
  </r>
  <r>
    <n v="2018"/>
    <s v="November"/>
    <x v="4"/>
    <s v="100g"/>
    <n v="68000"/>
  </r>
  <r>
    <n v="2018"/>
    <s v="November"/>
    <x v="5"/>
    <s v="70g"/>
    <n v="1000"/>
  </r>
  <r>
    <n v="2018"/>
    <s v="November"/>
    <x v="6"/>
    <s v="70g"/>
    <n v="23000"/>
  </r>
  <r>
    <n v="2018"/>
    <s v="December"/>
    <x v="7"/>
    <s v="100g"/>
    <n v="6000"/>
  </r>
  <r>
    <n v="2018"/>
    <s v="December"/>
    <x v="0"/>
    <s v="80g"/>
    <n v="75000"/>
  </r>
  <r>
    <n v="2018"/>
    <s v="December"/>
    <x v="1"/>
    <s v="80g"/>
    <n v="23000"/>
  </r>
  <r>
    <n v="2018"/>
    <s v="December"/>
    <x v="2"/>
    <s v="70g"/>
    <n v="16000"/>
  </r>
  <r>
    <n v="2018"/>
    <s v="December"/>
    <x v="3"/>
    <s v="70g"/>
    <n v="45000"/>
  </r>
  <r>
    <n v="2018"/>
    <s v="December"/>
    <x v="4"/>
    <s v="100g"/>
    <n v="75000"/>
  </r>
  <r>
    <n v="2018"/>
    <s v="December"/>
    <x v="5"/>
    <s v="250g"/>
    <n v="35000"/>
  </r>
  <r>
    <n v="2018"/>
    <s v="December"/>
    <x v="6"/>
    <s v="250g"/>
    <n v="25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019"/>
    <s v="January"/>
    <x v="0"/>
    <x v="0"/>
    <n v="8000"/>
  </r>
  <r>
    <n v="2019"/>
    <s v="January"/>
    <x v="1"/>
    <x v="1"/>
    <n v="18000"/>
  </r>
  <r>
    <n v="2019"/>
    <s v="January"/>
    <x v="2"/>
    <x v="1"/>
    <n v="32000"/>
  </r>
  <r>
    <n v="2019"/>
    <s v="January"/>
    <x v="3"/>
    <x v="2"/>
    <n v="50000"/>
  </r>
  <r>
    <n v="2019"/>
    <s v="January"/>
    <x v="4"/>
    <x v="3"/>
    <n v="46000"/>
  </r>
  <r>
    <n v="2019"/>
    <s v="January"/>
    <x v="5"/>
    <x v="4"/>
    <n v="69000"/>
  </r>
  <r>
    <n v="2019"/>
    <s v="January"/>
    <x v="6"/>
    <x v="3"/>
    <n v="52000"/>
  </r>
  <r>
    <n v="2019"/>
    <s v="February"/>
    <x v="7"/>
    <x v="0"/>
    <n v="21000"/>
  </r>
  <r>
    <n v="2019"/>
    <s v="February"/>
    <x v="0"/>
    <x v="5"/>
    <n v="14000"/>
  </r>
  <r>
    <n v="2019"/>
    <s v="February"/>
    <x v="1"/>
    <x v="1"/>
    <n v="40000"/>
  </r>
  <r>
    <n v="2019"/>
    <s v="February"/>
    <x v="2"/>
    <x v="1"/>
    <n v="51000"/>
  </r>
  <r>
    <n v="2019"/>
    <s v="February"/>
    <x v="3"/>
    <x v="3"/>
    <n v="16000"/>
  </r>
  <r>
    <n v="2019"/>
    <s v="February"/>
    <x v="4"/>
    <x v="2"/>
    <n v="8000"/>
  </r>
  <r>
    <n v="2019"/>
    <s v="February"/>
    <x v="5"/>
    <x v="3"/>
    <n v="14000"/>
  </r>
  <r>
    <n v="2019"/>
    <s v="February"/>
    <x v="6"/>
    <x v="3"/>
    <n v="42000"/>
  </r>
  <r>
    <n v="2019"/>
    <s v="March"/>
    <x v="7"/>
    <x v="5"/>
    <n v="22000"/>
  </r>
  <r>
    <n v="2019"/>
    <s v="March"/>
    <x v="0"/>
    <x v="0"/>
    <n v="42000"/>
  </r>
  <r>
    <n v="2019"/>
    <s v="March"/>
    <x v="1"/>
    <x v="2"/>
    <n v="42000"/>
  </r>
  <r>
    <n v="2019"/>
    <s v="March"/>
    <x v="2"/>
    <x v="1"/>
    <n v="12000"/>
  </r>
  <r>
    <n v="2019"/>
    <s v="March"/>
    <x v="3"/>
    <x v="0"/>
    <n v="35000"/>
  </r>
  <r>
    <n v="2019"/>
    <s v="March"/>
    <x v="4"/>
    <x v="2"/>
    <n v="47000"/>
  </r>
  <r>
    <n v="2019"/>
    <s v="March"/>
    <x v="5"/>
    <x v="4"/>
    <n v="74000"/>
  </r>
  <r>
    <n v="2019"/>
    <s v="March"/>
    <x v="6"/>
    <x v="0"/>
    <n v="4000"/>
  </r>
  <r>
    <n v="2019"/>
    <s v="April"/>
    <x v="7"/>
    <x v="0"/>
    <n v="55000"/>
  </r>
  <r>
    <n v="2019"/>
    <s v="April"/>
    <x v="0"/>
    <x v="3"/>
    <n v="73000"/>
  </r>
  <r>
    <n v="2019"/>
    <s v="April"/>
    <x v="1"/>
    <x v="1"/>
    <n v="30000"/>
  </r>
  <r>
    <n v="2019"/>
    <s v="April"/>
    <x v="2"/>
    <x v="1"/>
    <n v="57000"/>
  </r>
  <r>
    <n v="2019"/>
    <s v="April"/>
    <x v="3"/>
    <x v="2"/>
    <n v="40000"/>
  </r>
  <r>
    <n v="2019"/>
    <s v="April"/>
    <x v="4"/>
    <x v="5"/>
    <n v="17000"/>
  </r>
  <r>
    <n v="2019"/>
    <s v="April"/>
    <x v="5"/>
    <x v="1"/>
    <n v="45000"/>
  </r>
  <r>
    <n v="2019"/>
    <s v="April"/>
    <x v="6"/>
    <x v="5"/>
    <n v="6000"/>
  </r>
  <r>
    <n v="2019"/>
    <s v="May"/>
    <x v="7"/>
    <x v="4"/>
    <n v="16000"/>
  </r>
  <r>
    <n v="2019"/>
    <s v="May"/>
    <x v="0"/>
    <x v="5"/>
    <n v="33000"/>
  </r>
  <r>
    <n v="2019"/>
    <s v="May"/>
    <x v="1"/>
    <x v="0"/>
    <n v="31000"/>
  </r>
  <r>
    <n v="2019"/>
    <s v="May"/>
    <x v="2"/>
    <x v="4"/>
    <n v="18000"/>
  </r>
  <r>
    <n v="2019"/>
    <s v="May"/>
    <x v="3"/>
    <x v="4"/>
    <n v="33000"/>
  </r>
  <r>
    <n v="2019"/>
    <s v="May"/>
    <x v="4"/>
    <x v="3"/>
    <n v="1000"/>
  </r>
  <r>
    <n v="2019"/>
    <s v="May"/>
    <x v="5"/>
    <x v="4"/>
    <n v="45000"/>
  </r>
  <r>
    <n v="2019"/>
    <s v="May"/>
    <x v="6"/>
    <x v="5"/>
    <n v="25000"/>
  </r>
  <r>
    <n v="2019"/>
    <s v="June"/>
    <x v="7"/>
    <x v="1"/>
    <n v="26000"/>
  </r>
  <r>
    <n v="2019"/>
    <s v="June"/>
    <x v="0"/>
    <x v="1"/>
    <n v="33000"/>
  </r>
  <r>
    <n v="2019"/>
    <s v="June"/>
    <x v="1"/>
    <x v="5"/>
    <n v="14000"/>
  </r>
  <r>
    <n v="2019"/>
    <s v="June"/>
    <x v="2"/>
    <x v="0"/>
    <n v="23000"/>
  </r>
  <r>
    <n v="2019"/>
    <s v="June"/>
    <x v="3"/>
    <x v="4"/>
    <n v="32000"/>
  </r>
  <r>
    <n v="2019"/>
    <s v="June"/>
    <x v="4"/>
    <x v="5"/>
    <n v="33000"/>
  </r>
  <r>
    <n v="2019"/>
    <s v="June"/>
    <x v="5"/>
    <x v="3"/>
    <n v="19000"/>
  </r>
  <r>
    <n v="2019"/>
    <s v="June"/>
    <x v="6"/>
    <x v="5"/>
    <n v="26000"/>
  </r>
  <r>
    <n v="2019"/>
    <s v="July"/>
    <x v="7"/>
    <x v="0"/>
    <n v="15000"/>
  </r>
  <r>
    <n v="2019"/>
    <s v="July"/>
    <x v="0"/>
    <x v="4"/>
    <n v="60000"/>
  </r>
  <r>
    <n v="2019"/>
    <s v="July"/>
    <x v="1"/>
    <x v="4"/>
    <n v="57000"/>
  </r>
  <r>
    <n v="2019"/>
    <s v="July"/>
    <x v="2"/>
    <x v="3"/>
    <n v="48000"/>
  </r>
  <r>
    <n v="2019"/>
    <s v="July"/>
    <x v="3"/>
    <x v="4"/>
    <n v="74000"/>
  </r>
  <r>
    <n v="2019"/>
    <s v="July"/>
    <x v="4"/>
    <x v="0"/>
    <n v="43000"/>
  </r>
  <r>
    <n v="2019"/>
    <s v="July"/>
    <x v="5"/>
    <x v="5"/>
    <n v="6000"/>
  </r>
  <r>
    <n v="2019"/>
    <s v="July"/>
    <x v="6"/>
    <x v="2"/>
    <n v="56000"/>
  </r>
  <r>
    <n v="2019"/>
    <s v="August"/>
    <x v="7"/>
    <x v="1"/>
    <n v="35000"/>
  </r>
  <r>
    <n v="2019"/>
    <s v="August"/>
    <x v="0"/>
    <x v="0"/>
    <n v="31000"/>
  </r>
  <r>
    <n v="2019"/>
    <s v="August"/>
    <x v="1"/>
    <x v="5"/>
    <n v="10000"/>
  </r>
  <r>
    <n v="2019"/>
    <s v="August"/>
    <x v="2"/>
    <x v="0"/>
    <n v="19000"/>
  </r>
  <r>
    <n v="2019"/>
    <s v="August"/>
    <x v="3"/>
    <x v="2"/>
    <n v="54000"/>
  </r>
  <r>
    <n v="2019"/>
    <s v="August"/>
    <x v="4"/>
    <x v="5"/>
    <n v="52000"/>
  </r>
  <r>
    <n v="2019"/>
    <s v="August"/>
    <x v="5"/>
    <x v="0"/>
    <n v="32000"/>
  </r>
  <r>
    <n v="2019"/>
    <s v="August"/>
    <x v="6"/>
    <x v="4"/>
    <n v="47000"/>
  </r>
  <r>
    <n v="2019"/>
    <s v="September"/>
    <x v="7"/>
    <x v="5"/>
    <n v="6000"/>
  </r>
  <r>
    <n v="2019"/>
    <s v="September"/>
    <x v="0"/>
    <x v="4"/>
    <n v="47000"/>
  </r>
  <r>
    <n v="2019"/>
    <s v="September"/>
    <x v="1"/>
    <x v="2"/>
    <n v="18000"/>
  </r>
  <r>
    <n v="2019"/>
    <s v="September"/>
    <x v="2"/>
    <x v="4"/>
    <n v="33000"/>
  </r>
  <r>
    <n v="2019"/>
    <s v="September"/>
    <x v="3"/>
    <x v="4"/>
    <n v="30000"/>
  </r>
  <r>
    <n v="2019"/>
    <s v="September"/>
    <x v="4"/>
    <x v="4"/>
    <n v="75000"/>
  </r>
  <r>
    <n v="2019"/>
    <s v="September"/>
    <x v="5"/>
    <x v="3"/>
    <n v="41000"/>
  </r>
  <r>
    <n v="2019"/>
    <s v="September"/>
    <x v="6"/>
    <x v="0"/>
    <n v="70000"/>
  </r>
  <r>
    <n v="2019"/>
    <s v="October"/>
    <x v="7"/>
    <x v="2"/>
    <n v="6000"/>
  </r>
  <r>
    <n v="2019"/>
    <s v="October"/>
    <x v="0"/>
    <x v="3"/>
    <n v="30000"/>
  </r>
  <r>
    <n v="2019"/>
    <s v="October"/>
    <x v="1"/>
    <x v="0"/>
    <n v="11000"/>
  </r>
  <r>
    <n v="2019"/>
    <s v="October"/>
    <x v="2"/>
    <x v="3"/>
    <n v="28000"/>
  </r>
  <r>
    <n v="2019"/>
    <s v="October"/>
    <x v="3"/>
    <x v="0"/>
    <n v="58000"/>
  </r>
  <r>
    <n v="2019"/>
    <s v="October"/>
    <x v="4"/>
    <x v="2"/>
    <n v="54000"/>
  </r>
  <r>
    <n v="2019"/>
    <s v="October"/>
    <x v="5"/>
    <x v="4"/>
    <n v="51000"/>
  </r>
  <r>
    <n v="2019"/>
    <s v="October"/>
    <x v="6"/>
    <x v="5"/>
    <n v="31000"/>
  </r>
  <r>
    <n v="2019"/>
    <s v="November"/>
    <x v="7"/>
    <x v="3"/>
    <n v="26000"/>
  </r>
  <r>
    <n v="2019"/>
    <s v="November"/>
    <x v="0"/>
    <x v="0"/>
    <n v="9000"/>
  </r>
  <r>
    <n v="2019"/>
    <s v="November"/>
    <x v="1"/>
    <x v="4"/>
    <n v="38000"/>
  </r>
  <r>
    <n v="2019"/>
    <s v="November"/>
    <x v="2"/>
    <x v="1"/>
    <n v="54000"/>
  </r>
  <r>
    <n v="2019"/>
    <s v="November"/>
    <x v="3"/>
    <x v="5"/>
    <n v="15000"/>
  </r>
  <r>
    <n v="2019"/>
    <s v="November"/>
    <x v="4"/>
    <x v="4"/>
    <n v="35000"/>
  </r>
  <r>
    <n v="2019"/>
    <s v="November"/>
    <x v="5"/>
    <x v="2"/>
    <n v="57000"/>
  </r>
  <r>
    <n v="2019"/>
    <s v="November"/>
    <x v="6"/>
    <x v="5"/>
    <n v="32000"/>
  </r>
  <r>
    <n v="2019"/>
    <s v="December"/>
    <x v="7"/>
    <x v="0"/>
    <n v="44000"/>
  </r>
  <r>
    <n v="2019"/>
    <s v="December"/>
    <x v="0"/>
    <x v="1"/>
    <n v="17000"/>
  </r>
  <r>
    <n v="2019"/>
    <s v="December"/>
    <x v="1"/>
    <x v="1"/>
    <n v="1000"/>
  </r>
  <r>
    <n v="2019"/>
    <s v="December"/>
    <x v="2"/>
    <x v="2"/>
    <n v="35000"/>
  </r>
  <r>
    <n v="2019"/>
    <s v="December"/>
    <x v="3"/>
    <x v="2"/>
    <n v="51000"/>
  </r>
  <r>
    <n v="2019"/>
    <s v="December"/>
    <x v="4"/>
    <x v="3"/>
    <n v="8000"/>
  </r>
  <r>
    <n v="2019"/>
    <s v="December"/>
    <x v="5"/>
    <x v="5"/>
    <n v="14000"/>
  </r>
  <r>
    <n v="2019"/>
    <s v="December"/>
    <x v="6"/>
    <x v="3"/>
    <n v="50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020"/>
    <s v="January"/>
    <x v="0"/>
    <s v="150g"/>
    <n v="36000"/>
  </r>
  <r>
    <n v="2020"/>
    <s v="January"/>
    <x v="1"/>
    <s v="80g"/>
    <n v="3000"/>
  </r>
  <r>
    <n v="2020"/>
    <s v="January"/>
    <x v="2"/>
    <s v="150g"/>
    <n v="37000"/>
  </r>
  <r>
    <n v="2020"/>
    <s v="January"/>
    <x v="3"/>
    <s v="250g"/>
    <n v="4000"/>
  </r>
  <r>
    <n v="2020"/>
    <s v="January"/>
    <x v="4"/>
    <s v="150g"/>
    <n v="18000"/>
  </r>
  <r>
    <n v="2020"/>
    <s v="January"/>
    <x v="5"/>
    <s v="70g"/>
    <n v="23000"/>
  </r>
  <r>
    <n v="2020"/>
    <s v="January"/>
    <x v="6"/>
    <s v="80g"/>
    <n v="64000"/>
  </r>
  <r>
    <n v="2020"/>
    <s v="February"/>
    <x v="7"/>
    <s v="100g"/>
    <n v="10000"/>
  </r>
  <r>
    <n v="2020"/>
    <s v="February"/>
    <x v="0"/>
    <s v="70g"/>
    <n v="33000"/>
  </r>
  <r>
    <n v="2020"/>
    <s v="February"/>
    <x v="1"/>
    <s v="80g"/>
    <n v="55000"/>
  </r>
  <r>
    <n v="2020"/>
    <s v="February"/>
    <x v="2"/>
    <s v="150g"/>
    <n v="42000"/>
  </r>
  <r>
    <n v="2020"/>
    <s v="February"/>
    <x v="3"/>
    <s v="100g"/>
    <n v="73000"/>
  </r>
  <r>
    <n v="2020"/>
    <s v="February"/>
    <x v="4"/>
    <s v="150g"/>
    <n v="37000"/>
  </r>
  <r>
    <n v="2020"/>
    <s v="February"/>
    <x v="5"/>
    <s v="200g"/>
    <n v="48000"/>
  </r>
  <r>
    <n v="2020"/>
    <s v="February"/>
    <x v="6"/>
    <s v="80g"/>
    <n v="56000"/>
  </r>
  <r>
    <n v="2020"/>
    <s v="March"/>
    <x v="7"/>
    <s v="80g"/>
    <n v="20000"/>
  </r>
  <r>
    <n v="2020"/>
    <s v="March"/>
    <x v="0"/>
    <s v="200g"/>
    <n v="58000"/>
  </r>
  <r>
    <n v="2020"/>
    <s v="March"/>
    <x v="1"/>
    <s v="80g"/>
    <n v="5000"/>
  </r>
  <r>
    <n v="2020"/>
    <s v="March"/>
    <x v="2"/>
    <s v="250g"/>
    <n v="45000"/>
  </r>
  <r>
    <n v="2020"/>
    <s v="March"/>
    <x v="3"/>
    <s v="150g"/>
    <n v="39000"/>
  </r>
  <r>
    <n v="2020"/>
    <s v="March"/>
    <x v="4"/>
    <s v="200g"/>
    <n v="57000"/>
  </r>
  <r>
    <n v="2020"/>
    <s v="March"/>
    <x v="5"/>
    <s v="200g"/>
    <n v="50000"/>
  </r>
  <r>
    <n v="2020"/>
    <s v="March"/>
    <x v="6"/>
    <s v="250g"/>
    <n v="42000"/>
  </r>
  <r>
    <n v="2020"/>
    <s v="April"/>
    <x v="7"/>
    <s v="250g"/>
    <n v="16000"/>
  </r>
  <r>
    <n v="2020"/>
    <s v="April"/>
    <x v="0"/>
    <s v="70g"/>
    <n v="29000"/>
  </r>
  <r>
    <n v="2020"/>
    <s v="April"/>
    <x v="1"/>
    <s v="150g"/>
    <n v="6000"/>
  </r>
  <r>
    <n v="2020"/>
    <s v="April"/>
    <x v="2"/>
    <s v="100g"/>
    <n v="33000"/>
  </r>
  <r>
    <n v="2020"/>
    <s v="April"/>
    <x v="3"/>
    <s v="150g"/>
    <n v="43000"/>
  </r>
  <r>
    <n v="2020"/>
    <s v="April"/>
    <x v="4"/>
    <s v="250g"/>
    <n v="27000"/>
  </r>
  <r>
    <n v="2020"/>
    <s v="April"/>
    <x v="5"/>
    <s v="250g"/>
    <n v="24000"/>
  </r>
  <r>
    <n v="2020"/>
    <s v="April"/>
    <x v="6"/>
    <s v="250g"/>
    <n v="61000"/>
  </r>
  <r>
    <n v="2020"/>
    <s v="May"/>
    <x v="7"/>
    <s v="70g"/>
    <n v="74000"/>
  </r>
  <r>
    <n v="2020"/>
    <s v="May"/>
    <x v="0"/>
    <s v="70g"/>
    <n v="5000"/>
  </r>
  <r>
    <n v="2020"/>
    <s v="May"/>
    <x v="1"/>
    <s v="250g"/>
    <n v="7000"/>
  </r>
  <r>
    <n v="2020"/>
    <s v="May"/>
    <x v="2"/>
    <s v="200g"/>
    <n v="43000"/>
  </r>
  <r>
    <n v="2020"/>
    <s v="May"/>
    <x v="3"/>
    <s v="200g"/>
    <n v="43000"/>
  </r>
  <r>
    <n v="2020"/>
    <s v="May"/>
    <x v="4"/>
    <s v="100g"/>
    <n v="11000"/>
  </r>
  <r>
    <n v="2020"/>
    <s v="May"/>
    <x v="5"/>
    <s v="70g"/>
    <n v="29000"/>
  </r>
  <r>
    <n v="2020"/>
    <s v="May"/>
    <x v="6"/>
    <s v="80g"/>
    <n v="20000"/>
  </r>
  <r>
    <n v="2020"/>
    <s v="June"/>
    <x v="7"/>
    <s v="150g"/>
    <n v="55000"/>
  </r>
  <r>
    <n v="2020"/>
    <s v="June"/>
    <x v="0"/>
    <s v="150g"/>
    <n v="25000"/>
  </r>
  <r>
    <n v="2020"/>
    <s v="June"/>
    <x v="1"/>
    <s v="100g"/>
    <n v="9000"/>
  </r>
  <r>
    <n v="2020"/>
    <s v="June"/>
    <x v="2"/>
    <s v="150g"/>
    <n v="29000"/>
  </r>
  <r>
    <n v="2020"/>
    <s v="June"/>
    <x v="3"/>
    <s v="250g"/>
    <n v="74000"/>
  </r>
  <r>
    <n v="2020"/>
    <s v="June"/>
    <x v="4"/>
    <s v="200g"/>
    <n v="43000"/>
  </r>
  <r>
    <n v="2020"/>
    <s v="June"/>
    <x v="5"/>
    <s v="250g"/>
    <n v="27000"/>
  </r>
  <r>
    <n v="2020"/>
    <s v="June"/>
    <x v="6"/>
    <s v="80g"/>
    <n v="68000"/>
  </r>
  <r>
    <n v="2020"/>
    <s v="July"/>
    <x v="7"/>
    <s v="150g"/>
    <n v="65000"/>
  </r>
  <r>
    <n v="2020"/>
    <s v="July"/>
    <x v="0"/>
    <s v="150g"/>
    <n v="52000"/>
  </r>
  <r>
    <n v="2020"/>
    <s v="July"/>
    <x v="1"/>
    <s v="70g"/>
    <n v="3000"/>
  </r>
  <r>
    <n v="2020"/>
    <s v="July"/>
    <x v="2"/>
    <s v="100g"/>
    <n v="17000"/>
  </r>
  <r>
    <n v="2020"/>
    <s v="July"/>
    <x v="3"/>
    <s v="150g"/>
    <n v="23000"/>
  </r>
  <r>
    <n v="2020"/>
    <s v="July"/>
    <x v="4"/>
    <s v="100g"/>
    <n v="65000"/>
  </r>
  <r>
    <n v="2020"/>
    <s v="July"/>
    <x v="5"/>
    <s v="150g"/>
    <n v="50000"/>
  </r>
  <r>
    <n v="2020"/>
    <s v="July"/>
    <x v="6"/>
    <s v="250g"/>
    <n v="23000"/>
  </r>
  <r>
    <n v="2020"/>
    <s v="August"/>
    <x v="7"/>
    <s v="80g"/>
    <n v="26000"/>
  </r>
  <r>
    <n v="2020"/>
    <s v="August"/>
    <x v="0"/>
    <s v="250g"/>
    <n v="16000"/>
  </r>
  <r>
    <n v="2020"/>
    <s v="August"/>
    <x v="1"/>
    <s v="200g"/>
    <n v="52000"/>
  </r>
  <r>
    <n v="2020"/>
    <s v="August"/>
    <x v="2"/>
    <s v="100g"/>
    <n v="7000"/>
  </r>
  <r>
    <n v="2020"/>
    <s v="August"/>
    <x v="3"/>
    <s v="70g"/>
    <n v="4000"/>
  </r>
  <r>
    <n v="2020"/>
    <s v="August"/>
    <x v="4"/>
    <s v="250g"/>
    <n v="44000"/>
  </r>
  <r>
    <n v="2020"/>
    <s v="August"/>
    <x v="5"/>
    <s v="150g"/>
    <n v="66000"/>
  </r>
  <r>
    <n v="2020"/>
    <s v="August"/>
    <x v="6"/>
    <s v="80g"/>
    <n v="33000"/>
  </r>
  <r>
    <n v="2020"/>
    <s v="September"/>
    <x v="7"/>
    <s v="100g"/>
    <n v="68000"/>
  </r>
  <r>
    <n v="2020"/>
    <s v="September"/>
    <x v="0"/>
    <s v="80g"/>
    <n v="1000"/>
  </r>
  <r>
    <n v="2020"/>
    <s v="September"/>
    <x v="1"/>
    <s v="200g"/>
    <n v="39000"/>
  </r>
  <r>
    <n v="2020"/>
    <s v="September"/>
    <x v="2"/>
    <s v="80g"/>
    <n v="31000"/>
  </r>
  <r>
    <n v="2020"/>
    <s v="September"/>
    <x v="3"/>
    <s v="70g"/>
    <n v="56000"/>
  </r>
  <r>
    <n v="2020"/>
    <s v="September"/>
    <x v="4"/>
    <s v="100g"/>
    <n v="8000"/>
  </r>
  <r>
    <n v="2020"/>
    <s v="September"/>
    <x v="5"/>
    <s v="100g"/>
    <n v="42000"/>
  </r>
  <r>
    <n v="2020"/>
    <s v="September"/>
    <x v="6"/>
    <s v="250g"/>
    <n v="33000"/>
  </r>
  <r>
    <n v="2020"/>
    <s v="October"/>
    <x v="7"/>
    <s v="250g"/>
    <n v="18000"/>
  </r>
  <r>
    <n v="2020"/>
    <s v="October"/>
    <x v="0"/>
    <s v="80g"/>
    <n v="74000"/>
  </r>
  <r>
    <n v="2020"/>
    <s v="October"/>
    <x v="1"/>
    <s v="100g"/>
    <n v="49000"/>
  </r>
  <r>
    <n v="2020"/>
    <s v="October"/>
    <x v="2"/>
    <s v="70g"/>
    <n v="39000"/>
  </r>
  <r>
    <n v="2020"/>
    <s v="October"/>
    <x v="3"/>
    <s v="80g"/>
    <n v="10000"/>
  </r>
  <r>
    <n v="2020"/>
    <s v="October"/>
    <x v="4"/>
    <s v="150g"/>
    <n v="22000"/>
  </r>
  <r>
    <n v="2020"/>
    <s v="October"/>
    <x v="5"/>
    <s v="200g"/>
    <n v="32000"/>
  </r>
  <r>
    <n v="2020"/>
    <s v="October"/>
    <x v="6"/>
    <s v="80g"/>
    <n v="14000"/>
  </r>
  <r>
    <n v="2020"/>
    <s v="November"/>
    <x v="7"/>
    <s v="150g"/>
    <n v="50000"/>
  </r>
  <r>
    <n v="2020"/>
    <s v="November"/>
    <x v="0"/>
    <s v="150g"/>
    <n v="29000"/>
  </r>
  <r>
    <n v="2020"/>
    <s v="November"/>
    <x v="1"/>
    <s v="200g"/>
    <n v="73000"/>
  </r>
  <r>
    <n v="2020"/>
    <s v="November"/>
    <x v="2"/>
    <s v="250g"/>
    <n v="4000"/>
  </r>
  <r>
    <n v="2020"/>
    <s v="November"/>
    <x v="3"/>
    <s v="80g"/>
    <n v="60000"/>
  </r>
  <r>
    <n v="2020"/>
    <s v="November"/>
    <x v="4"/>
    <s v="150g"/>
    <n v="10000"/>
  </r>
  <r>
    <n v="2020"/>
    <s v="November"/>
    <x v="5"/>
    <s v="80g"/>
    <n v="61000"/>
  </r>
  <r>
    <n v="2020"/>
    <s v="November"/>
    <x v="6"/>
    <s v="70g"/>
    <n v="10000"/>
  </r>
  <r>
    <n v="2020"/>
    <s v="December"/>
    <x v="7"/>
    <s v="250g"/>
    <n v="9000"/>
  </r>
  <r>
    <n v="2020"/>
    <s v="December"/>
    <x v="0"/>
    <s v="70g"/>
    <n v="44000"/>
  </r>
  <r>
    <n v="2020"/>
    <s v="December"/>
    <x v="1"/>
    <s v="80g"/>
    <n v="65000"/>
  </r>
  <r>
    <n v="2020"/>
    <s v="December"/>
    <x v="2"/>
    <s v="80g"/>
    <n v="62000"/>
  </r>
  <r>
    <n v="2020"/>
    <s v="December"/>
    <x v="3"/>
    <s v="100g"/>
    <n v="53000"/>
  </r>
  <r>
    <n v="2020"/>
    <s v="December"/>
    <x v="4"/>
    <s v="150g"/>
    <n v="33000"/>
  </r>
  <r>
    <n v="2020"/>
    <s v="December"/>
    <x v="5"/>
    <s v="150g"/>
    <n v="68000"/>
  </r>
  <r>
    <n v="2020"/>
    <s v="December"/>
    <x v="6"/>
    <s v="250g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151FB-2FD3-467A-A893-64A4D604FCC9}" name="PivotTable9" cacheId="2" applyNumberFormats="0" applyBorderFormats="0" applyFontFormats="0" applyPatternFormats="0" applyAlignmentFormats="0" applyWidthHeightFormats="1" dataCaption="Values" grandTotalCaption="Total Units Sold" updatedVersion="6" minRefreshableVersion="3" useAutoFormatting="1" itemPrintTitles="1" createdVersion="6" indent="0" outline="1" outlineData="1" multipleFieldFilters="0" rowHeaderCaption="Paper Size">
  <location ref="B515:C524" firstHeaderRow="1" firstDataRow="1" firstDataCol="1"/>
  <pivotFields count="5">
    <pivotField showAll="0"/>
    <pivotField showAll="0"/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Quantity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410DD-0D7E-475D-8E5F-CA97D3E1A689}" name="PivotTable8" cacheId="1" applyNumberFormats="0" applyBorderFormats="0" applyFontFormats="0" applyPatternFormats="0" applyAlignmentFormats="0" applyWidthHeightFormats="1" dataCaption="Values" grandTotalCaption="Total Units Sold" updatedVersion="6" minRefreshableVersion="3" useAutoFormatting="1" itemPrintTitles="1" createdVersion="6" indent="0" outline="1" outlineData="1" multipleFieldFilters="0" rowHeaderCaption="Paper Size">
  <location ref="F501:G510" firstHeaderRow="1" firstDataRow="1" firstDataCol="1"/>
  <pivotFields count="5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4"/>
        <item x="5"/>
        <item x="3"/>
        <item x="1"/>
        <item x="2"/>
        <item x="0"/>
        <item t="default"/>
      </items>
    </pivotField>
    <pivotField dataField="1" numFmtId="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Quantity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30EB4-8222-42CA-AB33-0D48AFB533B5}" name="PivotTable7" cacheId="0" applyNumberFormats="0" applyBorderFormats="0" applyFontFormats="0" applyPatternFormats="0" applyAlignmentFormats="0" applyWidthHeightFormats="1" dataCaption="Values" grandTotalCaption="Total Units Sold" updatedVersion="6" minRefreshableVersion="3" useAutoFormatting="1" itemPrintTitles="1" createdVersion="6" indent="0" outline="1" outlineData="1" multipleFieldFilters="0" rowHeaderCaption="Paper Size">
  <location ref="B501:C510" firstHeaderRow="1" firstDataRow="1" firstDataCol="1"/>
  <pivotFields count="5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5"/>
        <item x="4"/>
        <item x="0"/>
        <item x="3"/>
        <item x="1"/>
        <item x="2"/>
        <item t="default"/>
      </items>
    </pivotField>
    <pivotField dataField="1" numFmtId="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Quantity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F30F5-6986-48B2-A4EE-BF27EB49660D}" name="PivotTable11" cacheId="4" applyNumberFormats="0" applyBorderFormats="0" applyFontFormats="0" applyPatternFormats="0" applyAlignmentFormats="0" applyWidthHeightFormats="1" dataCaption="Values" grandTotalCaption="Total Units Sold" updatedVersion="6" minRefreshableVersion="3" useAutoFormatting="1" itemPrintTitles="1" createdVersion="6" indent="0" outline="1" outlineData="1" multipleFieldFilters="0" rowHeaderCaption="Paper Size">
  <location ref="B529:C538" firstHeaderRow="1" firstDataRow="1" firstDataCol="1"/>
  <pivotFields count="5">
    <pivotField showAll="0"/>
    <pivotField showAll="0"/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Quantity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FDF8D-7635-482E-AF3F-B345B4A632DE}" name="PivotTable10" cacheId="3" applyNumberFormats="0" applyBorderFormats="0" applyFontFormats="0" applyPatternFormats="0" applyAlignmentFormats="0" applyWidthHeightFormats="1" dataCaption="Values" grandTotalCaption="Total Units Sold" updatedVersion="6" minRefreshableVersion="3" useAutoFormatting="1" itemPrintTitles="1" createdVersion="6" indent="0" outline="1" outlineData="1" multipleFieldFilters="0" rowHeaderCaption="Paper Size">
  <location ref="F515:G524" firstHeaderRow="1" firstDataRow="1" firstDataCol="1"/>
  <pivotFields count="5">
    <pivotField showAll="0"/>
    <pivotField showAll="0"/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3"/>
        <item x="5"/>
        <item x="2"/>
        <item x="0"/>
        <item x="1"/>
        <item x="4"/>
        <item t="default"/>
      </items>
    </pivotField>
    <pivotField dataField="1" numFmtId="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Quantity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EE9E-F4FD-4333-A0AF-875C9F44E302}">
  <sheetPr>
    <tabColor rgb="FFFF0000"/>
  </sheetPr>
  <dimension ref="A1:R538"/>
  <sheetViews>
    <sheetView showGridLines="0" tabSelected="1" topLeftCell="D1" zoomScale="85" zoomScaleNormal="85" workbookViewId="0">
      <pane ySplit="12" topLeftCell="A13" activePane="bottomLeft" state="frozen"/>
      <selection pane="bottomLeft" activeCell="P15" sqref="P15"/>
    </sheetView>
  </sheetViews>
  <sheetFormatPr defaultRowHeight="15" x14ac:dyDescent="0.25"/>
  <cols>
    <col min="1" max="1" width="17.85546875" bestFit="1" customWidth="1"/>
    <col min="2" max="2" width="15.28515625" bestFit="1" customWidth="1"/>
    <col min="3" max="3" width="21" bestFit="1" customWidth="1"/>
    <col min="4" max="4" width="12.28515625" bestFit="1" customWidth="1"/>
    <col min="5" max="5" width="15.28515625" customWidth="1"/>
    <col min="6" max="6" width="15.28515625" bestFit="1" customWidth="1"/>
    <col min="7" max="7" width="21" bestFit="1" customWidth="1"/>
    <col min="8" max="8" width="12.5703125" bestFit="1" customWidth="1"/>
    <col min="9" max="9" width="33.7109375" bestFit="1" customWidth="1"/>
    <col min="10" max="10" width="17.42578125" bestFit="1" customWidth="1"/>
    <col min="11" max="11" width="34.28515625" bestFit="1" customWidth="1"/>
    <col min="12" max="12" width="15.42578125" bestFit="1" customWidth="1"/>
    <col min="13" max="13" width="51.28515625" customWidth="1"/>
    <col min="14" max="14" width="20" customWidth="1"/>
    <col min="15" max="15" width="21.5703125" style="34" bestFit="1" customWidth="1"/>
    <col min="16" max="16" width="18.85546875" bestFit="1" customWidth="1"/>
    <col min="17" max="17" width="13.42578125" bestFit="1" customWidth="1"/>
    <col min="18" max="18" width="12.28515625" bestFit="1" customWidth="1"/>
  </cols>
  <sheetData>
    <row r="1" spans="1:18" x14ac:dyDescent="0.25">
      <c r="A1" s="38" t="s">
        <v>0</v>
      </c>
      <c r="B1" s="38"/>
      <c r="C1" s="38"/>
      <c r="D1" s="38"/>
      <c r="E1" s="38"/>
      <c r="F1" s="38"/>
      <c r="G1" s="38"/>
      <c r="I1" s="39" t="s">
        <v>1</v>
      </c>
      <c r="J1" s="39"/>
      <c r="K1" s="39"/>
      <c r="L1" s="39"/>
      <c r="M1" s="39"/>
      <c r="N1" s="39"/>
      <c r="Q1" s="1"/>
      <c r="R1" s="1"/>
    </row>
    <row r="2" spans="1:18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/>
      <c r="I2" s="4" t="s">
        <v>9</v>
      </c>
      <c r="J2" s="29">
        <f>SUM(K13:K492)</f>
        <v>9406983.6400000062</v>
      </c>
      <c r="K2" s="4" t="s">
        <v>10</v>
      </c>
      <c r="L2" s="29">
        <f>SUM(N13:N492)</f>
        <v>6090675</v>
      </c>
      <c r="M2" s="4" t="s">
        <v>11</v>
      </c>
      <c r="N2" s="29">
        <f>SUM(O13:O492)</f>
        <v>3316308.6399999997</v>
      </c>
      <c r="Q2" s="5"/>
      <c r="R2" s="5"/>
    </row>
    <row r="3" spans="1:18" x14ac:dyDescent="0.25">
      <c r="A3" s="2" t="s">
        <v>12</v>
      </c>
      <c r="B3" s="30">
        <v>857</v>
      </c>
      <c r="C3" s="30">
        <v>950</v>
      </c>
      <c r="D3" s="30">
        <v>1225</v>
      </c>
      <c r="E3" s="30">
        <v>1245</v>
      </c>
      <c r="F3" s="30">
        <v>1656</v>
      </c>
      <c r="G3" s="30">
        <v>1803</v>
      </c>
      <c r="I3" s="4" t="s">
        <v>13</v>
      </c>
      <c r="J3" s="29">
        <f>MAX(K13:K492)</f>
        <v>190396.79999999999</v>
      </c>
      <c r="K3" s="4" t="s">
        <v>14</v>
      </c>
      <c r="L3" s="29">
        <f>MAX(N13:N492)</f>
        <v>24029</v>
      </c>
      <c r="M3" s="4" t="s">
        <v>15</v>
      </c>
      <c r="N3" s="29">
        <f>MAX(O13:O492)</f>
        <v>173185.8</v>
      </c>
      <c r="Q3" s="5"/>
      <c r="R3" s="5"/>
    </row>
    <row r="4" spans="1:18" x14ac:dyDescent="0.25">
      <c r="A4" s="2" t="s">
        <v>16</v>
      </c>
      <c r="B4" s="30">
        <v>489</v>
      </c>
      <c r="C4" s="30">
        <v>544</v>
      </c>
      <c r="D4" s="30">
        <v>689</v>
      </c>
      <c r="E4" s="30">
        <v>741</v>
      </c>
      <c r="F4" s="30">
        <v>856</v>
      </c>
      <c r="G4" s="30">
        <v>978</v>
      </c>
      <c r="I4" s="4" t="s">
        <v>17</v>
      </c>
      <c r="J4" s="29">
        <f>MIN(K13:K492)</f>
        <v>48.16</v>
      </c>
      <c r="K4" s="4" t="s">
        <v>18</v>
      </c>
      <c r="L4" s="29">
        <f>MIN(N13:N492)</f>
        <v>1976</v>
      </c>
      <c r="M4" s="4" t="s">
        <v>19</v>
      </c>
      <c r="N4" s="29">
        <f>MIN(O13:O492)</f>
        <v>-22157</v>
      </c>
      <c r="Q4" s="5"/>
      <c r="R4" s="5"/>
    </row>
    <row r="5" spans="1:18" x14ac:dyDescent="0.25">
      <c r="A5" s="2" t="s">
        <v>20</v>
      </c>
      <c r="B5" s="30">
        <v>318</v>
      </c>
      <c r="C5" s="30">
        <v>378</v>
      </c>
      <c r="D5" s="30">
        <v>390</v>
      </c>
      <c r="E5" s="30">
        <v>456</v>
      </c>
      <c r="F5" s="30">
        <v>609</v>
      </c>
      <c r="G5" s="30">
        <v>737</v>
      </c>
      <c r="I5" s="4" t="s">
        <v>21</v>
      </c>
      <c r="J5" s="29">
        <f>ROUND(AVERAGE(K13:K492),0)</f>
        <v>19598</v>
      </c>
      <c r="K5" s="4" t="s">
        <v>22</v>
      </c>
      <c r="L5" s="29">
        <f>ROUND(AVERAGE(N13:N492),0)</f>
        <v>12689</v>
      </c>
      <c r="M5" s="4" t="s">
        <v>23</v>
      </c>
      <c r="N5" s="29">
        <f>ROUND(AVERAGE(O13:O492),0)</f>
        <v>6909</v>
      </c>
    </row>
    <row r="6" spans="1:18" x14ac:dyDescent="0.25">
      <c r="A6" s="2" t="s">
        <v>24</v>
      </c>
      <c r="B6" s="30">
        <v>201</v>
      </c>
      <c r="C6" s="30">
        <v>214</v>
      </c>
      <c r="D6" s="30">
        <v>274</v>
      </c>
      <c r="E6" s="30">
        <v>394</v>
      </c>
      <c r="F6" s="30">
        <v>425</v>
      </c>
      <c r="G6" s="30">
        <v>502</v>
      </c>
      <c r="I6" s="6"/>
      <c r="J6" s="3"/>
      <c r="K6" s="3"/>
      <c r="L6" s="3"/>
      <c r="M6" s="3"/>
      <c r="N6" s="6"/>
    </row>
    <row r="7" spans="1:18" x14ac:dyDescent="0.25">
      <c r="A7" s="2" t="s">
        <v>25</v>
      </c>
      <c r="B7" s="30">
        <v>107</v>
      </c>
      <c r="C7" s="30">
        <v>216</v>
      </c>
      <c r="D7" s="30">
        <v>245</v>
      </c>
      <c r="E7" s="30">
        <v>301</v>
      </c>
      <c r="F7" s="30">
        <v>357</v>
      </c>
      <c r="G7" s="30">
        <v>420</v>
      </c>
      <c r="I7" s="7" t="s">
        <v>26</v>
      </c>
      <c r="J7" s="8"/>
      <c r="K7" s="8"/>
      <c r="L7" s="8"/>
      <c r="M7" s="8"/>
      <c r="N7" s="8"/>
    </row>
    <row r="8" spans="1:18" x14ac:dyDescent="0.25">
      <c r="A8" s="2" t="s">
        <v>27</v>
      </c>
      <c r="B8" s="30">
        <v>65</v>
      </c>
      <c r="C8" s="30">
        <v>77</v>
      </c>
      <c r="D8" s="30">
        <v>108</v>
      </c>
      <c r="E8" s="30">
        <v>175</v>
      </c>
      <c r="F8" s="30">
        <v>208</v>
      </c>
      <c r="G8" s="30">
        <v>275</v>
      </c>
      <c r="I8" s="9" t="s">
        <v>28</v>
      </c>
      <c r="J8" s="8"/>
      <c r="K8" s="5"/>
      <c r="L8" s="8"/>
      <c r="M8" s="8"/>
      <c r="N8" s="8"/>
    </row>
    <row r="9" spans="1:18" x14ac:dyDescent="0.25">
      <c r="A9" s="2" t="s">
        <v>29</v>
      </c>
      <c r="B9" s="30">
        <v>43</v>
      </c>
      <c r="C9" s="30">
        <v>48</v>
      </c>
      <c r="D9" s="30">
        <v>67</v>
      </c>
      <c r="E9" s="30">
        <v>89</v>
      </c>
      <c r="F9" s="30">
        <v>105</v>
      </c>
      <c r="G9" s="30">
        <v>171</v>
      </c>
      <c r="I9" s="10" t="s">
        <v>30</v>
      </c>
      <c r="J9" s="8"/>
      <c r="K9" s="8"/>
      <c r="L9" s="8"/>
      <c r="M9" s="8"/>
      <c r="N9" s="8"/>
    </row>
    <row r="10" spans="1:18" x14ac:dyDescent="0.25">
      <c r="A10" s="2" t="s">
        <v>31</v>
      </c>
      <c r="B10" s="30">
        <v>29</v>
      </c>
      <c r="C10" s="30">
        <v>37</v>
      </c>
      <c r="D10" s="30">
        <v>59</v>
      </c>
      <c r="E10" s="30">
        <v>67</v>
      </c>
      <c r="F10" s="30">
        <v>85</v>
      </c>
      <c r="G10" s="30">
        <v>105</v>
      </c>
      <c r="I10" s="8"/>
      <c r="J10" s="8"/>
      <c r="K10" s="8"/>
      <c r="L10" s="8"/>
      <c r="M10" s="8"/>
      <c r="N10" s="8"/>
    </row>
    <row r="11" spans="1:18" x14ac:dyDescent="0.25">
      <c r="I11" s="8"/>
      <c r="J11" s="8"/>
      <c r="K11" s="8"/>
      <c r="L11" s="8"/>
      <c r="M11" s="8"/>
      <c r="N11" s="8"/>
    </row>
    <row r="12" spans="1:18" ht="68.25" customHeight="1" x14ac:dyDescent="0.25">
      <c r="A12" s="11" t="s">
        <v>32</v>
      </c>
      <c r="B12" s="11" t="s">
        <v>33</v>
      </c>
      <c r="C12" s="11" t="s">
        <v>34</v>
      </c>
      <c r="D12" s="11" t="s">
        <v>35</v>
      </c>
      <c r="E12" s="11" t="s">
        <v>36</v>
      </c>
      <c r="F12" s="11" t="s">
        <v>37</v>
      </c>
      <c r="G12" s="11" t="s">
        <v>38</v>
      </c>
      <c r="H12" s="11" t="s">
        <v>39</v>
      </c>
      <c r="I12" s="11" t="s">
        <v>40</v>
      </c>
      <c r="J12" s="11" t="s">
        <v>41</v>
      </c>
      <c r="K12" s="11" t="s">
        <v>42</v>
      </c>
      <c r="L12" s="11" t="s">
        <v>43</v>
      </c>
      <c r="M12" s="11" t="s">
        <v>44</v>
      </c>
      <c r="N12" s="11" t="s">
        <v>45</v>
      </c>
      <c r="O12" s="35" t="s">
        <v>46</v>
      </c>
      <c r="P12" s="11" t="s">
        <v>47</v>
      </c>
    </row>
    <row r="13" spans="1:18" x14ac:dyDescent="0.25">
      <c r="A13" s="12">
        <v>2016</v>
      </c>
      <c r="B13" s="12" t="s">
        <v>48</v>
      </c>
      <c r="C13" s="12" t="s">
        <v>12</v>
      </c>
      <c r="D13" s="13" t="s">
        <v>8</v>
      </c>
      <c r="E13" s="14">
        <v>24000</v>
      </c>
      <c r="F13" s="12" t="s">
        <v>49</v>
      </c>
      <c r="G13" s="12" t="s">
        <v>50</v>
      </c>
      <c r="H13" s="24">
        <f>INDEX(PricingMatrix,MATCH(C13,PaperSizes,0),MATCH(D13,PaperWeight,0))*E13/1000</f>
        <v>43272</v>
      </c>
      <c r="I13" s="25">
        <f>IF(F13="Colour",H13*0.5,0)</f>
        <v>21636</v>
      </c>
      <c r="J13" s="25">
        <f>IF(G13="Double",H13*0.12,IF(G13="Single",H13*0.1,0))</f>
        <v>5192.6399999999994</v>
      </c>
      <c r="K13" s="25">
        <f>SUM(H13:J13)</f>
        <v>70100.639999999999</v>
      </c>
      <c r="L13" s="25">
        <v>5380</v>
      </c>
      <c r="M13" s="25">
        <v>1328</v>
      </c>
      <c r="N13" s="25">
        <f>SUM(L13:M13)</f>
        <v>6708</v>
      </c>
      <c r="O13" s="36">
        <f>(K13-N13)</f>
        <v>63392.639999999999</v>
      </c>
      <c r="P13" s="25">
        <v>63393</v>
      </c>
    </row>
    <row r="14" spans="1:18" x14ac:dyDescent="0.25">
      <c r="A14" s="15">
        <v>2016</v>
      </c>
      <c r="B14" s="15" t="s">
        <v>48</v>
      </c>
      <c r="C14" s="15" t="s">
        <v>16</v>
      </c>
      <c r="D14" s="16" t="s">
        <v>7</v>
      </c>
      <c r="E14" s="17">
        <v>15000</v>
      </c>
      <c r="F14" s="15" t="s">
        <v>49</v>
      </c>
      <c r="G14" s="15" t="s">
        <v>50</v>
      </c>
      <c r="H14" s="24">
        <f t="shared" ref="H13:H76" si="0">INDEX(PricingMatrix,MATCH(C14,PaperSizes,0),MATCH(D14,PaperWeight,0))*E14/1000</f>
        <v>12840</v>
      </c>
      <c r="I14" s="25">
        <f t="shared" ref="I14:I77" si="1">IF(F14="Colour",H14*0.5,0)</f>
        <v>6420</v>
      </c>
      <c r="J14" s="25">
        <f t="shared" ref="J14:J77" si="2">IF(G14="Double",H14*0.12,IF(G14="Single",H14*0.1,0))</f>
        <v>1540.8</v>
      </c>
      <c r="K14" s="25">
        <f t="shared" ref="K14:K77" si="3">SUM(H14:J14)</f>
        <v>20800.8</v>
      </c>
      <c r="L14" s="25">
        <v>5380</v>
      </c>
      <c r="M14" s="27">
        <v>4000</v>
      </c>
      <c r="N14" s="25">
        <f t="shared" ref="N14:N77" si="4">SUM(L14:M14)</f>
        <v>9380</v>
      </c>
      <c r="O14" s="36">
        <f t="shared" ref="O14:O25" si="5">(K14-N14)</f>
        <v>11420.8</v>
      </c>
      <c r="P14" s="27">
        <f>(P13+O14)</f>
        <v>74813.8</v>
      </c>
    </row>
    <row r="15" spans="1:18" x14ac:dyDescent="0.25">
      <c r="A15" s="18">
        <v>2016</v>
      </c>
      <c r="B15" s="18" t="s">
        <v>48</v>
      </c>
      <c r="C15" s="18" t="s">
        <v>20</v>
      </c>
      <c r="D15" s="19" t="s">
        <v>3</v>
      </c>
      <c r="E15" s="20">
        <v>73000</v>
      </c>
      <c r="F15" s="18" t="s">
        <v>49</v>
      </c>
      <c r="G15" s="18" t="s">
        <v>50</v>
      </c>
      <c r="H15" s="24">
        <f t="shared" si="0"/>
        <v>23214</v>
      </c>
      <c r="I15" s="25">
        <f t="shared" si="1"/>
        <v>11607</v>
      </c>
      <c r="J15" s="25">
        <f t="shared" si="2"/>
        <v>2785.68</v>
      </c>
      <c r="K15" s="25">
        <f t="shared" si="3"/>
        <v>37606.68</v>
      </c>
      <c r="L15" s="25">
        <v>5380</v>
      </c>
      <c r="M15" s="26">
        <v>6687</v>
      </c>
      <c r="N15" s="25">
        <f t="shared" si="4"/>
        <v>12067</v>
      </c>
      <c r="O15" s="36">
        <f t="shared" si="5"/>
        <v>25539.68</v>
      </c>
      <c r="P15" s="27">
        <f t="shared" ref="P15:P78" si="6">(P14+O15)</f>
        <v>100353.48000000001</v>
      </c>
    </row>
    <row r="16" spans="1:18" x14ac:dyDescent="0.25">
      <c r="A16" s="15">
        <v>2016</v>
      </c>
      <c r="B16" s="15" t="s">
        <v>48</v>
      </c>
      <c r="C16" s="15" t="s">
        <v>24</v>
      </c>
      <c r="D16" s="16" t="s">
        <v>4</v>
      </c>
      <c r="E16" s="17">
        <v>36000</v>
      </c>
      <c r="F16" s="15" t="s">
        <v>49</v>
      </c>
      <c r="G16" s="15" t="s">
        <v>51</v>
      </c>
      <c r="H16" s="24">
        <f t="shared" si="0"/>
        <v>7704</v>
      </c>
      <c r="I16" s="25">
        <f t="shared" si="1"/>
        <v>3852</v>
      </c>
      <c r="J16" s="25">
        <f t="shared" si="2"/>
        <v>770.40000000000009</v>
      </c>
      <c r="K16" s="25">
        <f t="shared" si="3"/>
        <v>12326.4</v>
      </c>
      <c r="L16" s="25">
        <v>5380</v>
      </c>
      <c r="M16" s="27">
        <v>12470</v>
      </c>
      <c r="N16" s="25">
        <f t="shared" si="4"/>
        <v>17850</v>
      </c>
      <c r="O16" s="36">
        <f t="shared" si="5"/>
        <v>-5523.6</v>
      </c>
      <c r="P16" s="27">
        <f t="shared" si="6"/>
        <v>94829.88</v>
      </c>
    </row>
    <row r="17" spans="1:16" x14ac:dyDescent="0.25">
      <c r="A17" s="18">
        <v>2016</v>
      </c>
      <c r="B17" s="18" t="s">
        <v>48</v>
      </c>
      <c r="C17" s="18" t="s">
        <v>25</v>
      </c>
      <c r="D17" s="19" t="s">
        <v>3</v>
      </c>
      <c r="E17" s="20">
        <v>9000</v>
      </c>
      <c r="F17" s="18" t="s">
        <v>52</v>
      </c>
      <c r="G17" s="18" t="s">
        <v>53</v>
      </c>
      <c r="H17" s="24">
        <f t="shared" si="0"/>
        <v>963</v>
      </c>
      <c r="I17" s="25">
        <f t="shared" si="1"/>
        <v>0</v>
      </c>
      <c r="J17" s="25">
        <f t="shared" si="2"/>
        <v>0</v>
      </c>
      <c r="K17" s="25">
        <f t="shared" si="3"/>
        <v>963</v>
      </c>
      <c r="L17" s="25">
        <v>5380</v>
      </c>
      <c r="M17" s="26">
        <v>5515</v>
      </c>
      <c r="N17" s="25">
        <f t="shared" si="4"/>
        <v>10895</v>
      </c>
      <c r="O17" s="36">
        <f t="shared" si="5"/>
        <v>-9932</v>
      </c>
      <c r="P17" s="27">
        <f t="shared" si="6"/>
        <v>84897.88</v>
      </c>
    </row>
    <row r="18" spans="1:16" x14ac:dyDescent="0.25">
      <c r="A18" s="15">
        <v>2016</v>
      </c>
      <c r="B18" s="15" t="s">
        <v>48</v>
      </c>
      <c r="C18" s="15" t="s">
        <v>27</v>
      </c>
      <c r="D18" s="16" t="s">
        <v>8</v>
      </c>
      <c r="E18" s="17">
        <v>72000</v>
      </c>
      <c r="F18" s="15" t="s">
        <v>49</v>
      </c>
      <c r="G18" s="15" t="s">
        <v>53</v>
      </c>
      <c r="H18" s="24">
        <f t="shared" si="0"/>
        <v>19800</v>
      </c>
      <c r="I18" s="25">
        <f t="shared" si="1"/>
        <v>9900</v>
      </c>
      <c r="J18" s="25">
        <f t="shared" si="2"/>
        <v>0</v>
      </c>
      <c r="K18" s="25">
        <f t="shared" si="3"/>
        <v>29700</v>
      </c>
      <c r="L18" s="25">
        <v>5380</v>
      </c>
      <c r="M18" s="27">
        <v>10240</v>
      </c>
      <c r="N18" s="25">
        <f t="shared" si="4"/>
        <v>15620</v>
      </c>
      <c r="O18" s="36">
        <f t="shared" si="5"/>
        <v>14080</v>
      </c>
      <c r="P18" s="27">
        <f t="shared" si="6"/>
        <v>98977.88</v>
      </c>
    </row>
    <row r="19" spans="1:16" x14ac:dyDescent="0.25">
      <c r="A19" s="18">
        <v>2016</v>
      </c>
      <c r="B19" s="18" t="s">
        <v>48</v>
      </c>
      <c r="C19" s="18" t="s">
        <v>29</v>
      </c>
      <c r="D19" s="19" t="s">
        <v>6</v>
      </c>
      <c r="E19" s="20">
        <v>22000</v>
      </c>
      <c r="F19" s="18" t="s">
        <v>49</v>
      </c>
      <c r="G19" s="18" t="s">
        <v>50</v>
      </c>
      <c r="H19" s="24">
        <f t="shared" si="0"/>
        <v>1958</v>
      </c>
      <c r="I19" s="25">
        <f t="shared" si="1"/>
        <v>979</v>
      </c>
      <c r="J19" s="25">
        <f t="shared" si="2"/>
        <v>234.95999999999998</v>
      </c>
      <c r="K19" s="25">
        <f t="shared" si="3"/>
        <v>3171.96</v>
      </c>
      <c r="L19" s="25">
        <v>5380</v>
      </c>
      <c r="M19" s="26">
        <v>12491</v>
      </c>
      <c r="N19" s="25">
        <f t="shared" si="4"/>
        <v>17871</v>
      </c>
      <c r="O19" s="36">
        <f t="shared" si="5"/>
        <v>-14699.04</v>
      </c>
      <c r="P19" s="27">
        <f t="shared" si="6"/>
        <v>84278.84</v>
      </c>
    </row>
    <row r="20" spans="1:16" x14ac:dyDescent="0.25">
      <c r="A20" s="15">
        <v>2016</v>
      </c>
      <c r="B20" s="15" t="s">
        <v>48</v>
      </c>
      <c r="C20" s="15" t="s">
        <v>31</v>
      </c>
      <c r="D20" s="16" t="s">
        <v>3</v>
      </c>
      <c r="E20" s="17">
        <v>2000</v>
      </c>
      <c r="F20" s="15" t="s">
        <v>52</v>
      </c>
      <c r="G20" s="15" t="s">
        <v>51</v>
      </c>
      <c r="H20" s="24">
        <f t="shared" si="0"/>
        <v>58</v>
      </c>
      <c r="I20" s="25">
        <f t="shared" si="1"/>
        <v>0</v>
      </c>
      <c r="J20" s="25">
        <f t="shared" si="2"/>
        <v>5.8000000000000007</v>
      </c>
      <c r="K20" s="25">
        <f t="shared" si="3"/>
        <v>63.8</v>
      </c>
      <c r="L20" s="25">
        <v>5380</v>
      </c>
      <c r="M20" s="27">
        <v>5160</v>
      </c>
      <c r="N20" s="25">
        <f t="shared" si="4"/>
        <v>10540</v>
      </c>
      <c r="O20" s="36">
        <f t="shared" si="5"/>
        <v>-10476.200000000001</v>
      </c>
      <c r="P20" s="27">
        <f t="shared" si="6"/>
        <v>73802.64</v>
      </c>
    </row>
    <row r="21" spans="1:16" x14ac:dyDescent="0.25">
      <c r="A21" s="18">
        <v>2016</v>
      </c>
      <c r="B21" s="18" t="s">
        <v>54</v>
      </c>
      <c r="C21" s="18" t="s">
        <v>12</v>
      </c>
      <c r="D21" s="19" t="s">
        <v>5</v>
      </c>
      <c r="E21" s="20">
        <v>24000</v>
      </c>
      <c r="F21" s="18" t="s">
        <v>49</v>
      </c>
      <c r="G21" s="18" t="s">
        <v>51</v>
      </c>
      <c r="H21" s="24">
        <f t="shared" si="0"/>
        <v>29400</v>
      </c>
      <c r="I21" s="25">
        <f t="shared" si="1"/>
        <v>14700</v>
      </c>
      <c r="J21" s="25">
        <f t="shared" si="2"/>
        <v>2940</v>
      </c>
      <c r="K21" s="25">
        <f t="shared" si="3"/>
        <v>47040</v>
      </c>
      <c r="L21" s="25">
        <v>5380</v>
      </c>
      <c r="M21" s="26">
        <v>7571</v>
      </c>
      <c r="N21" s="25">
        <f t="shared" si="4"/>
        <v>12951</v>
      </c>
      <c r="O21" s="36">
        <f t="shared" si="5"/>
        <v>34089</v>
      </c>
      <c r="P21" s="27">
        <f t="shared" si="6"/>
        <v>107891.64</v>
      </c>
    </row>
    <row r="22" spans="1:16" x14ac:dyDescent="0.25">
      <c r="A22" s="15">
        <v>2016</v>
      </c>
      <c r="B22" s="15" t="s">
        <v>54</v>
      </c>
      <c r="C22" s="15" t="s">
        <v>16</v>
      </c>
      <c r="D22" s="16" t="s">
        <v>6</v>
      </c>
      <c r="E22" s="17">
        <v>26000</v>
      </c>
      <c r="F22" s="15" t="s">
        <v>49</v>
      </c>
      <c r="G22" s="15" t="s">
        <v>51</v>
      </c>
      <c r="H22" s="24">
        <f t="shared" si="0"/>
        <v>19266</v>
      </c>
      <c r="I22" s="25">
        <f t="shared" si="1"/>
        <v>9633</v>
      </c>
      <c r="J22" s="25">
        <f t="shared" si="2"/>
        <v>1926.6000000000001</v>
      </c>
      <c r="K22" s="25">
        <f t="shared" si="3"/>
        <v>30825.599999999999</v>
      </c>
      <c r="L22" s="25">
        <v>5380</v>
      </c>
      <c r="M22" s="27">
        <v>8482</v>
      </c>
      <c r="N22" s="25">
        <f t="shared" si="4"/>
        <v>13862</v>
      </c>
      <c r="O22" s="36">
        <f t="shared" si="5"/>
        <v>16963.599999999999</v>
      </c>
      <c r="P22" s="27">
        <f t="shared" si="6"/>
        <v>124855.23999999999</v>
      </c>
    </row>
    <row r="23" spans="1:16" x14ac:dyDescent="0.25">
      <c r="A23" s="18">
        <v>2016</v>
      </c>
      <c r="B23" s="18" t="s">
        <v>54</v>
      </c>
      <c r="C23" s="18" t="s">
        <v>20</v>
      </c>
      <c r="D23" s="19" t="s">
        <v>8</v>
      </c>
      <c r="E23" s="20">
        <v>28000</v>
      </c>
      <c r="F23" s="18" t="s">
        <v>52</v>
      </c>
      <c r="G23" s="18" t="s">
        <v>53</v>
      </c>
      <c r="H23" s="24">
        <f t="shared" si="0"/>
        <v>20636</v>
      </c>
      <c r="I23" s="25">
        <f t="shared" si="1"/>
        <v>0</v>
      </c>
      <c r="J23" s="25">
        <f t="shared" si="2"/>
        <v>0</v>
      </c>
      <c r="K23" s="25">
        <f t="shared" si="3"/>
        <v>20636</v>
      </c>
      <c r="L23" s="25">
        <v>5380</v>
      </c>
      <c r="M23" s="26">
        <v>10076</v>
      </c>
      <c r="N23" s="25">
        <f t="shared" si="4"/>
        <v>15456</v>
      </c>
      <c r="O23" s="36">
        <f t="shared" si="5"/>
        <v>5180</v>
      </c>
      <c r="P23" s="27">
        <f t="shared" si="6"/>
        <v>130035.23999999999</v>
      </c>
    </row>
    <row r="24" spans="1:16" x14ac:dyDescent="0.25">
      <c r="A24" s="15">
        <v>2016</v>
      </c>
      <c r="B24" s="15" t="s">
        <v>54</v>
      </c>
      <c r="C24" s="15" t="s">
        <v>24</v>
      </c>
      <c r="D24" s="16" t="s">
        <v>5</v>
      </c>
      <c r="E24" s="17">
        <v>73000</v>
      </c>
      <c r="F24" s="15" t="s">
        <v>52</v>
      </c>
      <c r="G24" s="15" t="s">
        <v>53</v>
      </c>
      <c r="H24" s="24">
        <f t="shared" si="0"/>
        <v>20002</v>
      </c>
      <c r="I24" s="25">
        <f t="shared" si="1"/>
        <v>0</v>
      </c>
      <c r="J24" s="25">
        <f t="shared" si="2"/>
        <v>0</v>
      </c>
      <c r="K24" s="25">
        <f t="shared" si="3"/>
        <v>20002</v>
      </c>
      <c r="L24" s="25">
        <v>5380</v>
      </c>
      <c r="M24" s="27">
        <v>11655</v>
      </c>
      <c r="N24" s="25">
        <f t="shared" si="4"/>
        <v>17035</v>
      </c>
      <c r="O24" s="36">
        <f t="shared" si="5"/>
        <v>2967</v>
      </c>
      <c r="P24" s="27">
        <f t="shared" si="6"/>
        <v>133002.23999999999</v>
      </c>
    </row>
    <row r="25" spans="1:16" x14ac:dyDescent="0.25">
      <c r="A25" s="18">
        <v>2016</v>
      </c>
      <c r="B25" s="18" t="s">
        <v>54</v>
      </c>
      <c r="C25" s="18" t="s">
        <v>25</v>
      </c>
      <c r="D25" s="19" t="s">
        <v>7</v>
      </c>
      <c r="E25" s="20">
        <v>58000</v>
      </c>
      <c r="F25" s="18" t="s">
        <v>49</v>
      </c>
      <c r="G25" s="18" t="s">
        <v>53</v>
      </c>
      <c r="H25" s="24">
        <f t="shared" si="0"/>
        <v>20706</v>
      </c>
      <c r="I25" s="25">
        <f t="shared" si="1"/>
        <v>10353</v>
      </c>
      <c r="J25" s="25">
        <f t="shared" si="2"/>
        <v>0</v>
      </c>
      <c r="K25" s="25">
        <f t="shared" si="3"/>
        <v>31059</v>
      </c>
      <c r="L25" s="25">
        <v>5380</v>
      </c>
      <c r="M25" s="26">
        <v>6503</v>
      </c>
      <c r="N25" s="25">
        <f t="shared" si="4"/>
        <v>11883</v>
      </c>
      <c r="O25" s="36">
        <f t="shared" si="5"/>
        <v>19176</v>
      </c>
      <c r="P25" s="27">
        <f t="shared" si="6"/>
        <v>152178.23999999999</v>
      </c>
    </row>
    <row r="26" spans="1:16" x14ac:dyDescent="0.25">
      <c r="A26" s="15">
        <v>2016</v>
      </c>
      <c r="B26" s="15" t="s">
        <v>54</v>
      </c>
      <c r="C26" s="15" t="s">
        <v>27</v>
      </c>
      <c r="D26" s="16" t="s">
        <v>6</v>
      </c>
      <c r="E26" s="17">
        <v>11000</v>
      </c>
      <c r="F26" s="15" t="s">
        <v>52</v>
      </c>
      <c r="G26" s="15" t="s">
        <v>51</v>
      </c>
      <c r="H26" s="24">
        <f t="shared" si="0"/>
        <v>1925</v>
      </c>
      <c r="I26" s="25">
        <f t="shared" si="1"/>
        <v>0</v>
      </c>
      <c r="J26" s="25">
        <f t="shared" si="2"/>
        <v>192.5</v>
      </c>
      <c r="K26" s="25">
        <f t="shared" si="3"/>
        <v>2117.5</v>
      </c>
      <c r="L26" s="25">
        <v>5380</v>
      </c>
      <c r="M26" s="27">
        <v>461</v>
      </c>
      <c r="N26" s="25">
        <f t="shared" si="4"/>
        <v>5841</v>
      </c>
      <c r="O26" s="36">
        <f t="shared" ref="O14:O77" si="7">(K26-N26)</f>
        <v>-3723.5</v>
      </c>
      <c r="P26" s="27">
        <f t="shared" si="6"/>
        <v>148454.74</v>
      </c>
    </row>
    <row r="27" spans="1:16" x14ac:dyDescent="0.25">
      <c r="A27" s="18">
        <v>2016</v>
      </c>
      <c r="B27" s="18" t="s">
        <v>54</v>
      </c>
      <c r="C27" s="18" t="s">
        <v>29</v>
      </c>
      <c r="D27" s="19" t="s">
        <v>7</v>
      </c>
      <c r="E27" s="20">
        <v>43000</v>
      </c>
      <c r="F27" s="18" t="s">
        <v>49</v>
      </c>
      <c r="G27" s="18" t="s">
        <v>53</v>
      </c>
      <c r="H27" s="24">
        <f t="shared" si="0"/>
        <v>4515</v>
      </c>
      <c r="I27" s="25">
        <f t="shared" si="1"/>
        <v>2257.5</v>
      </c>
      <c r="J27" s="25">
        <f t="shared" si="2"/>
        <v>0</v>
      </c>
      <c r="K27" s="25">
        <f t="shared" si="3"/>
        <v>6772.5</v>
      </c>
      <c r="L27" s="25">
        <v>5380</v>
      </c>
      <c r="M27" s="26">
        <v>16949</v>
      </c>
      <c r="N27" s="25">
        <f t="shared" si="4"/>
        <v>22329</v>
      </c>
      <c r="O27" s="36">
        <f t="shared" si="7"/>
        <v>-15556.5</v>
      </c>
      <c r="P27" s="27">
        <f t="shared" si="6"/>
        <v>132898.23999999999</v>
      </c>
    </row>
    <row r="28" spans="1:16" x14ac:dyDescent="0.25">
      <c r="A28" s="15">
        <v>2016</v>
      </c>
      <c r="B28" s="15" t="s">
        <v>54</v>
      </c>
      <c r="C28" s="15" t="s">
        <v>31</v>
      </c>
      <c r="D28" s="16" t="s">
        <v>4</v>
      </c>
      <c r="E28" s="17">
        <v>22000</v>
      </c>
      <c r="F28" s="15" t="s">
        <v>52</v>
      </c>
      <c r="G28" s="15" t="s">
        <v>51</v>
      </c>
      <c r="H28" s="24">
        <f t="shared" si="0"/>
        <v>814</v>
      </c>
      <c r="I28" s="25">
        <f t="shared" si="1"/>
        <v>0</v>
      </c>
      <c r="J28" s="25">
        <f t="shared" si="2"/>
        <v>81.400000000000006</v>
      </c>
      <c r="K28" s="25">
        <f t="shared" si="3"/>
        <v>895.4</v>
      </c>
      <c r="L28" s="25">
        <v>5380</v>
      </c>
      <c r="M28" s="27">
        <v>5921</v>
      </c>
      <c r="N28" s="25">
        <f t="shared" si="4"/>
        <v>11301</v>
      </c>
      <c r="O28" s="36">
        <f t="shared" si="7"/>
        <v>-10405.6</v>
      </c>
      <c r="P28" s="27">
        <f t="shared" si="6"/>
        <v>122492.63999999998</v>
      </c>
    </row>
    <row r="29" spans="1:16" x14ac:dyDescent="0.25">
      <c r="A29" s="18">
        <v>2016</v>
      </c>
      <c r="B29" s="18" t="s">
        <v>55</v>
      </c>
      <c r="C29" s="18" t="s">
        <v>12</v>
      </c>
      <c r="D29" s="19" t="s">
        <v>5</v>
      </c>
      <c r="E29" s="20">
        <v>12000</v>
      </c>
      <c r="F29" s="18" t="s">
        <v>49</v>
      </c>
      <c r="G29" s="18" t="s">
        <v>53</v>
      </c>
      <c r="H29" s="24">
        <f t="shared" si="0"/>
        <v>14700</v>
      </c>
      <c r="I29" s="25">
        <f t="shared" si="1"/>
        <v>7350</v>
      </c>
      <c r="J29" s="25">
        <f t="shared" si="2"/>
        <v>0</v>
      </c>
      <c r="K29" s="25">
        <f t="shared" si="3"/>
        <v>22050</v>
      </c>
      <c r="L29" s="25">
        <v>5380</v>
      </c>
      <c r="M29" s="26">
        <v>2168</v>
      </c>
      <c r="N29" s="25">
        <f t="shared" si="4"/>
        <v>7548</v>
      </c>
      <c r="O29" s="36">
        <f t="shared" si="7"/>
        <v>14502</v>
      </c>
      <c r="P29" s="27">
        <f t="shared" si="6"/>
        <v>136994.63999999998</v>
      </c>
    </row>
    <row r="30" spans="1:16" x14ac:dyDescent="0.25">
      <c r="A30" s="15">
        <v>2016</v>
      </c>
      <c r="B30" s="15" t="s">
        <v>55</v>
      </c>
      <c r="C30" s="15" t="s">
        <v>16</v>
      </c>
      <c r="D30" s="16" t="s">
        <v>5</v>
      </c>
      <c r="E30" s="17">
        <v>31000</v>
      </c>
      <c r="F30" s="15" t="s">
        <v>49</v>
      </c>
      <c r="G30" s="15" t="s">
        <v>53</v>
      </c>
      <c r="H30" s="24">
        <f t="shared" si="0"/>
        <v>21359</v>
      </c>
      <c r="I30" s="25">
        <f t="shared" si="1"/>
        <v>10679.5</v>
      </c>
      <c r="J30" s="25">
        <f t="shared" si="2"/>
        <v>0</v>
      </c>
      <c r="K30" s="25">
        <f t="shared" si="3"/>
        <v>32038.5</v>
      </c>
      <c r="L30" s="25">
        <v>5380</v>
      </c>
      <c r="M30" s="27">
        <v>6304</v>
      </c>
      <c r="N30" s="25">
        <f t="shared" si="4"/>
        <v>11684</v>
      </c>
      <c r="O30" s="36">
        <f t="shared" si="7"/>
        <v>20354.5</v>
      </c>
      <c r="P30" s="27">
        <f t="shared" si="6"/>
        <v>157349.13999999998</v>
      </c>
    </row>
    <row r="31" spans="1:16" x14ac:dyDescent="0.25">
      <c r="A31" s="18">
        <v>2016</v>
      </c>
      <c r="B31" s="18" t="s">
        <v>55</v>
      </c>
      <c r="C31" s="18" t="s">
        <v>20</v>
      </c>
      <c r="D31" s="19" t="s">
        <v>6</v>
      </c>
      <c r="E31" s="20">
        <v>68000</v>
      </c>
      <c r="F31" s="18" t="s">
        <v>52</v>
      </c>
      <c r="G31" s="18" t="s">
        <v>53</v>
      </c>
      <c r="H31" s="24">
        <f t="shared" si="0"/>
        <v>31008</v>
      </c>
      <c r="I31" s="25">
        <f t="shared" si="1"/>
        <v>0</v>
      </c>
      <c r="J31" s="25">
        <f t="shared" si="2"/>
        <v>0</v>
      </c>
      <c r="K31" s="25">
        <f t="shared" si="3"/>
        <v>31008</v>
      </c>
      <c r="L31" s="25">
        <v>5380</v>
      </c>
      <c r="M31" s="26">
        <v>14663</v>
      </c>
      <c r="N31" s="25">
        <f t="shared" si="4"/>
        <v>20043</v>
      </c>
      <c r="O31" s="36">
        <f t="shared" si="7"/>
        <v>10965</v>
      </c>
      <c r="P31" s="27">
        <f t="shared" si="6"/>
        <v>168314.13999999998</v>
      </c>
    </row>
    <row r="32" spans="1:16" x14ac:dyDescent="0.25">
      <c r="A32" s="15">
        <v>2016</v>
      </c>
      <c r="B32" s="15" t="s">
        <v>55</v>
      </c>
      <c r="C32" s="15" t="s">
        <v>24</v>
      </c>
      <c r="D32" s="16" t="s">
        <v>8</v>
      </c>
      <c r="E32" s="17">
        <v>49000</v>
      </c>
      <c r="F32" s="15" t="s">
        <v>52</v>
      </c>
      <c r="G32" s="15" t="s">
        <v>53</v>
      </c>
      <c r="H32" s="24">
        <f t="shared" si="0"/>
        <v>24598</v>
      </c>
      <c r="I32" s="25">
        <f t="shared" si="1"/>
        <v>0</v>
      </c>
      <c r="J32" s="25">
        <f t="shared" si="2"/>
        <v>0</v>
      </c>
      <c r="K32" s="25">
        <f t="shared" si="3"/>
        <v>24598</v>
      </c>
      <c r="L32" s="25">
        <v>5380</v>
      </c>
      <c r="M32" s="27">
        <v>743</v>
      </c>
      <c r="N32" s="25">
        <f t="shared" si="4"/>
        <v>6123</v>
      </c>
      <c r="O32" s="36">
        <f t="shared" si="7"/>
        <v>18475</v>
      </c>
      <c r="P32" s="27">
        <f t="shared" si="6"/>
        <v>186789.13999999998</v>
      </c>
    </row>
    <row r="33" spans="1:16" x14ac:dyDescent="0.25">
      <c r="A33" s="18">
        <v>2016</v>
      </c>
      <c r="B33" s="18" t="s">
        <v>55</v>
      </c>
      <c r="C33" s="18" t="s">
        <v>25</v>
      </c>
      <c r="D33" s="19" t="s">
        <v>6</v>
      </c>
      <c r="E33" s="20">
        <v>33000</v>
      </c>
      <c r="F33" s="18" t="s">
        <v>49</v>
      </c>
      <c r="G33" s="18" t="s">
        <v>53</v>
      </c>
      <c r="H33" s="24">
        <f t="shared" si="0"/>
        <v>9933</v>
      </c>
      <c r="I33" s="25">
        <f t="shared" si="1"/>
        <v>4966.5</v>
      </c>
      <c r="J33" s="25">
        <f t="shared" si="2"/>
        <v>0</v>
      </c>
      <c r="K33" s="25">
        <f t="shared" si="3"/>
        <v>14899.5</v>
      </c>
      <c r="L33" s="25">
        <v>5380</v>
      </c>
      <c r="M33" s="26">
        <v>11205</v>
      </c>
      <c r="N33" s="25">
        <f t="shared" si="4"/>
        <v>16585</v>
      </c>
      <c r="O33" s="36">
        <f t="shared" si="7"/>
        <v>-1685.5</v>
      </c>
      <c r="P33" s="27">
        <f t="shared" si="6"/>
        <v>185103.63999999998</v>
      </c>
    </row>
    <row r="34" spans="1:16" x14ac:dyDescent="0.25">
      <c r="A34" s="15">
        <v>2016</v>
      </c>
      <c r="B34" s="15" t="s">
        <v>55</v>
      </c>
      <c r="C34" s="15" t="s">
        <v>27</v>
      </c>
      <c r="D34" s="16" t="s">
        <v>8</v>
      </c>
      <c r="E34" s="17">
        <v>57000</v>
      </c>
      <c r="F34" s="15" t="s">
        <v>52</v>
      </c>
      <c r="G34" s="15" t="s">
        <v>53</v>
      </c>
      <c r="H34" s="24">
        <f t="shared" si="0"/>
        <v>15675</v>
      </c>
      <c r="I34" s="25">
        <f t="shared" si="1"/>
        <v>0</v>
      </c>
      <c r="J34" s="25">
        <f t="shared" si="2"/>
        <v>0</v>
      </c>
      <c r="K34" s="25">
        <f t="shared" si="3"/>
        <v>15675</v>
      </c>
      <c r="L34" s="25">
        <v>5380</v>
      </c>
      <c r="M34" s="27">
        <v>11737</v>
      </c>
      <c r="N34" s="25">
        <f t="shared" si="4"/>
        <v>17117</v>
      </c>
      <c r="O34" s="36">
        <f t="shared" si="7"/>
        <v>-1442</v>
      </c>
      <c r="P34" s="27">
        <f t="shared" si="6"/>
        <v>183661.63999999998</v>
      </c>
    </row>
    <row r="35" spans="1:16" x14ac:dyDescent="0.25">
      <c r="A35" s="18">
        <v>2016</v>
      </c>
      <c r="B35" s="18" t="s">
        <v>55</v>
      </c>
      <c r="C35" s="18" t="s">
        <v>29</v>
      </c>
      <c r="D35" s="19" t="s">
        <v>7</v>
      </c>
      <c r="E35" s="20">
        <v>2000</v>
      </c>
      <c r="F35" s="18" t="s">
        <v>52</v>
      </c>
      <c r="G35" s="18" t="s">
        <v>50</v>
      </c>
      <c r="H35" s="24">
        <f t="shared" si="0"/>
        <v>210</v>
      </c>
      <c r="I35" s="25">
        <f t="shared" si="1"/>
        <v>0</v>
      </c>
      <c r="J35" s="25">
        <f t="shared" si="2"/>
        <v>25.2</v>
      </c>
      <c r="K35" s="25">
        <f t="shared" si="3"/>
        <v>235.2</v>
      </c>
      <c r="L35" s="25">
        <v>5380</v>
      </c>
      <c r="M35" s="26">
        <v>4589</v>
      </c>
      <c r="N35" s="25">
        <f t="shared" si="4"/>
        <v>9969</v>
      </c>
      <c r="O35" s="36">
        <f t="shared" si="7"/>
        <v>-9733.7999999999993</v>
      </c>
      <c r="P35" s="27">
        <f t="shared" si="6"/>
        <v>173927.84</v>
      </c>
    </row>
    <row r="36" spans="1:16" x14ac:dyDescent="0.25">
      <c r="A36" s="15">
        <v>2016</v>
      </c>
      <c r="B36" s="15" t="s">
        <v>55</v>
      </c>
      <c r="C36" s="15" t="s">
        <v>31</v>
      </c>
      <c r="D36" s="16" t="s">
        <v>5</v>
      </c>
      <c r="E36" s="17">
        <v>35000</v>
      </c>
      <c r="F36" s="15" t="s">
        <v>49</v>
      </c>
      <c r="G36" s="15" t="s">
        <v>53</v>
      </c>
      <c r="H36" s="24">
        <f t="shared" si="0"/>
        <v>2065</v>
      </c>
      <c r="I36" s="25">
        <f t="shared" si="1"/>
        <v>1032.5</v>
      </c>
      <c r="J36" s="25">
        <f t="shared" si="2"/>
        <v>0</v>
      </c>
      <c r="K36" s="25">
        <f t="shared" si="3"/>
        <v>3097.5</v>
      </c>
      <c r="L36" s="25">
        <v>5380</v>
      </c>
      <c r="M36" s="27">
        <v>1633</v>
      </c>
      <c r="N36" s="25">
        <f t="shared" si="4"/>
        <v>7013</v>
      </c>
      <c r="O36" s="36">
        <f t="shared" si="7"/>
        <v>-3915.5</v>
      </c>
      <c r="P36" s="27">
        <f t="shared" si="6"/>
        <v>170012.34</v>
      </c>
    </row>
    <row r="37" spans="1:16" x14ac:dyDescent="0.25">
      <c r="A37" s="18">
        <v>2016</v>
      </c>
      <c r="B37" s="18" t="s">
        <v>56</v>
      </c>
      <c r="C37" s="18" t="s">
        <v>12</v>
      </c>
      <c r="D37" s="19" t="s">
        <v>7</v>
      </c>
      <c r="E37" s="20">
        <v>13000</v>
      </c>
      <c r="F37" s="18" t="s">
        <v>52</v>
      </c>
      <c r="G37" s="18" t="s">
        <v>53</v>
      </c>
      <c r="H37" s="24">
        <f t="shared" si="0"/>
        <v>21528</v>
      </c>
      <c r="I37" s="25">
        <f t="shared" si="1"/>
        <v>0</v>
      </c>
      <c r="J37" s="25">
        <f t="shared" si="2"/>
        <v>0</v>
      </c>
      <c r="K37" s="25">
        <f t="shared" si="3"/>
        <v>21528</v>
      </c>
      <c r="L37" s="25">
        <v>5380</v>
      </c>
      <c r="M37" s="26">
        <v>9219</v>
      </c>
      <c r="N37" s="25">
        <f t="shared" si="4"/>
        <v>14599</v>
      </c>
      <c r="O37" s="36">
        <f t="shared" si="7"/>
        <v>6929</v>
      </c>
      <c r="P37" s="27">
        <f t="shared" si="6"/>
        <v>176941.34</v>
      </c>
    </row>
    <row r="38" spans="1:16" x14ac:dyDescent="0.25">
      <c r="A38" s="15">
        <v>2016</v>
      </c>
      <c r="B38" s="15" t="s">
        <v>56</v>
      </c>
      <c r="C38" s="15" t="s">
        <v>16</v>
      </c>
      <c r="D38" s="16" t="s">
        <v>4</v>
      </c>
      <c r="E38" s="17">
        <v>41000</v>
      </c>
      <c r="F38" s="15" t="s">
        <v>49</v>
      </c>
      <c r="G38" s="15" t="s">
        <v>53</v>
      </c>
      <c r="H38" s="24">
        <f t="shared" si="0"/>
        <v>22304</v>
      </c>
      <c r="I38" s="25">
        <f t="shared" si="1"/>
        <v>11152</v>
      </c>
      <c r="J38" s="25">
        <f t="shared" si="2"/>
        <v>0</v>
      </c>
      <c r="K38" s="25">
        <f t="shared" si="3"/>
        <v>33456</v>
      </c>
      <c r="L38" s="25">
        <v>5380</v>
      </c>
      <c r="M38" s="27">
        <v>16860</v>
      </c>
      <c r="N38" s="25">
        <f t="shared" si="4"/>
        <v>22240</v>
      </c>
      <c r="O38" s="36">
        <f t="shared" si="7"/>
        <v>11216</v>
      </c>
      <c r="P38" s="27">
        <f t="shared" si="6"/>
        <v>188157.34</v>
      </c>
    </row>
    <row r="39" spans="1:16" x14ac:dyDescent="0.25">
      <c r="A39" s="18">
        <v>2016</v>
      </c>
      <c r="B39" s="18" t="s">
        <v>56</v>
      </c>
      <c r="C39" s="18" t="s">
        <v>20</v>
      </c>
      <c r="D39" s="19" t="s">
        <v>8</v>
      </c>
      <c r="E39" s="20">
        <v>67000</v>
      </c>
      <c r="F39" s="18" t="s">
        <v>49</v>
      </c>
      <c r="G39" s="18" t="s">
        <v>53</v>
      </c>
      <c r="H39" s="24">
        <f t="shared" si="0"/>
        <v>49379</v>
      </c>
      <c r="I39" s="25">
        <f t="shared" si="1"/>
        <v>24689.5</v>
      </c>
      <c r="J39" s="25">
        <f t="shared" si="2"/>
        <v>0</v>
      </c>
      <c r="K39" s="25">
        <f t="shared" si="3"/>
        <v>74068.5</v>
      </c>
      <c r="L39" s="25">
        <v>5380</v>
      </c>
      <c r="M39" s="26">
        <v>16973</v>
      </c>
      <c r="N39" s="25">
        <f t="shared" si="4"/>
        <v>22353</v>
      </c>
      <c r="O39" s="36">
        <f t="shared" si="7"/>
        <v>51715.5</v>
      </c>
      <c r="P39" s="27">
        <f t="shared" si="6"/>
        <v>239872.84</v>
      </c>
    </row>
    <row r="40" spans="1:16" x14ac:dyDescent="0.25">
      <c r="A40" s="15">
        <v>2016</v>
      </c>
      <c r="B40" s="15" t="s">
        <v>56</v>
      </c>
      <c r="C40" s="15" t="s">
        <v>24</v>
      </c>
      <c r="D40" s="16" t="s">
        <v>6</v>
      </c>
      <c r="E40" s="17">
        <v>44000</v>
      </c>
      <c r="F40" s="15" t="s">
        <v>49</v>
      </c>
      <c r="G40" s="15" t="s">
        <v>53</v>
      </c>
      <c r="H40" s="24">
        <f t="shared" si="0"/>
        <v>17336</v>
      </c>
      <c r="I40" s="25">
        <f t="shared" si="1"/>
        <v>8668</v>
      </c>
      <c r="J40" s="25">
        <f t="shared" si="2"/>
        <v>0</v>
      </c>
      <c r="K40" s="25">
        <f t="shared" si="3"/>
        <v>26004</v>
      </c>
      <c r="L40" s="25">
        <v>5380</v>
      </c>
      <c r="M40" s="27">
        <v>4508</v>
      </c>
      <c r="N40" s="25">
        <f t="shared" si="4"/>
        <v>9888</v>
      </c>
      <c r="O40" s="36">
        <f t="shared" si="7"/>
        <v>16116</v>
      </c>
      <c r="P40" s="27">
        <f t="shared" si="6"/>
        <v>255988.84</v>
      </c>
    </row>
    <row r="41" spans="1:16" x14ac:dyDescent="0.25">
      <c r="A41" s="18">
        <v>2016</v>
      </c>
      <c r="B41" s="18" t="s">
        <v>56</v>
      </c>
      <c r="C41" s="18" t="s">
        <v>25</v>
      </c>
      <c r="D41" s="19" t="s">
        <v>5</v>
      </c>
      <c r="E41" s="20">
        <v>12000</v>
      </c>
      <c r="F41" s="18" t="s">
        <v>49</v>
      </c>
      <c r="G41" s="18" t="s">
        <v>51</v>
      </c>
      <c r="H41" s="24">
        <f t="shared" si="0"/>
        <v>2940</v>
      </c>
      <c r="I41" s="25">
        <f t="shared" si="1"/>
        <v>1470</v>
      </c>
      <c r="J41" s="25">
        <f t="shared" si="2"/>
        <v>294</v>
      </c>
      <c r="K41" s="25">
        <f t="shared" si="3"/>
        <v>4704</v>
      </c>
      <c r="L41" s="25">
        <v>5380</v>
      </c>
      <c r="M41" s="26">
        <v>9245</v>
      </c>
      <c r="N41" s="25">
        <f t="shared" si="4"/>
        <v>14625</v>
      </c>
      <c r="O41" s="36">
        <f t="shared" si="7"/>
        <v>-9921</v>
      </c>
      <c r="P41" s="27">
        <f t="shared" si="6"/>
        <v>246067.84</v>
      </c>
    </row>
    <row r="42" spans="1:16" x14ac:dyDescent="0.25">
      <c r="A42" s="15">
        <v>2016</v>
      </c>
      <c r="B42" s="15" t="s">
        <v>56</v>
      </c>
      <c r="C42" s="15" t="s">
        <v>27</v>
      </c>
      <c r="D42" s="16" t="s">
        <v>8</v>
      </c>
      <c r="E42" s="17">
        <v>42000</v>
      </c>
      <c r="F42" s="15" t="s">
        <v>52</v>
      </c>
      <c r="G42" s="15" t="s">
        <v>53</v>
      </c>
      <c r="H42" s="24">
        <f t="shared" si="0"/>
        <v>11550</v>
      </c>
      <c r="I42" s="25">
        <f t="shared" si="1"/>
        <v>0</v>
      </c>
      <c r="J42" s="25">
        <f t="shared" si="2"/>
        <v>0</v>
      </c>
      <c r="K42" s="25">
        <f t="shared" si="3"/>
        <v>11550</v>
      </c>
      <c r="L42" s="25">
        <v>5380</v>
      </c>
      <c r="M42" s="27">
        <v>8002</v>
      </c>
      <c r="N42" s="25">
        <f t="shared" si="4"/>
        <v>13382</v>
      </c>
      <c r="O42" s="36">
        <f t="shared" si="7"/>
        <v>-1832</v>
      </c>
      <c r="P42" s="27">
        <f t="shared" si="6"/>
        <v>244235.84</v>
      </c>
    </row>
    <row r="43" spans="1:16" x14ac:dyDescent="0.25">
      <c r="A43" s="18">
        <v>2016</v>
      </c>
      <c r="B43" s="18" t="s">
        <v>56</v>
      </c>
      <c r="C43" s="18" t="s">
        <v>29</v>
      </c>
      <c r="D43" s="19" t="s">
        <v>4</v>
      </c>
      <c r="E43" s="20">
        <v>6000</v>
      </c>
      <c r="F43" s="18" t="s">
        <v>49</v>
      </c>
      <c r="G43" s="18" t="s">
        <v>51</v>
      </c>
      <c r="H43" s="24">
        <f t="shared" si="0"/>
        <v>288</v>
      </c>
      <c r="I43" s="25">
        <f t="shared" si="1"/>
        <v>144</v>
      </c>
      <c r="J43" s="25">
        <f t="shared" si="2"/>
        <v>28.8</v>
      </c>
      <c r="K43" s="25">
        <f t="shared" si="3"/>
        <v>460.8</v>
      </c>
      <c r="L43" s="25">
        <v>5380</v>
      </c>
      <c r="M43" s="26">
        <v>14089</v>
      </c>
      <c r="N43" s="25">
        <f t="shared" si="4"/>
        <v>19469</v>
      </c>
      <c r="O43" s="36">
        <f t="shared" si="7"/>
        <v>-19008.2</v>
      </c>
      <c r="P43" s="27">
        <f t="shared" si="6"/>
        <v>225227.63999999998</v>
      </c>
    </row>
    <row r="44" spans="1:16" x14ac:dyDescent="0.25">
      <c r="A44" s="15">
        <v>2016</v>
      </c>
      <c r="B44" s="15" t="s">
        <v>56</v>
      </c>
      <c r="C44" s="15" t="s">
        <v>31</v>
      </c>
      <c r="D44" s="16" t="s">
        <v>3</v>
      </c>
      <c r="E44" s="17">
        <v>62000</v>
      </c>
      <c r="F44" s="15" t="s">
        <v>52</v>
      </c>
      <c r="G44" s="15" t="s">
        <v>51</v>
      </c>
      <c r="H44" s="24">
        <f t="shared" si="0"/>
        <v>1798</v>
      </c>
      <c r="I44" s="25">
        <f t="shared" si="1"/>
        <v>0</v>
      </c>
      <c r="J44" s="25">
        <f t="shared" si="2"/>
        <v>179.8</v>
      </c>
      <c r="K44" s="25">
        <f t="shared" si="3"/>
        <v>1977.8</v>
      </c>
      <c r="L44" s="25">
        <v>5380</v>
      </c>
      <c r="M44" s="27">
        <v>7859</v>
      </c>
      <c r="N44" s="25">
        <f t="shared" si="4"/>
        <v>13239</v>
      </c>
      <c r="O44" s="36">
        <f t="shared" si="7"/>
        <v>-11261.2</v>
      </c>
      <c r="P44" s="27">
        <f t="shared" si="6"/>
        <v>213966.43999999997</v>
      </c>
    </row>
    <row r="45" spans="1:16" x14ac:dyDescent="0.25">
      <c r="A45" s="18">
        <v>2016</v>
      </c>
      <c r="B45" s="18" t="s">
        <v>57</v>
      </c>
      <c r="C45" s="18" t="s">
        <v>12</v>
      </c>
      <c r="D45" s="19" t="s">
        <v>7</v>
      </c>
      <c r="E45" s="20">
        <v>49000</v>
      </c>
      <c r="F45" s="18" t="s">
        <v>52</v>
      </c>
      <c r="G45" s="18" t="s">
        <v>53</v>
      </c>
      <c r="H45" s="24">
        <f t="shared" si="0"/>
        <v>81144</v>
      </c>
      <c r="I45" s="25">
        <f t="shared" si="1"/>
        <v>0</v>
      </c>
      <c r="J45" s="25">
        <f t="shared" si="2"/>
        <v>0</v>
      </c>
      <c r="K45" s="25">
        <f t="shared" si="3"/>
        <v>81144</v>
      </c>
      <c r="L45" s="25">
        <v>5380</v>
      </c>
      <c r="M45" s="26">
        <v>1908</v>
      </c>
      <c r="N45" s="25">
        <f t="shared" si="4"/>
        <v>7288</v>
      </c>
      <c r="O45" s="36">
        <f t="shared" si="7"/>
        <v>73856</v>
      </c>
      <c r="P45" s="27">
        <f t="shared" si="6"/>
        <v>287822.43999999994</v>
      </c>
    </row>
    <row r="46" spans="1:16" x14ac:dyDescent="0.25">
      <c r="A46" s="15">
        <v>2016</v>
      </c>
      <c r="B46" s="15" t="s">
        <v>57</v>
      </c>
      <c r="C46" s="15" t="s">
        <v>16</v>
      </c>
      <c r="D46" s="16" t="s">
        <v>4</v>
      </c>
      <c r="E46" s="17">
        <v>67000</v>
      </c>
      <c r="F46" s="15" t="s">
        <v>52</v>
      </c>
      <c r="G46" s="15" t="s">
        <v>50</v>
      </c>
      <c r="H46" s="24">
        <f t="shared" si="0"/>
        <v>36448</v>
      </c>
      <c r="I46" s="25">
        <f t="shared" si="1"/>
        <v>0</v>
      </c>
      <c r="J46" s="25">
        <f t="shared" si="2"/>
        <v>4373.76</v>
      </c>
      <c r="K46" s="25">
        <f t="shared" si="3"/>
        <v>40821.760000000002</v>
      </c>
      <c r="L46" s="25">
        <v>5380</v>
      </c>
      <c r="M46" s="27">
        <v>7301</v>
      </c>
      <c r="N46" s="25">
        <f t="shared" si="4"/>
        <v>12681</v>
      </c>
      <c r="O46" s="36">
        <f t="shared" si="7"/>
        <v>28140.760000000002</v>
      </c>
      <c r="P46" s="27">
        <f t="shared" si="6"/>
        <v>315963.19999999995</v>
      </c>
    </row>
    <row r="47" spans="1:16" x14ac:dyDescent="0.25">
      <c r="A47" s="18">
        <v>2016</v>
      </c>
      <c r="B47" s="18" t="s">
        <v>57</v>
      </c>
      <c r="C47" s="18" t="s">
        <v>20</v>
      </c>
      <c r="D47" s="19" t="s">
        <v>7</v>
      </c>
      <c r="E47" s="20">
        <v>12000</v>
      </c>
      <c r="F47" s="18" t="s">
        <v>52</v>
      </c>
      <c r="G47" s="18" t="s">
        <v>51</v>
      </c>
      <c r="H47" s="24">
        <f t="shared" si="0"/>
        <v>7308</v>
      </c>
      <c r="I47" s="25">
        <f t="shared" si="1"/>
        <v>0</v>
      </c>
      <c r="J47" s="25">
        <f t="shared" si="2"/>
        <v>730.80000000000007</v>
      </c>
      <c r="K47" s="25">
        <f t="shared" si="3"/>
        <v>8038.8</v>
      </c>
      <c r="L47" s="25">
        <v>5380</v>
      </c>
      <c r="M47" s="26">
        <v>11944</v>
      </c>
      <c r="N47" s="25">
        <f t="shared" si="4"/>
        <v>17324</v>
      </c>
      <c r="O47" s="36">
        <f t="shared" si="7"/>
        <v>-9285.2000000000007</v>
      </c>
      <c r="P47" s="27">
        <f t="shared" si="6"/>
        <v>306677.99999999994</v>
      </c>
    </row>
    <row r="48" spans="1:16" x14ac:dyDescent="0.25">
      <c r="A48" s="15">
        <v>2016</v>
      </c>
      <c r="B48" s="15" t="s">
        <v>57</v>
      </c>
      <c r="C48" s="15" t="s">
        <v>24</v>
      </c>
      <c r="D48" s="16" t="s">
        <v>3</v>
      </c>
      <c r="E48" s="17">
        <v>67000</v>
      </c>
      <c r="F48" s="15" t="s">
        <v>52</v>
      </c>
      <c r="G48" s="15" t="s">
        <v>53</v>
      </c>
      <c r="H48" s="24">
        <f t="shared" si="0"/>
        <v>13467</v>
      </c>
      <c r="I48" s="25">
        <f t="shared" si="1"/>
        <v>0</v>
      </c>
      <c r="J48" s="25">
        <f t="shared" si="2"/>
        <v>0</v>
      </c>
      <c r="K48" s="25">
        <f t="shared" si="3"/>
        <v>13467</v>
      </c>
      <c r="L48" s="25">
        <v>5380</v>
      </c>
      <c r="M48" s="27">
        <v>15252</v>
      </c>
      <c r="N48" s="25">
        <f t="shared" si="4"/>
        <v>20632</v>
      </c>
      <c r="O48" s="36">
        <f t="shared" si="7"/>
        <v>-7165</v>
      </c>
      <c r="P48" s="27">
        <f t="shared" si="6"/>
        <v>299512.99999999994</v>
      </c>
    </row>
    <row r="49" spans="1:16" x14ac:dyDescent="0.25">
      <c r="A49" s="18">
        <v>2016</v>
      </c>
      <c r="B49" s="18" t="s">
        <v>57</v>
      </c>
      <c r="C49" s="18" t="s">
        <v>25</v>
      </c>
      <c r="D49" s="19" t="s">
        <v>3</v>
      </c>
      <c r="E49" s="20">
        <v>38000</v>
      </c>
      <c r="F49" s="18" t="s">
        <v>52</v>
      </c>
      <c r="G49" s="18" t="s">
        <v>51</v>
      </c>
      <c r="H49" s="24">
        <f t="shared" si="0"/>
        <v>4066</v>
      </c>
      <c r="I49" s="25">
        <f t="shared" si="1"/>
        <v>0</v>
      </c>
      <c r="J49" s="25">
        <f t="shared" si="2"/>
        <v>406.6</v>
      </c>
      <c r="K49" s="25">
        <f t="shared" si="3"/>
        <v>4472.6000000000004</v>
      </c>
      <c r="L49" s="25">
        <v>5380</v>
      </c>
      <c r="M49" s="26">
        <v>18261</v>
      </c>
      <c r="N49" s="25">
        <f t="shared" si="4"/>
        <v>23641</v>
      </c>
      <c r="O49" s="36">
        <f t="shared" si="7"/>
        <v>-19168.400000000001</v>
      </c>
      <c r="P49" s="27">
        <f t="shared" si="6"/>
        <v>280344.59999999992</v>
      </c>
    </row>
    <row r="50" spans="1:16" x14ac:dyDescent="0.25">
      <c r="A50" s="15">
        <v>2016</v>
      </c>
      <c r="B50" s="15" t="s">
        <v>57</v>
      </c>
      <c r="C50" s="15" t="s">
        <v>27</v>
      </c>
      <c r="D50" s="16" t="s">
        <v>8</v>
      </c>
      <c r="E50" s="17">
        <v>44000</v>
      </c>
      <c r="F50" s="15" t="s">
        <v>49</v>
      </c>
      <c r="G50" s="15" t="s">
        <v>53</v>
      </c>
      <c r="H50" s="24">
        <f t="shared" si="0"/>
        <v>12100</v>
      </c>
      <c r="I50" s="25">
        <f t="shared" si="1"/>
        <v>6050</v>
      </c>
      <c r="J50" s="25">
        <f t="shared" si="2"/>
        <v>0</v>
      </c>
      <c r="K50" s="25">
        <f t="shared" si="3"/>
        <v>18150</v>
      </c>
      <c r="L50" s="25">
        <v>5380</v>
      </c>
      <c r="M50" s="27">
        <v>12671</v>
      </c>
      <c r="N50" s="25">
        <f t="shared" si="4"/>
        <v>18051</v>
      </c>
      <c r="O50" s="36">
        <f t="shared" si="7"/>
        <v>99</v>
      </c>
      <c r="P50" s="27">
        <f t="shared" si="6"/>
        <v>280443.59999999992</v>
      </c>
    </row>
    <row r="51" spans="1:16" x14ac:dyDescent="0.25">
      <c r="A51" s="18">
        <v>2016</v>
      </c>
      <c r="B51" s="18" t="s">
        <v>57</v>
      </c>
      <c r="C51" s="18" t="s">
        <v>29</v>
      </c>
      <c r="D51" s="19" t="s">
        <v>8</v>
      </c>
      <c r="E51" s="20">
        <v>60000</v>
      </c>
      <c r="F51" s="18" t="s">
        <v>52</v>
      </c>
      <c r="G51" s="18" t="s">
        <v>50</v>
      </c>
      <c r="H51" s="24">
        <f t="shared" si="0"/>
        <v>10260</v>
      </c>
      <c r="I51" s="25">
        <f t="shared" si="1"/>
        <v>0</v>
      </c>
      <c r="J51" s="25">
        <f t="shared" si="2"/>
        <v>1231.2</v>
      </c>
      <c r="K51" s="25">
        <f t="shared" si="3"/>
        <v>11491.2</v>
      </c>
      <c r="L51" s="25">
        <v>5380</v>
      </c>
      <c r="M51" s="26">
        <v>11563</v>
      </c>
      <c r="N51" s="25">
        <f t="shared" si="4"/>
        <v>16943</v>
      </c>
      <c r="O51" s="36">
        <f t="shared" si="7"/>
        <v>-5451.7999999999993</v>
      </c>
      <c r="P51" s="27">
        <f t="shared" si="6"/>
        <v>274991.79999999993</v>
      </c>
    </row>
    <row r="52" spans="1:16" x14ac:dyDescent="0.25">
      <c r="A52" s="15">
        <v>2016</v>
      </c>
      <c r="B52" s="15" t="s">
        <v>57</v>
      </c>
      <c r="C52" s="15" t="s">
        <v>31</v>
      </c>
      <c r="D52" s="16" t="s">
        <v>7</v>
      </c>
      <c r="E52" s="17">
        <v>22000</v>
      </c>
      <c r="F52" s="15" t="s">
        <v>49</v>
      </c>
      <c r="G52" s="15" t="s">
        <v>50</v>
      </c>
      <c r="H52" s="24">
        <f t="shared" si="0"/>
        <v>1870</v>
      </c>
      <c r="I52" s="25">
        <f t="shared" si="1"/>
        <v>935</v>
      </c>
      <c r="J52" s="25">
        <f t="shared" si="2"/>
        <v>224.4</v>
      </c>
      <c r="K52" s="25">
        <f t="shared" si="3"/>
        <v>3029.4</v>
      </c>
      <c r="L52" s="25">
        <v>5380</v>
      </c>
      <c r="M52" s="27">
        <v>17189</v>
      </c>
      <c r="N52" s="25">
        <f t="shared" si="4"/>
        <v>22569</v>
      </c>
      <c r="O52" s="36">
        <f t="shared" si="7"/>
        <v>-19539.599999999999</v>
      </c>
      <c r="P52" s="27">
        <f t="shared" si="6"/>
        <v>255452.19999999992</v>
      </c>
    </row>
    <row r="53" spans="1:16" x14ac:dyDescent="0.25">
      <c r="A53" s="18">
        <v>2016</v>
      </c>
      <c r="B53" s="18" t="s">
        <v>58</v>
      </c>
      <c r="C53" s="18" t="s">
        <v>12</v>
      </c>
      <c r="D53" s="19" t="s">
        <v>8</v>
      </c>
      <c r="E53" s="20">
        <v>71000</v>
      </c>
      <c r="F53" s="18" t="s">
        <v>52</v>
      </c>
      <c r="G53" s="18" t="s">
        <v>53</v>
      </c>
      <c r="H53" s="24">
        <f t="shared" si="0"/>
        <v>128013</v>
      </c>
      <c r="I53" s="25">
        <f t="shared" si="1"/>
        <v>0</v>
      </c>
      <c r="J53" s="25">
        <f t="shared" si="2"/>
        <v>0</v>
      </c>
      <c r="K53" s="25">
        <f t="shared" si="3"/>
        <v>128013</v>
      </c>
      <c r="L53" s="25">
        <v>5380</v>
      </c>
      <c r="M53" s="26">
        <v>9445</v>
      </c>
      <c r="N53" s="25">
        <f t="shared" si="4"/>
        <v>14825</v>
      </c>
      <c r="O53" s="36">
        <f t="shared" si="7"/>
        <v>113188</v>
      </c>
      <c r="P53" s="27">
        <f t="shared" si="6"/>
        <v>368640.19999999995</v>
      </c>
    </row>
    <row r="54" spans="1:16" x14ac:dyDescent="0.25">
      <c r="A54" s="15">
        <v>2016</v>
      </c>
      <c r="B54" s="15" t="s">
        <v>58</v>
      </c>
      <c r="C54" s="15" t="s">
        <v>16</v>
      </c>
      <c r="D54" s="16" t="s">
        <v>5</v>
      </c>
      <c r="E54" s="17">
        <v>49000</v>
      </c>
      <c r="F54" s="15" t="s">
        <v>49</v>
      </c>
      <c r="G54" s="15" t="s">
        <v>53</v>
      </c>
      <c r="H54" s="24">
        <f t="shared" si="0"/>
        <v>33761</v>
      </c>
      <c r="I54" s="25">
        <f t="shared" si="1"/>
        <v>16880.5</v>
      </c>
      <c r="J54" s="25">
        <f t="shared" si="2"/>
        <v>0</v>
      </c>
      <c r="K54" s="25">
        <f t="shared" si="3"/>
        <v>50641.5</v>
      </c>
      <c r="L54" s="25">
        <v>5380</v>
      </c>
      <c r="M54" s="27">
        <v>12112</v>
      </c>
      <c r="N54" s="25">
        <f t="shared" si="4"/>
        <v>17492</v>
      </c>
      <c r="O54" s="36">
        <f t="shared" si="7"/>
        <v>33149.5</v>
      </c>
      <c r="P54" s="27">
        <f t="shared" si="6"/>
        <v>401789.69999999995</v>
      </c>
    </row>
    <row r="55" spans="1:16" x14ac:dyDescent="0.25">
      <c r="A55" s="18">
        <v>2016</v>
      </c>
      <c r="B55" s="18" t="s">
        <v>58</v>
      </c>
      <c r="C55" s="18" t="s">
        <v>20</v>
      </c>
      <c r="D55" s="19" t="s">
        <v>5</v>
      </c>
      <c r="E55" s="20">
        <v>75000</v>
      </c>
      <c r="F55" s="18" t="s">
        <v>49</v>
      </c>
      <c r="G55" s="18" t="s">
        <v>51</v>
      </c>
      <c r="H55" s="24">
        <f t="shared" si="0"/>
        <v>29250</v>
      </c>
      <c r="I55" s="25">
        <f t="shared" si="1"/>
        <v>14625</v>
      </c>
      <c r="J55" s="25">
        <f t="shared" si="2"/>
        <v>2925</v>
      </c>
      <c r="K55" s="25">
        <f t="shared" si="3"/>
        <v>46800</v>
      </c>
      <c r="L55" s="25">
        <v>5380</v>
      </c>
      <c r="M55" s="26">
        <v>9061</v>
      </c>
      <c r="N55" s="25">
        <f t="shared" si="4"/>
        <v>14441</v>
      </c>
      <c r="O55" s="36">
        <f t="shared" si="7"/>
        <v>32359</v>
      </c>
      <c r="P55" s="27">
        <f t="shared" si="6"/>
        <v>434148.69999999995</v>
      </c>
    </row>
    <row r="56" spans="1:16" x14ac:dyDescent="0.25">
      <c r="A56" s="15">
        <v>2016</v>
      </c>
      <c r="B56" s="15" t="s">
        <v>58</v>
      </c>
      <c r="C56" s="15" t="s">
        <v>24</v>
      </c>
      <c r="D56" s="16" t="s">
        <v>5</v>
      </c>
      <c r="E56" s="17">
        <v>29000</v>
      </c>
      <c r="F56" s="15" t="s">
        <v>49</v>
      </c>
      <c r="G56" s="15" t="s">
        <v>53</v>
      </c>
      <c r="H56" s="24">
        <f t="shared" si="0"/>
        <v>7946</v>
      </c>
      <c r="I56" s="25">
        <f t="shared" si="1"/>
        <v>3973</v>
      </c>
      <c r="J56" s="25">
        <f t="shared" si="2"/>
        <v>0</v>
      </c>
      <c r="K56" s="25">
        <f t="shared" si="3"/>
        <v>11919</v>
      </c>
      <c r="L56" s="25">
        <v>5380</v>
      </c>
      <c r="M56" s="27">
        <v>18649</v>
      </c>
      <c r="N56" s="25">
        <f t="shared" si="4"/>
        <v>24029</v>
      </c>
      <c r="O56" s="36">
        <f t="shared" si="7"/>
        <v>-12110</v>
      </c>
      <c r="P56" s="27">
        <f t="shared" si="6"/>
        <v>422038.69999999995</v>
      </c>
    </row>
    <row r="57" spans="1:16" x14ac:dyDescent="0.25">
      <c r="A57" s="18">
        <v>2016</v>
      </c>
      <c r="B57" s="18" t="s">
        <v>58</v>
      </c>
      <c r="C57" s="18" t="s">
        <v>25</v>
      </c>
      <c r="D57" s="19" t="s">
        <v>6</v>
      </c>
      <c r="E57" s="20">
        <v>27000</v>
      </c>
      <c r="F57" s="18" t="s">
        <v>52</v>
      </c>
      <c r="G57" s="18" t="s">
        <v>51</v>
      </c>
      <c r="H57" s="24">
        <f t="shared" si="0"/>
        <v>8127</v>
      </c>
      <c r="I57" s="25">
        <f t="shared" si="1"/>
        <v>0</v>
      </c>
      <c r="J57" s="25">
        <f t="shared" si="2"/>
        <v>812.7</v>
      </c>
      <c r="K57" s="25">
        <f t="shared" si="3"/>
        <v>8939.7000000000007</v>
      </c>
      <c r="L57" s="25">
        <v>5380</v>
      </c>
      <c r="M57" s="26">
        <v>15658</v>
      </c>
      <c r="N57" s="25">
        <f t="shared" si="4"/>
        <v>21038</v>
      </c>
      <c r="O57" s="36">
        <f t="shared" si="7"/>
        <v>-12098.3</v>
      </c>
      <c r="P57" s="27">
        <f t="shared" si="6"/>
        <v>409940.39999999997</v>
      </c>
    </row>
    <row r="58" spans="1:16" x14ac:dyDescent="0.25">
      <c r="A58" s="15">
        <v>2016</v>
      </c>
      <c r="B58" s="15" t="s">
        <v>58</v>
      </c>
      <c r="C58" s="15" t="s">
        <v>27</v>
      </c>
      <c r="D58" s="16" t="s">
        <v>5</v>
      </c>
      <c r="E58" s="17">
        <v>52000</v>
      </c>
      <c r="F58" s="15" t="s">
        <v>52</v>
      </c>
      <c r="G58" s="15" t="s">
        <v>50</v>
      </c>
      <c r="H58" s="24">
        <f t="shared" si="0"/>
        <v>5616</v>
      </c>
      <c r="I58" s="25">
        <f t="shared" si="1"/>
        <v>0</v>
      </c>
      <c r="J58" s="25">
        <f t="shared" si="2"/>
        <v>673.92</v>
      </c>
      <c r="K58" s="25">
        <f t="shared" si="3"/>
        <v>6289.92</v>
      </c>
      <c r="L58" s="25">
        <v>5380</v>
      </c>
      <c r="M58" s="27">
        <v>9775</v>
      </c>
      <c r="N58" s="25">
        <f t="shared" si="4"/>
        <v>15155</v>
      </c>
      <c r="O58" s="36">
        <f t="shared" si="7"/>
        <v>-8865.08</v>
      </c>
      <c r="P58" s="27">
        <f t="shared" si="6"/>
        <v>401075.31999999995</v>
      </c>
    </row>
    <row r="59" spans="1:16" x14ac:dyDescent="0.25">
      <c r="A59" s="18">
        <v>2016</v>
      </c>
      <c r="B59" s="18" t="s">
        <v>58</v>
      </c>
      <c r="C59" s="18" t="s">
        <v>29</v>
      </c>
      <c r="D59" s="19" t="s">
        <v>4</v>
      </c>
      <c r="E59" s="20">
        <v>10000</v>
      </c>
      <c r="F59" s="18" t="s">
        <v>49</v>
      </c>
      <c r="G59" s="18" t="s">
        <v>50</v>
      </c>
      <c r="H59" s="24">
        <f t="shared" si="0"/>
        <v>480</v>
      </c>
      <c r="I59" s="25">
        <f t="shared" si="1"/>
        <v>240</v>
      </c>
      <c r="J59" s="25">
        <f t="shared" si="2"/>
        <v>57.599999999999994</v>
      </c>
      <c r="K59" s="25">
        <f t="shared" si="3"/>
        <v>777.6</v>
      </c>
      <c r="L59" s="25">
        <v>5380</v>
      </c>
      <c r="M59" s="26">
        <v>2432</v>
      </c>
      <c r="N59" s="25">
        <f t="shared" si="4"/>
        <v>7812</v>
      </c>
      <c r="O59" s="36">
        <f t="shared" si="7"/>
        <v>-7034.4</v>
      </c>
      <c r="P59" s="27">
        <f t="shared" si="6"/>
        <v>394040.91999999993</v>
      </c>
    </row>
    <row r="60" spans="1:16" x14ac:dyDescent="0.25">
      <c r="A60" s="15">
        <v>2016</v>
      </c>
      <c r="B60" s="15" t="s">
        <v>58</v>
      </c>
      <c r="C60" s="15" t="s">
        <v>31</v>
      </c>
      <c r="D60" s="16" t="s">
        <v>6</v>
      </c>
      <c r="E60" s="17">
        <v>4000</v>
      </c>
      <c r="F60" s="15" t="s">
        <v>52</v>
      </c>
      <c r="G60" s="15" t="s">
        <v>51</v>
      </c>
      <c r="H60" s="24">
        <f t="shared" si="0"/>
        <v>268</v>
      </c>
      <c r="I60" s="25">
        <f t="shared" si="1"/>
        <v>0</v>
      </c>
      <c r="J60" s="25">
        <f t="shared" si="2"/>
        <v>26.8</v>
      </c>
      <c r="K60" s="25">
        <f t="shared" si="3"/>
        <v>294.8</v>
      </c>
      <c r="L60" s="25">
        <v>5380</v>
      </c>
      <c r="M60" s="27">
        <v>6963</v>
      </c>
      <c r="N60" s="25">
        <f t="shared" si="4"/>
        <v>12343</v>
      </c>
      <c r="O60" s="36">
        <f t="shared" si="7"/>
        <v>-12048.2</v>
      </c>
      <c r="P60" s="27">
        <f t="shared" si="6"/>
        <v>381992.71999999991</v>
      </c>
    </row>
    <row r="61" spans="1:16" x14ac:dyDescent="0.25">
      <c r="A61" s="18">
        <v>2016</v>
      </c>
      <c r="B61" s="18" t="s">
        <v>59</v>
      </c>
      <c r="C61" s="18" t="s">
        <v>12</v>
      </c>
      <c r="D61" s="19" t="s">
        <v>6</v>
      </c>
      <c r="E61" s="20">
        <v>1000</v>
      </c>
      <c r="F61" s="18" t="s">
        <v>49</v>
      </c>
      <c r="G61" s="18" t="s">
        <v>50</v>
      </c>
      <c r="H61" s="24">
        <f t="shared" si="0"/>
        <v>1245</v>
      </c>
      <c r="I61" s="25">
        <f t="shared" si="1"/>
        <v>622.5</v>
      </c>
      <c r="J61" s="25">
        <f t="shared" si="2"/>
        <v>149.4</v>
      </c>
      <c r="K61" s="25">
        <f t="shared" si="3"/>
        <v>2016.9</v>
      </c>
      <c r="L61" s="25">
        <v>5380</v>
      </c>
      <c r="M61" s="26">
        <v>4765</v>
      </c>
      <c r="N61" s="25">
        <f t="shared" si="4"/>
        <v>10145</v>
      </c>
      <c r="O61" s="36">
        <f t="shared" si="7"/>
        <v>-8128.1</v>
      </c>
      <c r="P61" s="27">
        <f t="shared" si="6"/>
        <v>373864.61999999994</v>
      </c>
    </row>
    <row r="62" spans="1:16" x14ac:dyDescent="0.25">
      <c r="A62" s="15">
        <v>2016</v>
      </c>
      <c r="B62" s="15" t="s">
        <v>59</v>
      </c>
      <c r="C62" s="15" t="s">
        <v>16</v>
      </c>
      <c r="D62" s="16" t="s">
        <v>5</v>
      </c>
      <c r="E62" s="17">
        <v>23000</v>
      </c>
      <c r="F62" s="15" t="s">
        <v>52</v>
      </c>
      <c r="G62" s="15" t="s">
        <v>53</v>
      </c>
      <c r="H62" s="24">
        <f t="shared" si="0"/>
        <v>15847</v>
      </c>
      <c r="I62" s="25">
        <f t="shared" si="1"/>
        <v>0</v>
      </c>
      <c r="J62" s="25">
        <f t="shared" si="2"/>
        <v>0</v>
      </c>
      <c r="K62" s="25">
        <f t="shared" si="3"/>
        <v>15847</v>
      </c>
      <c r="L62" s="25">
        <v>5380</v>
      </c>
      <c r="M62" s="27">
        <v>453</v>
      </c>
      <c r="N62" s="25">
        <f t="shared" si="4"/>
        <v>5833</v>
      </c>
      <c r="O62" s="36">
        <f t="shared" si="7"/>
        <v>10014</v>
      </c>
      <c r="P62" s="27">
        <f t="shared" si="6"/>
        <v>383878.61999999994</v>
      </c>
    </row>
    <row r="63" spans="1:16" x14ac:dyDescent="0.25">
      <c r="A63" s="18">
        <v>2016</v>
      </c>
      <c r="B63" s="18" t="s">
        <v>59</v>
      </c>
      <c r="C63" s="18" t="s">
        <v>20</v>
      </c>
      <c r="D63" s="19" t="s">
        <v>6</v>
      </c>
      <c r="E63" s="20">
        <v>60000</v>
      </c>
      <c r="F63" s="18" t="s">
        <v>49</v>
      </c>
      <c r="G63" s="18" t="s">
        <v>50</v>
      </c>
      <c r="H63" s="24">
        <f t="shared" si="0"/>
        <v>27360</v>
      </c>
      <c r="I63" s="25">
        <f t="shared" si="1"/>
        <v>13680</v>
      </c>
      <c r="J63" s="25">
        <f t="shared" si="2"/>
        <v>3283.2</v>
      </c>
      <c r="K63" s="25">
        <f t="shared" si="3"/>
        <v>44323.199999999997</v>
      </c>
      <c r="L63" s="25">
        <v>5380</v>
      </c>
      <c r="M63" s="26">
        <v>12445</v>
      </c>
      <c r="N63" s="25">
        <f t="shared" si="4"/>
        <v>17825</v>
      </c>
      <c r="O63" s="36">
        <f t="shared" si="7"/>
        <v>26498.199999999997</v>
      </c>
      <c r="P63" s="27">
        <f t="shared" si="6"/>
        <v>410376.81999999995</v>
      </c>
    </row>
    <row r="64" spans="1:16" x14ac:dyDescent="0.25">
      <c r="A64" s="15">
        <v>2016</v>
      </c>
      <c r="B64" s="15" t="s">
        <v>59</v>
      </c>
      <c r="C64" s="15" t="s">
        <v>24</v>
      </c>
      <c r="D64" s="16" t="s">
        <v>5</v>
      </c>
      <c r="E64" s="17">
        <v>39000</v>
      </c>
      <c r="F64" s="15" t="s">
        <v>49</v>
      </c>
      <c r="G64" s="15" t="s">
        <v>53</v>
      </c>
      <c r="H64" s="24">
        <f t="shared" si="0"/>
        <v>10686</v>
      </c>
      <c r="I64" s="25">
        <f t="shared" si="1"/>
        <v>5343</v>
      </c>
      <c r="J64" s="25">
        <f t="shared" si="2"/>
        <v>0</v>
      </c>
      <c r="K64" s="25">
        <f t="shared" si="3"/>
        <v>16029</v>
      </c>
      <c r="L64" s="25">
        <v>5380</v>
      </c>
      <c r="M64" s="27">
        <v>6322</v>
      </c>
      <c r="N64" s="25">
        <f t="shared" si="4"/>
        <v>11702</v>
      </c>
      <c r="O64" s="36">
        <f t="shared" si="7"/>
        <v>4327</v>
      </c>
      <c r="P64" s="27">
        <f t="shared" si="6"/>
        <v>414703.81999999995</v>
      </c>
    </row>
    <row r="65" spans="1:16" x14ac:dyDescent="0.25">
      <c r="A65" s="18">
        <v>2016</v>
      </c>
      <c r="B65" s="18" t="s">
        <v>59</v>
      </c>
      <c r="C65" s="18" t="s">
        <v>25</v>
      </c>
      <c r="D65" s="19" t="s">
        <v>5</v>
      </c>
      <c r="E65" s="20">
        <v>41000</v>
      </c>
      <c r="F65" s="18" t="s">
        <v>49</v>
      </c>
      <c r="G65" s="18" t="s">
        <v>53</v>
      </c>
      <c r="H65" s="24">
        <f t="shared" si="0"/>
        <v>10045</v>
      </c>
      <c r="I65" s="25">
        <f t="shared" si="1"/>
        <v>5022.5</v>
      </c>
      <c r="J65" s="25">
        <f t="shared" si="2"/>
        <v>0</v>
      </c>
      <c r="K65" s="25">
        <f t="shared" si="3"/>
        <v>15067.5</v>
      </c>
      <c r="L65" s="25">
        <v>5380</v>
      </c>
      <c r="M65" s="26">
        <v>17956</v>
      </c>
      <c r="N65" s="25">
        <f t="shared" si="4"/>
        <v>23336</v>
      </c>
      <c r="O65" s="36">
        <f t="shared" si="7"/>
        <v>-8268.5</v>
      </c>
      <c r="P65" s="27">
        <f t="shared" si="6"/>
        <v>406435.31999999995</v>
      </c>
    </row>
    <row r="66" spans="1:16" x14ac:dyDescent="0.25">
      <c r="A66" s="15">
        <v>2016</v>
      </c>
      <c r="B66" s="15" t="s">
        <v>59</v>
      </c>
      <c r="C66" s="15" t="s">
        <v>27</v>
      </c>
      <c r="D66" s="16" t="s">
        <v>6</v>
      </c>
      <c r="E66" s="17">
        <v>29000</v>
      </c>
      <c r="F66" s="15" t="s">
        <v>52</v>
      </c>
      <c r="G66" s="15" t="s">
        <v>50</v>
      </c>
      <c r="H66" s="24">
        <f t="shared" si="0"/>
        <v>5075</v>
      </c>
      <c r="I66" s="25">
        <f t="shared" si="1"/>
        <v>0</v>
      </c>
      <c r="J66" s="25">
        <f t="shared" si="2"/>
        <v>609</v>
      </c>
      <c r="K66" s="25">
        <f t="shared" si="3"/>
        <v>5684</v>
      </c>
      <c r="L66" s="25">
        <v>5380</v>
      </c>
      <c r="M66" s="27">
        <v>7230</v>
      </c>
      <c r="N66" s="25">
        <f t="shared" si="4"/>
        <v>12610</v>
      </c>
      <c r="O66" s="36">
        <f t="shared" si="7"/>
        <v>-6926</v>
      </c>
      <c r="P66" s="27">
        <f t="shared" si="6"/>
        <v>399509.31999999995</v>
      </c>
    </row>
    <row r="67" spans="1:16" x14ac:dyDescent="0.25">
      <c r="A67" s="18">
        <v>2016</v>
      </c>
      <c r="B67" s="18" t="s">
        <v>59</v>
      </c>
      <c r="C67" s="18" t="s">
        <v>29</v>
      </c>
      <c r="D67" s="19" t="s">
        <v>6</v>
      </c>
      <c r="E67" s="20">
        <v>51000</v>
      </c>
      <c r="F67" s="18" t="s">
        <v>49</v>
      </c>
      <c r="G67" s="18" t="s">
        <v>50</v>
      </c>
      <c r="H67" s="24">
        <f t="shared" si="0"/>
        <v>4539</v>
      </c>
      <c r="I67" s="25">
        <f t="shared" si="1"/>
        <v>2269.5</v>
      </c>
      <c r="J67" s="25">
        <f t="shared" si="2"/>
        <v>544.67999999999995</v>
      </c>
      <c r="K67" s="25">
        <f t="shared" si="3"/>
        <v>7353.18</v>
      </c>
      <c r="L67" s="25">
        <v>5380</v>
      </c>
      <c r="M67" s="26">
        <v>8882</v>
      </c>
      <c r="N67" s="25">
        <f t="shared" si="4"/>
        <v>14262</v>
      </c>
      <c r="O67" s="36">
        <f t="shared" si="7"/>
        <v>-6908.82</v>
      </c>
      <c r="P67" s="27">
        <f t="shared" si="6"/>
        <v>392600.49999999994</v>
      </c>
    </row>
    <row r="68" spans="1:16" x14ac:dyDescent="0.25">
      <c r="A68" s="15">
        <v>2016</v>
      </c>
      <c r="B68" s="15" t="s">
        <v>59</v>
      </c>
      <c r="C68" s="15" t="s">
        <v>31</v>
      </c>
      <c r="D68" s="16" t="s">
        <v>5</v>
      </c>
      <c r="E68" s="17">
        <v>43000</v>
      </c>
      <c r="F68" s="15" t="s">
        <v>52</v>
      </c>
      <c r="G68" s="15" t="s">
        <v>53</v>
      </c>
      <c r="H68" s="24">
        <f t="shared" si="0"/>
        <v>2537</v>
      </c>
      <c r="I68" s="25">
        <f t="shared" si="1"/>
        <v>0</v>
      </c>
      <c r="J68" s="25">
        <f t="shared" si="2"/>
        <v>0</v>
      </c>
      <c r="K68" s="25">
        <f t="shared" si="3"/>
        <v>2537</v>
      </c>
      <c r="L68" s="25">
        <v>5380</v>
      </c>
      <c r="M68" s="27">
        <v>17625</v>
      </c>
      <c r="N68" s="25">
        <f t="shared" si="4"/>
        <v>23005</v>
      </c>
      <c r="O68" s="36">
        <f t="shared" si="7"/>
        <v>-20468</v>
      </c>
      <c r="P68" s="27">
        <f t="shared" si="6"/>
        <v>372132.49999999994</v>
      </c>
    </row>
    <row r="69" spans="1:16" x14ac:dyDescent="0.25">
      <c r="A69" s="18">
        <v>2016</v>
      </c>
      <c r="B69" s="18" t="s">
        <v>60</v>
      </c>
      <c r="C69" s="18" t="s">
        <v>12</v>
      </c>
      <c r="D69" s="19" t="s">
        <v>3</v>
      </c>
      <c r="E69" s="20">
        <v>16000</v>
      </c>
      <c r="F69" s="18" t="s">
        <v>49</v>
      </c>
      <c r="G69" s="18" t="s">
        <v>53</v>
      </c>
      <c r="H69" s="24">
        <f t="shared" si="0"/>
        <v>13712</v>
      </c>
      <c r="I69" s="25">
        <f t="shared" si="1"/>
        <v>6856</v>
      </c>
      <c r="J69" s="25">
        <f t="shared" si="2"/>
        <v>0</v>
      </c>
      <c r="K69" s="25">
        <f t="shared" si="3"/>
        <v>20568</v>
      </c>
      <c r="L69" s="25">
        <v>5380</v>
      </c>
      <c r="M69" s="26">
        <v>4887</v>
      </c>
      <c r="N69" s="25">
        <f t="shared" si="4"/>
        <v>10267</v>
      </c>
      <c r="O69" s="36">
        <f t="shared" si="7"/>
        <v>10301</v>
      </c>
      <c r="P69" s="27">
        <f t="shared" si="6"/>
        <v>382433.49999999994</v>
      </c>
    </row>
    <row r="70" spans="1:16" x14ac:dyDescent="0.25">
      <c r="A70" s="15">
        <v>2016</v>
      </c>
      <c r="B70" s="15" t="s">
        <v>60</v>
      </c>
      <c r="C70" s="15" t="s">
        <v>16</v>
      </c>
      <c r="D70" s="16" t="s">
        <v>7</v>
      </c>
      <c r="E70" s="17">
        <v>22000</v>
      </c>
      <c r="F70" s="15" t="s">
        <v>52</v>
      </c>
      <c r="G70" s="15" t="s">
        <v>50</v>
      </c>
      <c r="H70" s="24">
        <f t="shared" si="0"/>
        <v>18832</v>
      </c>
      <c r="I70" s="25">
        <f t="shared" si="1"/>
        <v>0</v>
      </c>
      <c r="J70" s="25">
        <f t="shared" si="2"/>
        <v>2259.8399999999997</v>
      </c>
      <c r="K70" s="25">
        <f t="shared" si="3"/>
        <v>21091.84</v>
      </c>
      <c r="L70" s="25">
        <v>5380</v>
      </c>
      <c r="M70" s="27">
        <v>9693</v>
      </c>
      <c r="N70" s="25">
        <f t="shared" si="4"/>
        <v>15073</v>
      </c>
      <c r="O70" s="36">
        <f t="shared" si="7"/>
        <v>6018.84</v>
      </c>
      <c r="P70" s="27">
        <f t="shared" si="6"/>
        <v>388452.33999999997</v>
      </c>
    </row>
    <row r="71" spans="1:16" x14ac:dyDescent="0.25">
      <c r="A71" s="18">
        <v>2016</v>
      </c>
      <c r="B71" s="18" t="s">
        <v>60</v>
      </c>
      <c r="C71" s="18" t="s">
        <v>20</v>
      </c>
      <c r="D71" s="19" t="s">
        <v>3</v>
      </c>
      <c r="E71" s="20">
        <v>68000</v>
      </c>
      <c r="F71" s="18" t="s">
        <v>49</v>
      </c>
      <c r="G71" s="18" t="s">
        <v>50</v>
      </c>
      <c r="H71" s="24">
        <f t="shared" si="0"/>
        <v>21624</v>
      </c>
      <c r="I71" s="25">
        <f t="shared" si="1"/>
        <v>10812</v>
      </c>
      <c r="J71" s="25">
        <f t="shared" si="2"/>
        <v>2594.88</v>
      </c>
      <c r="K71" s="25">
        <f t="shared" si="3"/>
        <v>35030.879999999997</v>
      </c>
      <c r="L71" s="25">
        <v>5380</v>
      </c>
      <c r="M71" s="26">
        <v>6765</v>
      </c>
      <c r="N71" s="25">
        <f t="shared" si="4"/>
        <v>12145</v>
      </c>
      <c r="O71" s="36">
        <f t="shared" si="7"/>
        <v>22885.879999999997</v>
      </c>
      <c r="P71" s="27">
        <f t="shared" si="6"/>
        <v>411338.22</v>
      </c>
    </row>
    <row r="72" spans="1:16" x14ac:dyDescent="0.25">
      <c r="A72" s="15">
        <v>2016</v>
      </c>
      <c r="B72" s="15" t="s">
        <v>60</v>
      </c>
      <c r="C72" s="15" t="s">
        <v>24</v>
      </c>
      <c r="D72" s="16" t="s">
        <v>3</v>
      </c>
      <c r="E72" s="17">
        <v>63000</v>
      </c>
      <c r="F72" s="15" t="s">
        <v>49</v>
      </c>
      <c r="G72" s="15" t="s">
        <v>51</v>
      </c>
      <c r="H72" s="24">
        <f t="shared" si="0"/>
        <v>12663</v>
      </c>
      <c r="I72" s="25">
        <f t="shared" si="1"/>
        <v>6331.5</v>
      </c>
      <c r="J72" s="25">
        <f t="shared" si="2"/>
        <v>1266.3000000000002</v>
      </c>
      <c r="K72" s="25">
        <f t="shared" si="3"/>
        <v>20260.8</v>
      </c>
      <c r="L72" s="25">
        <v>5380</v>
      </c>
      <c r="M72" s="27">
        <v>3254</v>
      </c>
      <c r="N72" s="25">
        <f t="shared" si="4"/>
        <v>8634</v>
      </c>
      <c r="O72" s="36">
        <f t="shared" si="7"/>
        <v>11626.8</v>
      </c>
      <c r="P72" s="27">
        <f t="shared" si="6"/>
        <v>422965.01999999996</v>
      </c>
    </row>
    <row r="73" spans="1:16" x14ac:dyDescent="0.25">
      <c r="A73" s="18">
        <v>2016</v>
      </c>
      <c r="B73" s="18" t="s">
        <v>60</v>
      </c>
      <c r="C73" s="18" t="s">
        <v>25</v>
      </c>
      <c r="D73" s="19" t="s">
        <v>6</v>
      </c>
      <c r="E73" s="20">
        <v>41000</v>
      </c>
      <c r="F73" s="18" t="s">
        <v>52</v>
      </c>
      <c r="G73" s="18" t="s">
        <v>50</v>
      </c>
      <c r="H73" s="24">
        <f t="shared" si="0"/>
        <v>12341</v>
      </c>
      <c r="I73" s="25">
        <f t="shared" si="1"/>
        <v>0</v>
      </c>
      <c r="J73" s="25">
        <f t="shared" si="2"/>
        <v>1480.9199999999998</v>
      </c>
      <c r="K73" s="25">
        <f t="shared" si="3"/>
        <v>13821.92</v>
      </c>
      <c r="L73" s="25">
        <v>5380</v>
      </c>
      <c r="M73" s="26">
        <v>7585</v>
      </c>
      <c r="N73" s="25">
        <f t="shared" si="4"/>
        <v>12965</v>
      </c>
      <c r="O73" s="36">
        <f t="shared" si="7"/>
        <v>856.92000000000007</v>
      </c>
      <c r="P73" s="27">
        <f t="shared" si="6"/>
        <v>423821.93999999994</v>
      </c>
    </row>
    <row r="74" spans="1:16" x14ac:dyDescent="0.25">
      <c r="A74" s="15">
        <v>2016</v>
      </c>
      <c r="B74" s="15" t="s">
        <v>60</v>
      </c>
      <c r="C74" s="15" t="s">
        <v>27</v>
      </c>
      <c r="D74" s="16" t="s">
        <v>8</v>
      </c>
      <c r="E74" s="17">
        <v>64000</v>
      </c>
      <c r="F74" s="15" t="s">
        <v>49</v>
      </c>
      <c r="G74" s="15" t="s">
        <v>50</v>
      </c>
      <c r="H74" s="24">
        <f t="shared" si="0"/>
        <v>17600</v>
      </c>
      <c r="I74" s="25">
        <f t="shared" si="1"/>
        <v>8800</v>
      </c>
      <c r="J74" s="25">
        <f t="shared" si="2"/>
        <v>2112</v>
      </c>
      <c r="K74" s="25">
        <f t="shared" si="3"/>
        <v>28512</v>
      </c>
      <c r="L74" s="25">
        <v>5380</v>
      </c>
      <c r="M74" s="27">
        <v>9993</v>
      </c>
      <c r="N74" s="25">
        <f t="shared" si="4"/>
        <v>15373</v>
      </c>
      <c r="O74" s="36">
        <f t="shared" si="7"/>
        <v>13139</v>
      </c>
      <c r="P74" s="27">
        <f t="shared" si="6"/>
        <v>436960.93999999994</v>
      </c>
    </row>
    <row r="75" spans="1:16" x14ac:dyDescent="0.25">
      <c r="A75" s="18">
        <v>2016</v>
      </c>
      <c r="B75" s="18" t="s">
        <v>60</v>
      </c>
      <c r="C75" s="18" t="s">
        <v>29</v>
      </c>
      <c r="D75" s="19" t="s">
        <v>5</v>
      </c>
      <c r="E75" s="20">
        <v>59000</v>
      </c>
      <c r="F75" s="18" t="s">
        <v>52</v>
      </c>
      <c r="G75" s="18" t="s">
        <v>50</v>
      </c>
      <c r="H75" s="24">
        <f t="shared" si="0"/>
        <v>3953</v>
      </c>
      <c r="I75" s="25">
        <f t="shared" si="1"/>
        <v>0</v>
      </c>
      <c r="J75" s="25">
        <f t="shared" si="2"/>
        <v>474.35999999999996</v>
      </c>
      <c r="K75" s="25">
        <f t="shared" si="3"/>
        <v>4427.3599999999997</v>
      </c>
      <c r="L75" s="25">
        <v>5380</v>
      </c>
      <c r="M75" s="26">
        <v>13935</v>
      </c>
      <c r="N75" s="25">
        <f t="shared" si="4"/>
        <v>19315</v>
      </c>
      <c r="O75" s="36">
        <f t="shared" si="7"/>
        <v>-14887.64</v>
      </c>
      <c r="P75" s="27">
        <f t="shared" si="6"/>
        <v>422073.29999999993</v>
      </c>
    </row>
    <row r="76" spans="1:16" x14ac:dyDescent="0.25">
      <c r="A76" s="15">
        <v>2016</v>
      </c>
      <c r="B76" s="15" t="s">
        <v>60</v>
      </c>
      <c r="C76" s="15" t="s">
        <v>31</v>
      </c>
      <c r="D76" s="16" t="s">
        <v>4</v>
      </c>
      <c r="E76" s="17">
        <v>55000</v>
      </c>
      <c r="F76" s="15" t="s">
        <v>49</v>
      </c>
      <c r="G76" s="15" t="s">
        <v>51</v>
      </c>
      <c r="H76" s="24">
        <f t="shared" si="0"/>
        <v>2035</v>
      </c>
      <c r="I76" s="25">
        <f t="shared" si="1"/>
        <v>1017.5</v>
      </c>
      <c r="J76" s="25">
        <f t="shared" si="2"/>
        <v>203.5</v>
      </c>
      <c r="K76" s="25">
        <f t="shared" si="3"/>
        <v>3256</v>
      </c>
      <c r="L76" s="25">
        <v>5380</v>
      </c>
      <c r="M76" s="27">
        <v>6978</v>
      </c>
      <c r="N76" s="25">
        <f t="shared" si="4"/>
        <v>12358</v>
      </c>
      <c r="O76" s="36">
        <f t="shared" si="7"/>
        <v>-9102</v>
      </c>
      <c r="P76" s="27">
        <f t="shared" si="6"/>
        <v>412971.29999999993</v>
      </c>
    </row>
    <row r="77" spans="1:16" x14ac:dyDescent="0.25">
      <c r="A77" s="18">
        <v>2016</v>
      </c>
      <c r="B77" s="18" t="s">
        <v>61</v>
      </c>
      <c r="C77" s="18" t="s">
        <v>12</v>
      </c>
      <c r="D77" s="19" t="s">
        <v>4</v>
      </c>
      <c r="E77" s="20">
        <v>24000</v>
      </c>
      <c r="F77" s="18" t="s">
        <v>49</v>
      </c>
      <c r="G77" s="18" t="s">
        <v>51</v>
      </c>
      <c r="H77" s="24">
        <f t="shared" ref="H77:H140" si="8">INDEX(PricingMatrix,MATCH(C77,PaperSizes,0),MATCH(D77,PaperWeight,0))*E77/1000</f>
        <v>22800</v>
      </c>
      <c r="I77" s="25">
        <f t="shared" si="1"/>
        <v>11400</v>
      </c>
      <c r="J77" s="25">
        <f t="shared" si="2"/>
        <v>2280</v>
      </c>
      <c r="K77" s="25">
        <f t="shared" si="3"/>
        <v>36480</v>
      </c>
      <c r="L77" s="25">
        <v>5380</v>
      </c>
      <c r="M77" s="26">
        <v>14128</v>
      </c>
      <c r="N77" s="25">
        <f t="shared" si="4"/>
        <v>19508</v>
      </c>
      <c r="O77" s="36">
        <f t="shared" si="7"/>
        <v>16972</v>
      </c>
      <c r="P77" s="27">
        <f t="shared" si="6"/>
        <v>429943.29999999993</v>
      </c>
    </row>
    <row r="78" spans="1:16" x14ac:dyDescent="0.25">
      <c r="A78" s="15">
        <v>2016</v>
      </c>
      <c r="B78" s="15" t="s">
        <v>61</v>
      </c>
      <c r="C78" s="15" t="s">
        <v>16</v>
      </c>
      <c r="D78" s="16" t="s">
        <v>6</v>
      </c>
      <c r="E78" s="17">
        <v>21000</v>
      </c>
      <c r="F78" s="15" t="s">
        <v>49</v>
      </c>
      <c r="G78" s="15" t="s">
        <v>51</v>
      </c>
      <c r="H78" s="24">
        <f t="shared" si="8"/>
        <v>15561</v>
      </c>
      <c r="I78" s="25">
        <f t="shared" ref="I78:I141" si="9">IF(F78="Colour",H78*0.5,0)</f>
        <v>7780.5</v>
      </c>
      <c r="J78" s="25">
        <f t="shared" ref="J78:J141" si="10">IF(G78="Double",H78*0.12,IF(G78="Single",H78*0.1,0))</f>
        <v>1556.1000000000001</v>
      </c>
      <c r="K78" s="25">
        <f t="shared" ref="K78:K141" si="11">SUM(H78:J78)</f>
        <v>24897.599999999999</v>
      </c>
      <c r="L78" s="25">
        <v>5380</v>
      </c>
      <c r="M78" s="27">
        <v>4475</v>
      </c>
      <c r="N78" s="25">
        <f t="shared" ref="N78:N141" si="12">SUM(L78:M78)</f>
        <v>9855</v>
      </c>
      <c r="O78" s="36">
        <f t="shared" ref="O78:O141" si="13">(K78-N78)</f>
        <v>15042.599999999999</v>
      </c>
      <c r="P78" s="27">
        <f t="shared" si="6"/>
        <v>444985.89999999991</v>
      </c>
    </row>
    <row r="79" spans="1:16" x14ac:dyDescent="0.25">
      <c r="A79" s="18">
        <v>2016</v>
      </c>
      <c r="B79" s="18" t="s">
        <v>61</v>
      </c>
      <c r="C79" s="18" t="s">
        <v>20</v>
      </c>
      <c r="D79" s="19" t="s">
        <v>7</v>
      </c>
      <c r="E79" s="20">
        <v>27000</v>
      </c>
      <c r="F79" s="18" t="s">
        <v>52</v>
      </c>
      <c r="G79" s="18" t="s">
        <v>51</v>
      </c>
      <c r="H79" s="24">
        <f t="shared" si="8"/>
        <v>16443</v>
      </c>
      <c r="I79" s="25">
        <f t="shared" si="9"/>
        <v>0</v>
      </c>
      <c r="J79" s="25">
        <f t="shared" si="10"/>
        <v>1644.3000000000002</v>
      </c>
      <c r="K79" s="25">
        <f t="shared" si="11"/>
        <v>18087.3</v>
      </c>
      <c r="L79" s="25">
        <v>5380</v>
      </c>
      <c r="M79" s="26">
        <v>11812</v>
      </c>
      <c r="N79" s="25">
        <f t="shared" si="12"/>
        <v>17192</v>
      </c>
      <c r="O79" s="36">
        <f t="shared" si="13"/>
        <v>895.29999999999927</v>
      </c>
      <c r="P79" s="27">
        <f t="shared" ref="P79:P142" si="14">(P78+O79)</f>
        <v>445881.1999999999</v>
      </c>
    </row>
    <row r="80" spans="1:16" x14ac:dyDescent="0.25">
      <c r="A80" s="15">
        <v>2016</v>
      </c>
      <c r="B80" s="15" t="s">
        <v>61</v>
      </c>
      <c r="C80" s="15" t="s">
        <v>24</v>
      </c>
      <c r="D80" s="16" t="s">
        <v>7</v>
      </c>
      <c r="E80" s="17">
        <v>5000</v>
      </c>
      <c r="F80" s="15" t="s">
        <v>52</v>
      </c>
      <c r="G80" s="15" t="s">
        <v>51</v>
      </c>
      <c r="H80" s="24">
        <f t="shared" si="8"/>
        <v>2125</v>
      </c>
      <c r="I80" s="25">
        <f t="shared" si="9"/>
        <v>0</v>
      </c>
      <c r="J80" s="25">
        <f t="shared" si="10"/>
        <v>212.5</v>
      </c>
      <c r="K80" s="25">
        <f t="shared" si="11"/>
        <v>2337.5</v>
      </c>
      <c r="L80" s="25">
        <v>5380</v>
      </c>
      <c r="M80" s="27">
        <v>11460</v>
      </c>
      <c r="N80" s="25">
        <f t="shared" si="12"/>
        <v>16840</v>
      </c>
      <c r="O80" s="36">
        <f t="shared" si="13"/>
        <v>-14502.5</v>
      </c>
      <c r="P80" s="27">
        <f t="shared" si="14"/>
        <v>431378.6999999999</v>
      </c>
    </row>
    <row r="81" spans="1:16" x14ac:dyDescent="0.25">
      <c r="A81" s="18">
        <v>2016</v>
      </c>
      <c r="B81" s="18" t="s">
        <v>61</v>
      </c>
      <c r="C81" s="18" t="s">
        <v>25</v>
      </c>
      <c r="D81" s="19" t="s">
        <v>4</v>
      </c>
      <c r="E81" s="20">
        <v>43000</v>
      </c>
      <c r="F81" s="18" t="s">
        <v>49</v>
      </c>
      <c r="G81" s="18" t="s">
        <v>51</v>
      </c>
      <c r="H81" s="24">
        <f t="shared" si="8"/>
        <v>9288</v>
      </c>
      <c r="I81" s="25">
        <f t="shared" si="9"/>
        <v>4644</v>
      </c>
      <c r="J81" s="25">
        <f t="shared" si="10"/>
        <v>928.80000000000007</v>
      </c>
      <c r="K81" s="25">
        <f t="shared" si="11"/>
        <v>14860.8</v>
      </c>
      <c r="L81" s="25">
        <v>5380</v>
      </c>
      <c r="M81" s="26">
        <v>6279</v>
      </c>
      <c r="N81" s="25">
        <f t="shared" si="12"/>
        <v>11659</v>
      </c>
      <c r="O81" s="36">
        <f t="shared" si="13"/>
        <v>3201.7999999999993</v>
      </c>
      <c r="P81" s="27">
        <f t="shared" si="14"/>
        <v>434580.49999999988</v>
      </c>
    </row>
    <row r="82" spans="1:16" x14ac:dyDescent="0.25">
      <c r="A82" s="15">
        <v>2016</v>
      </c>
      <c r="B82" s="15" t="s">
        <v>61</v>
      </c>
      <c r="C82" s="15" t="s">
        <v>27</v>
      </c>
      <c r="D82" s="16" t="s">
        <v>6</v>
      </c>
      <c r="E82" s="17">
        <v>47000</v>
      </c>
      <c r="F82" s="15" t="s">
        <v>52</v>
      </c>
      <c r="G82" s="15" t="s">
        <v>50</v>
      </c>
      <c r="H82" s="24">
        <f t="shared" si="8"/>
        <v>8225</v>
      </c>
      <c r="I82" s="25">
        <f t="shared" si="9"/>
        <v>0</v>
      </c>
      <c r="J82" s="25">
        <f t="shared" si="10"/>
        <v>987</v>
      </c>
      <c r="K82" s="25">
        <f t="shared" si="11"/>
        <v>9212</v>
      </c>
      <c r="L82" s="25">
        <v>5380</v>
      </c>
      <c r="M82" s="27">
        <v>16390</v>
      </c>
      <c r="N82" s="25">
        <f t="shared" si="12"/>
        <v>21770</v>
      </c>
      <c r="O82" s="36">
        <f t="shared" si="13"/>
        <v>-12558</v>
      </c>
      <c r="P82" s="27">
        <f t="shared" si="14"/>
        <v>422022.49999999988</v>
      </c>
    </row>
    <row r="83" spans="1:16" x14ac:dyDescent="0.25">
      <c r="A83" s="18">
        <v>2016</v>
      </c>
      <c r="B83" s="18" t="s">
        <v>61</v>
      </c>
      <c r="C83" s="18" t="s">
        <v>29</v>
      </c>
      <c r="D83" s="19" t="s">
        <v>7</v>
      </c>
      <c r="E83" s="20">
        <v>18000</v>
      </c>
      <c r="F83" s="18" t="s">
        <v>49</v>
      </c>
      <c r="G83" s="18" t="s">
        <v>50</v>
      </c>
      <c r="H83" s="24">
        <f t="shared" si="8"/>
        <v>1890</v>
      </c>
      <c r="I83" s="25">
        <f t="shared" si="9"/>
        <v>945</v>
      </c>
      <c r="J83" s="25">
        <f t="shared" si="10"/>
        <v>226.79999999999998</v>
      </c>
      <c r="K83" s="25">
        <f t="shared" si="11"/>
        <v>3061.8</v>
      </c>
      <c r="L83" s="25">
        <v>5380</v>
      </c>
      <c r="M83" s="26">
        <v>2689</v>
      </c>
      <c r="N83" s="25">
        <f t="shared" si="12"/>
        <v>8069</v>
      </c>
      <c r="O83" s="36">
        <f t="shared" si="13"/>
        <v>-5007.2</v>
      </c>
      <c r="P83" s="27">
        <f t="shared" si="14"/>
        <v>417015.29999999987</v>
      </c>
    </row>
    <row r="84" spans="1:16" x14ac:dyDescent="0.25">
      <c r="A84" s="15">
        <v>2016</v>
      </c>
      <c r="B84" s="15" t="s">
        <v>61</v>
      </c>
      <c r="C84" s="15" t="s">
        <v>31</v>
      </c>
      <c r="D84" s="16" t="s">
        <v>4</v>
      </c>
      <c r="E84" s="17">
        <v>51000</v>
      </c>
      <c r="F84" s="15" t="s">
        <v>52</v>
      </c>
      <c r="G84" s="15" t="s">
        <v>51</v>
      </c>
      <c r="H84" s="24">
        <f t="shared" si="8"/>
        <v>1887</v>
      </c>
      <c r="I84" s="25">
        <f t="shared" si="9"/>
        <v>0</v>
      </c>
      <c r="J84" s="25">
        <f t="shared" si="10"/>
        <v>188.70000000000002</v>
      </c>
      <c r="K84" s="25">
        <f t="shared" si="11"/>
        <v>2075.6999999999998</v>
      </c>
      <c r="L84" s="25">
        <v>5380</v>
      </c>
      <c r="M84" s="27">
        <v>11526</v>
      </c>
      <c r="N84" s="25">
        <f t="shared" si="12"/>
        <v>16906</v>
      </c>
      <c r="O84" s="36">
        <f t="shared" si="13"/>
        <v>-14830.3</v>
      </c>
      <c r="P84" s="27">
        <f t="shared" si="14"/>
        <v>402184.99999999988</v>
      </c>
    </row>
    <row r="85" spans="1:16" x14ac:dyDescent="0.25">
      <c r="A85" s="18">
        <v>2016</v>
      </c>
      <c r="B85" s="18" t="s">
        <v>62</v>
      </c>
      <c r="C85" s="18" t="s">
        <v>12</v>
      </c>
      <c r="D85" s="19" t="s">
        <v>8</v>
      </c>
      <c r="E85" s="20">
        <v>66000</v>
      </c>
      <c r="F85" s="18" t="s">
        <v>49</v>
      </c>
      <c r="G85" s="18" t="s">
        <v>51</v>
      </c>
      <c r="H85" s="24">
        <f t="shared" si="8"/>
        <v>118998</v>
      </c>
      <c r="I85" s="25">
        <f t="shared" si="9"/>
        <v>59499</v>
      </c>
      <c r="J85" s="25">
        <f t="shared" si="10"/>
        <v>11899.800000000001</v>
      </c>
      <c r="K85" s="25">
        <f t="shared" si="11"/>
        <v>190396.79999999999</v>
      </c>
      <c r="L85" s="25">
        <v>5380</v>
      </c>
      <c r="M85" s="26">
        <v>11831</v>
      </c>
      <c r="N85" s="25">
        <f t="shared" si="12"/>
        <v>17211</v>
      </c>
      <c r="O85" s="36">
        <f t="shared" si="13"/>
        <v>173185.8</v>
      </c>
      <c r="P85" s="27">
        <f t="shared" si="14"/>
        <v>575370.79999999981</v>
      </c>
    </row>
    <row r="86" spans="1:16" x14ac:dyDescent="0.25">
      <c r="A86" s="15">
        <v>2016</v>
      </c>
      <c r="B86" s="15" t="s">
        <v>62</v>
      </c>
      <c r="C86" s="15" t="s">
        <v>16</v>
      </c>
      <c r="D86" s="16" t="s">
        <v>4</v>
      </c>
      <c r="E86" s="17">
        <v>32000</v>
      </c>
      <c r="F86" s="15" t="s">
        <v>52</v>
      </c>
      <c r="G86" s="15" t="s">
        <v>51</v>
      </c>
      <c r="H86" s="24">
        <f t="shared" si="8"/>
        <v>17408</v>
      </c>
      <c r="I86" s="25">
        <f t="shared" si="9"/>
        <v>0</v>
      </c>
      <c r="J86" s="25">
        <f t="shared" si="10"/>
        <v>1740.8000000000002</v>
      </c>
      <c r="K86" s="25">
        <f t="shared" si="11"/>
        <v>19148.8</v>
      </c>
      <c r="L86" s="25">
        <v>5380</v>
      </c>
      <c r="M86" s="27">
        <v>13965</v>
      </c>
      <c r="N86" s="25">
        <f t="shared" si="12"/>
        <v>19345</v>
      </c>
      <c r="O86" s="36">
        <f t="shared" si="13"/>
        <v>-196.20000000000073</v>
      </c>
      <c r="P86" s="27">
        <f t="shared" si="14"/>
        <v>575174.59999999986</v>
      </c>
    </row>
    <row r="87" spans="1:16" x14ac:dyDescent="0.25">
      <c r="A87" s="18">
        <v>2016</v>
      </c>
      <c r="B87" s="18" t="s">
        <v>62</v>
      </c>
      <c r="C87" s="18" t="s">
        <v>20</v>
      </c>
      <c r="D87" s="19" t="s">
        <v>3</v>
      </c>
      <c r="E87" s="20">
        <v>15000</v>
      </c>
      <c r="F87" s="18" t="s">
        <v>52</v>
      </c>
      <c r="G87" s="18" t="s">
        <v>50</v>
      </c>
      <c r="H87" s="24">
        <f t="shared" si="8"/>
        <v>4770</v>
      </c>
      <c r="I87" s="25">
        <f t="shared" si="9"/>
        <v>0</v>
      </c>
      <c r="J87" s="25">
        <f t="shared" si="10"/>
        <v>572.4</v>
      </c>
      <c r="K87" s="25">
        <f t="shared" si="11"/>
        <v>5342.4</v>
      </c>
      <c r="L87" s="25">
        <v>5380</v>
      </c>
      <c r="M87" s="26">
        <v>16286</v>
      </c>
      <c r="N87" s="25">
        <f t="shared" si="12"/>
        <v>21666</v>
      </c>
      <c r="O87" s="36">
        <f t="shared" si="13"/>
        <v>-16323.6</v>
      </c>
      <c r="P87" s="27">
        <f t="shared" si="14"/>
        <v>558850.99999999988</v>
      </c>
    </row>
    <row r="88" spans="1:16" x14ac:dyDescent="0.25">
      <c r="A88" s="15">
        <v>2016</v>
      </c>
      <c r="B88" s="15" t="s">
        <v>62</v>
      </c>
      <c r="C88" s="15" t="s">
        <v>24</v>
      </c>
      <c r="D88" s="16" t="s">
        <v>4</v>
      </c>
      <c r="E88" s="17">
        <v>27000</v>
      </c>
      <c r="F88" s="15" t="s">
        <v>49</v>
      </c>
      <c r="G88" s="15" t="s">
        <v>50</v>
      </c>
      <c r="H88" s="24">
        <f t="shared" si="8"/>
        <v>5778</v>
      </c>
      <c r="I88" s="25">
        <f t="shared" si="9"/>
        <v>2889</v>
      </c>
      <c r="J88" s="25">
        <f t="shared" si="10"/>
        <v>693.36</v>
      </c>
      <c r="K88" s="25">
        <f t="shared" si="11"/>
        <v>9360.36</v>
      </c>
      <c r="L88" s="25">
        <v>5380</v>
      </c>
      <c r="M88" s="27">
        <v>6369</v>
      </c>
      <c r="N88" s="25">
        <f t="shared" si="12"/>
        <v>11749</v>
      </c>
      <c r="O88" s="36">
        <f t="shared" si="13"/>
        <v>-2388.6399999999994</v>
      </c>
      <c r="P88" s="27">
        <f t="shared" si="14"/>
        <v>556462.35999999987</v>
      </c>
    </row>
    <row r="89" spans="1:16" x14ac:dyDescent="0.25">
      <c r="A89" s="18">
        <v>2016</v>
      </c>
      <c r="B89" s="18" t="s">
        <v>62</v>
      </c>
      <c r="C89" s="18" t="s">
        <v>25</v>
      </c>
      <c r="D89" s="19" t="s">
        <v>3</v>
      </c>
      <c r="E89" s="20">
        <v>47000</v>
      </c>
      <c r="F89" s="18" t="s">
        <v>49</v>
      </c>
      <c r="G89" s="18" t="s">
        <v>50</v>
      </c>
      <c r="H89" s="24">
        <f t="shared" si="8"/>
        <v>5029</v>
      </c>
      <c r="I89" s="25">
        <f t="shared" si="9"/>
        <v>2514.5</v>
      </c>
      <c r="J89" s="25">
        <f t="shared" si="10"/>
        <v>603.48</v>
      </c>
      <c r="K89" s="25">
        <f t="shared" si="11"/>
        <v>8146.98</v>
      </c>
      <c r="L89" s="25">
        <v>5380</v>
      </c>
      <c r="M89" s="26">
        <v>17770</v>
      </c>
      <c r="N89" s="25">
        <f t="shared" si="12"/>
        <v>23150</v>
      </c>
      <c r="O89" s="36">
        <f t="shared" si="13"/>
        <v>-15003.02</v>
      </c>
      <c r="P89" s="27">
        <f t="shared" si="14"/>
        <v>541459.33999999985</v>
      </c>
    </row>
    <row r="90" spans="1:16" x14ac:dyDescent="0.25">
      <c r="A90" s="15">
        <v>2016</v>
      </c>
      <c r="B90" s="15" t="s">
        <v>62</v>
      </c>
      <c r="C90" s="15" t="s">
        <v>27</v>
      </c>
      <c r="D90" s="16" t="s">
        <v>5</v>
      </c>
      <c r="E90" s="17">
        <v>41000</v>
      </c>
      <c r="F90" s="15" t="s">
        <v>49</v>
      </c>
      <c r="G90" s="15" t="s">
        <v>53</v>
      </c>
      <c r="H90" s="24">
        <f t="shared" si="8"/>
        <v>4428</v>
      </c>
      <c r="I90" s="25">
        <f t="shared" si="9"/>
        <v>2214</v>
      </c>
      <c r="J90" s="25">
        <f t="shared" si="10"/>
        <v>0</v>
      </c>
      <c r="K90" s="25">
        <f t="shared" si="11"/>
        <v>6642</v>
      </c>
      <c r="L90" s="25">
        <v>5380</v>
      </c>
      <c r="M90" s="27">
        <v>14962</v>
      </c>
      <c r="N90" s="25">
        <f t="shared" si="12"/>
        <v>20342</v>
      </c>
      <c r="O90" s="36">
        <f t="shared" si="13"/>
        <v>-13700</v>
      </c>
      <c r="P90" s="27">
        <f t="shared" si="14"/>
        <v>527759.33999999985</v>
      </c>
    </row>
    <row r="91" spans="1:16" x14ac:dyDescent="0.25">
      <c r="A91" s="18">
        <v>2016</v>
      </c>
      <c r="B91" s="18" t="s">
        <v>62</v>
      </c>
      <c r="C91" s="18" t="s">
        <v>29</v>
      </c>
      <c r="D91" s="19" t="s">
        <v>4</v>
      </c>
      <c r="E91" s="20">
        <v>29000</v>
      </c>
      <c r="F91" s="18" t="s">
        <v>52</v>
      </c>
      <c r="G91" s="18" t="s">
        <v>50</v>
      </c>
      <c r="H91" s="24">
        <f t="shared" si="8"/>
        <v>1392</v>
      </c>
      <c r="I91" s="25">
        <f t="shared" si="9"/>
        <v>0</v>
      </c>
      <c r="J91" s="25">
        <f t="shared" si="10"/>
        <v>167.04</v>
      </c>
      <c r="K91" s="25">
        <f t="shared" si="11"/>
        <v>1559.04</v>
      </c>
      <c r="L91" s="25">
        <v>5380</v>
      </c>
      <c r="M91" s="26">
        <v>18124</v>
      </c>
      <c r="N91" s="25">
        <f t="shared" si="12"/>
        <v>23504</v>
      </c>
      <c r="O91" s="36">
        <f t="shared" si="13"/>
        <v>-21944.959999999999</v>
      </c>
      <c r="P91" s="27">
        <f t="shared" si="14"/>
        <v>505814.37999999983</v>
      </c>
    </row>
    <row r="92" spans="1:16" x14ac:dyDescent="0.25">
      <c r="A92" s="15">
        <v>2016</v>
      </c>
      <c r="B92" s="15" t="s">
        <v>62</v>
      </c>
      <c r="C92" s="15" t="s">
        <v>31</v>
      </c>
      <c r="D92" s="16" t="s">
        <v>8</v>
      </c>
      <c r="E92" s="17">
        <v>15000</v>
      </c>
      <c r="F92" s="15" t="s">
        <v>49</v>
      </c>
      <c r="G92" s="15" t="s">
        <v>50</v>
      </c>
      <c r="H92" s="24">
        <f t="shared" si="8"/>
        <v>1575</v>
      </c>
      <c r="I92" s="25">
        <f t="shared" si="9"/>
        <v>787.5</v>
      </c>
      <c r="J92" s="25">
        <f t="shared" si="10"/>
        <v>189</v>
      </c>
      <c r="K92" s="25">
        <f t="shared" si="11"/>
        <v>2551.5</v>
      </c>
      <c r="L92" s="25">
        <v>5380</v>
      </c>
      <c r="M92" s="27">
        <v>2548</v>
      </c>
      <c r="N92" s="25">
        <f t="shared" si="12"/>
        <v>7928</v>
      </c>
      <c r="O92" s="36">
        <f t="shared" si="13"/>
        <v>-5376.5</v>
      </c>
      <c r="P92" s="27">
        <f t="shared" si="14"/>
        <v>500437.87999999983</v>
      </c>
    </row>
    <row r="93" spans="1:16" x14ac:dyDescent="0.25">
      <c r="A93" s="18">
        <v>2016</v>
      </c>
      <c r="B93" s="18" t="s">
        <v>63</v>
      </c>
      <c r="C93" s="18" t="s">
        <v>12</v>
      </c>
      <c r="D93" s="19" t="s">
        <v>8</v>
      </c>
      <c r="E93" s="20">
        <v>35000</v>
      </c>
      <c r="F93" s="18" t="s">
        <v>49</v>
      </c>
      <c r="G93" s="18" t="s">
        <v>53</v>
      </c>
      <c r="H93" s="24">
        <f t="shared" si="8"/>
        <v>63105</v>
      </c>
      <c r="I93" s="25">
        <f t="shared" si="9"/>
        <v>31552.5</v>
      </c>
      <c r="J93" s="25">
        <f t="shared" si="10"/>
        <v>0</v>
      </c>
      <c r="K93" s="25">
        <f t="shared" si="11"/>
        <v>94657.5</v>
      </c>
      <c r="L93" s="25">
        <v>5380</v>
      </c>
      <c r="M93" s="26">
        <v>6718</v>
      </c>
      <c r="N93" s="25">
        <f t="shared" si="12"/>
        <v>12098</v>
      </c>
      <c r="O93" s="36">
        <f t="shared" si="13"/>
        <v>82559.5</v>
      </c>
      <c r="P93" s="27">
        <f t="shared" si="14"/>
        <v>582997.37999999989</v>
      </c>
    </row>
    <row r="94" spans="1:16" x14ac:dyDescent="0.25">
      <c r="A94" s="15">
        <v>2016</v>
      </c>
      <c r="B94" s="15" t="s">
        <v>63</v>
      </c>
      <c r="C94" s="15" t="s">
        <v>16</v>
      </c>
      <c r="D94" s="16" t="s">
        <v>8</v>
      </c>
      <c r="E94" s="17">
        <v>50000</v>
      </c>
      <c r="F94" s="15" t="s">
        <v>49</v>
      </c>
      <c r="G94" s="15" t="s">
        <v>51</v>
      </c>
      <c r="H94" s="24">
        <f t="shared" si="8"/>
        <v>48900</v>
      </c>
      <c r="I94" s="25">
        <f t="shared" si="9"/>
        <v>24450</v>
      </c>
      <c r="J94" s="25">
        <f t="shared" si="10"/>
        <v>4890</v>
      </c>
      <c r="K94" s="25">
        <f t="shared" si="11"/>
        <v>78240</v>
      </c>
      <c r="L94" s="25">
        <v>5380</v>
      </c>
      <c r="M94" s="27">
        <v>12275</v>
      </c>
      <c r="N94" s="25">
        <f t="shared" si="12"/>
        <v>17655</v>
      </c>
      <c r="O94" s="36">
        <f t="shared" si="13"/>
        <v>60585</v>
      </c>
      <c r="P94" s="27">
        <f t="shared" si="14"/>
        <v>643582.37999999989</v>
      </c>
    </row>
    <row r="95" spans="1:16" x14ac:dyDescent="0.25">
      <c r="A95" s="18">
        <v>2016</v>
      </c>
      <c r="B95" s="18" t="s">
        <v>63</v>
      </c>
      <c r="C95" s="18" t="s">
        <v>20</v>
      </c>
      <c r="D95" s="19" t="s">
        <v>3</v>
      </c>
      <c r="E95" s="20">
        <v>35000</v>
      </c>
      <c r="F95" s="18" t="s">
        <v>49</v>
      </c>
      <c r="G95" s="18" t="s">
        <v>50</v>
      </c>
      <c r="H95" s="24">
        <f t="shared" si="8"/>
        <v>11130</v>
      </c>
      <c r="I95" s="25">
        <f t="shared" si="9"/>
        <v>5565</v>
      </c>
      <c r="J95" s="25">
        <f t="shared" si="10"/>
        <v>1335.6</v>
      </c>
      <c r="K95" s="25">
        <f t="shared" si="11"/>
        <v>18030.599999999999</v>
      </c>
      <c r="L95" s="25">
        <v>5380</v>
      </c>
      <c r="M95" s="26">
        <v>10911</v>
      </c>
      <c r="N95" s="25">
        <f t="shared" si="12"/>
        <v>16291</v>
      </c>
      <c r="O95" s="36">
        <f t="shared" si="13"/>
        <v>1739.5999999999985</v>
      </c>
      <c r="P95" s="27">
        <f t="shared" si="14"/>
        <v>645321.97999999986</v>
      </c>
    </row>
    <row r="96" spans="1:16" x14ac:dyDescent="0.25">
      <c r="A96" s="15">
        <v>2016</v>
      </c>
      <c r="B96" s="15" t="s">
        <v>63</v>
      </c>
      <c r="C96" s="15" t="s">
        <v>24</v>
      </c>
      <c r="D96" s="16" t="s">
        <v>6</v>
      </c>
      <c r="E96" s="17">
        <v>34000</v>
      </c>
      <c r="F96" s="15" t="s">
        <v>49</v>
      </c>
      <c r="G96" s="15" t="s">
        <v>50</v>
      </c>
      <c r="H96" s="24">
        <f t="shared" si="8"/>
        <v>13396</v>
      </c>
      <c r="I96" s="25">
        <f t="shared" si="9"/>
        <v>6698</v>
      </c>
      <c r="J96" s="25">
        <f t="shared" si="10"/>
        <v>1607.52</v>
      </c>
      <c r="K96" s="25">
        <f t="shared" si="11"/>
        <v>21701.52</v>
      </c>
      <c r="L96" s="25">
        <v>5380</v>
      </c>
      <c r="M96" s="27">
        <v>14141</v>
      </c>
      <c r="N96" s="25">
        <f t="shared" si="12"/>
        <v>19521</v>
      </c>
      <c r="O96" s="36">
        <f t="shared" si="13"/>
        <v>2180.5200000000004</v>
      </c>
      <c r="P96" s="27">
        <f t="shared" si="14"/>
        <v>647502.49999999988</v>
      </c>
    </row>
    <row r="97" spans="1:16" x14ac:dyDescent="0.25">
      <c r="A97" s="18">
        <v>2016</v>
      </c>
      <c r="B97" s="18" t="s">
        <v>63</v>
      </c>
      <c r="C97" s="18" t="s">
        <v>25</v>
      </c>
      <c r="D97" s="19" t="s">
        <v>3</v>
      </c>
      <c r="E97" s="20">
        <v>57000</v>
      </c>
      <c r="F97" s="18" t="s">
        <v>52</v>
      </c>
      <c r="G97" s="18" t="s">
        <v>50</v>
      </c>
      <c r="H97" s="24">
        <f t="shared" si="8"/>
        <v>6099</v>
      </c>
      <c r="I97" s="25">
        <f t="shared" si="9"/>
        <v>0</v>
      </c>
      <c r="J97" s="25">
        <f t="shared" si="10"/>
        <v>731.88</v>
      </c>
      <c r="K97" s="25">
        <f t="shared" si="11"/>
        <v>6830.88</v>
      </c>
      <c r="L97" s="25">
        <v>5380</v>
      </c>
      <c r="M97" s="26">
        <v>13187</v>
      </c>
      <c r="N97" s="25">
        <f t="shared" si="12"/>
        <v>18567</v>
      </c>
      <c r="O97" s="36">
        <f t="shared" si="13"/>
        <v>-11736.119999999999</v>
      </c>
      <c r="P97" s="27">
        <f t="shared" si="14"/>
        <v>635766.37999999989</v>
      </c>
    </row>
    <row r="98" spans="1:16" x14ac:dyDescent="0.25">
      <c r="A98" s="15">
        <v>2016</v>
      </c>
      <c r="B98" s="15" t="s">
        <v>63</v>
      </c>
      <c r="C98" s="15" t="s">
        <v>27</v>
      </c>
      <c r="D98" s="16" t="s">
        <v>8</v>
      </c>
      <c r="E98" s="17">
        <v>21000</v>
      </c>
      <c r="F98" s="15" t="s">
        <v>52</v>
      </c>
      <c r="G98" s="15" t="s">
        <v>51</v>
      </c>
      <c r="H98" s="24">
        <f t="shared" si="8"/>
        <v>5775</v>
      </c>
      <c r="I98" s="25">
        <f t="shared" si="9"/>
        <v>0</v>
      </c>
      <c r="J98" s="25">
        <f t="shared" si="10"/>
        <v>577.5</v>
      </c>
      <c r="K98" s="25">
        <f t="shared" si="11"/>
        <v>6352.5</v>
      </c>
      <c r="L98" s="25">
        <v>5380</v>
      </c>
      <c r="M98" s="27">
        <v>2712</v>
      </c>
      <c r="N98" s="25">
        <f t="shared" si="12"/>
        <v>8092</v>
      </c>
      <c r="O98" s="36">
        <f t="shared" si="13"/>
        <v>-1739.5</v>
      </c>
      <c r="P98" s="27">
        <f t="shared" si="14"/>
        <v>634026.87999999989</v>
      </c>
    </row>
    <row r="99" spans="1:16" x14ac:dyDescent="0.25">
      <c r="A99" s="18">
        <v>2016</v>
      </c>
      <c r="B99" s="18" t="s">
        <v>63</v>
      </c>
      <c r="C99" s="18" t="s">
        <v>29</v>
      </c>
      <c r="D99" s="19" t="s">
        <v>4</v>
      </c>
      <c r="E99" s="20">
        <v>62000</v>
      </c>
      <c r="F99" s="18" t="s">
        <v>52</v>
      </c>
      <c r="G99" s="18" t="s">
        <v>53</v>
      </c>
      <c r="H99" s="24">
        <f t="shared" si="8"/>
        <v>2976</v>
      </c>
      <c r="I99" s="25">
        <f t="shared" si="9"/>
        <v>0</v>
      </c>
      <c r="J99" s="25">
        <f t="shared" si="10"/>
        <v>0</v>
      </c>
      <c r="K99" s="25">
        <f t="shared" si="11"/>
        <v>2976</v>
      </c>
      <c r="L99" s="25">
        <v>5380</v>
      </c>
      <c r="M99" s="26">
        <v>12690</v>
      </c>
      <c r="N99" s="25">
        <f t="shared" si="12"/>
        <v>18070</v>
      </c>
      <c r="O99" s="36">
        <f t="shared" si="13"/>
        <v>-15094</v>
      </c>
      <c r="P99" s="27">
        <f t="shared" si="14"/>
        <v>618932.87999999989</v>
      </c>
    </row>
    <row r="100" spans="1:16" x14ac:dyDescent="0.25">
      <c r="A100" s="15">
        <v>2016</v>
      </c>
      <c r="B100" s="15" t="s">
        <v>63</v>
      </c>
      <c r="C100" s="15" t="s">
        <v>31</v>
      </c>
      <c r="D100" s="16" t="s">
        <v>3</v>
      </c>
      <c r="E100" s="17">
        <v>40000</v>
      </c>
      <c r="F100" s="15" t="s">
        <v>52</v>
      </c>
      <c r="G100" s="15" t="s">
        <v>50</v>
      </c>
      <c r="H100" s="24">
        <f t="shared" si="8"/>
        <v>1160</v>
      </c>
      <c r="I100" s="25">
        <f t="shared" si="9"/>
        <v>0</v>
      </c>
      <c r="J100" s="25">
        <f t="shared" si="10"/>
        <v>139.19999999999999</v>
      </c>
      <c r="K100" s="25">
        <f t="shared" si="11"/>
        <v>1299.2</v>
      </c>
      <c r="L100" s="25">
        <v>5380</v>
      </c>
      <c r="M100" s="27">
        <v>7653</v>
      </c>
      <c r="N100" s="25">
        <f t="shared" si="12"/>
        <v>13033</v>
      </c>
      <c r="O100" s="36">
        <f t="shared" si="13"/>
        <v>-11733.8</v>
      </c>
      <c r="P100" s="27">
        <f t="shared" si="14"/>
        <v>607199.07999999984</v>
      </c>
    </row>
    <row r="101" spans="1:16" x14ac:dyDescent="0.25">
      <c r="A101" s="18">
        <v>2016</v>
      </c>
      <c r="B101" s="18" t="s">
        <v>64</v>
      </c>
      <c r="C101" s="18" t="s">
        <v>12</v>
      </c>
      <c r="D101" s="19" t="s">
        <v>7</v>
      </c>
      <c r="E101" s="20">
        <v>46000</v>
      </c>
      <c r="F101" s="18" t="s">
        <v>52</v>
      </c>
      <c r="G101" s="18" t="s">
        <v>51</v>
      </c>
      <c r="H101" s="24">
        <f t="shared" si="8"/>
        <v>76176</v>
      </c>
      <c r="I101" s="25">
        <f t="shared" si="9"/>
        <v>0</v>
      </c>
      <c r="J101" s="25">
        <f t="shared" si="10"/>
        <v>7617.6</v>
      </c>
      <c r="K101" s="25">
        <f t="shared" si="11"/>
        <v>83793.600000000006</v>
      </c>
      <c r="L101" s="25">
        <v>5380</v>
      </c>
      <c r="M101" s="26">
        <v>11491</v>
      </c>
      <c r="N101" s="25">
        <f t="shared" si="12"/>
        <v>16871</v>
      </c>
      <c r="O101" s="36">
        <f t="shared" si="13"/>
        <v>66922.600000000006</v>
      </c>
      <c r="P101" s="27">
        <f t="shared" si="14"/>
        <v>674121.67999999982</v>
      </c>
    </row>
    <row r="102" spans="1:16" x14ac:dyDescent="0.25">
      <c r="A102" s="15">
        <v>2016</v>
      </c>
      <c r="B102" s="15" t="s">
        <v>64</v>
      </c>
      <c r="C102" s="15" t="s">
        <v>16</v>
      </c>
      <c r="D102" s="16" t="s">
        <v>5</v>
      </c>
      <c r="E102" s="17">
        <v>73000</v>
      </c>
      <c r="F102" s="15" t="s">
        <v>49</v>
      </c>
      <c r="G102" s="15" t="s">
        <v>51</v>
      </c>
      <c r="H102" s="24">
        <f t="shared" si="8"/>
        <v>50297</v>
      </c>
      <c r="I102" s="25">
        <f t="shared" si="9"/>
        <v>25148.5</v>
      </c>
      <c r="J102" s="25">
        <f t="shared" si="10"/>
        <v>5029.7000000000007</v>
      </c>
      <c r="K102" s="25">
        <f t="shared" si="11"/>
        <v>80475.199999999997</v>
      </c>
      <c r="L102" s="25">
        <v>5380</v>
      </c>
      <c r="M102" s="27">
        <v>542</v>
      </c>
      <c r="N102" s="25">
        <f t="shared" si="12"/>
        <v>5922</v>
      </c>
      <c r="O102" s="36">
        <f t="shared" si="13"/>
        <v>74553.2</v>
      </c>
      <c r="P102" s="27">
        <f t="shared" si="14"/>
        <v>748674.87999999977</v>
      </c>
    </row>
    <row r="103" spans="1:16" x14ac:dyDescent="0.25">
      <c r="A103" s="18">
        <v>2016</v>
      </c>
      <c r="B103" s="18" t="s">
        <v>64</v>
      </c>
      <c r="C103" s="18" t="s">
        <v>20</v>
      </c>
      <c r="D103" s="19" t="s">
        <v>5</v>
      </c>
      <c r="E103" s="20">
        <v>48000</v>
      </c>
      <c r="F103" s="18" t="s">
        <v>49</v>
      </c>
      <c r="G103" s="18" t="s">
        <v>50</v>
      </c>
      <c r="H103" s="24">
        <f t="shared" si="8"/>
        <v>18720</v>
      </c>
      <c r="I103" s="25">
        <f t="shared" si="9"/>
        <v>9360</v>
      </c>
      <c r="J103" s="25">
        <f t="shared" si="10"/>
        <v>2246.4</v>
      </c>
      <c r="K103" s="25">
        <f t="shared" si="11"/>
        <v>30326.400000000001</v>
      </c>
      <c r="L103" s="25">
        <v>5380</v>
      </c>
      <c r="M103" s="26">
        <v>18054</v>
      </c>
      <c r="N103" s="25">
        <f t="shared" si="12"/>
        <v>23434</v>
      </c>
      <c r="O103" s="36">
        <f t="shared" si="13"/>
        <v>6892.4000000000015</v>
      </c>
      <c r="P103" s="27">
        <f t="shared" si="14"/>
        <v>755567.2799999998</v>
      </c>
    </row>
    <row r="104" spans="1:16" x14ac:dyDescent="0.25">
      <c r="A104" s="15">
        <v>2016</v>
      </c>
      <c r="B104" s="15" t="s">
        <v>64</v>
      </c>
      <c r="C104" s="15" t="s">
        <v>24</v>
      </c>
      <c r="D104" s="16" t="s">
        <v>7</v>
      </c>
      <c r="E104" s="17">
        <v>52000</v>
      </c>
      <c r="F104" s="15" t="s">
        <v>49</v>
      </c>
      <c r="G104" s="15" t="s">
        <v>53</v>
      </c>
      <c r="H104" s="24">
        <f t="shared" si="8"/>
        <v>22100</v>
      </c>
      <c r="I104" s="25">
        <f t="shared" si="9"/>
        <v>11050</v>
      </c>
      <c r="J104" s="25">
        <f t="shared" si="10"/>
        <v>0</v>
      </c>
      <c r="K104" s="25">
        <f t="shared" si="11"/>
        <v>33150</v>
      </c>
      <c r="L104" s="25">
        <v>5380</v>
      </c>
      <c r="M104" s="27">
        <v>17148</v>
      </c>
      <c r="N104" s="25">
        <f t="shared" si="12"/>
        <v>22528</v>
      </c>
      <c r="O104" s="36">
        <f t="shared" si="13"/>
        <v>10622</v>
      </c>
      <c r="P104" s="27">
        <f t="shared" si="14"/>
        <v>766189.2799999998</v>
      </c>
    </row>
    <row r="105" spans="1:16" x14ac:dyDescent="0.25">
      <c r="A105" s="18">
        <v>2016</v>
      </c>
      <c r="B105" s="18" t="s">
        <v>64</v>
      </c>
      <c r="C105" s="18" t="s">
        <v>25</v>
      </c>
      <c r="D105" s="19" t="s">
        <v>3</v>
      </c>
      <c r="E105" s="20">
        <v>37000</v>
      </c>
      <c r="F105" s="18" t="s">
        <v>52</v>
      </c>
      <c r="G105" s="18" t="s">
        <v>51</v>
      </c>
      <c r="H105" s="24">
        <f t="shared" si="8"/>
        <v>3959</v>
      </c>
      <c r="I105" s="25">
        <f t="shared" si="9"/>
        <v>0</v>
      </c>
      <c r="J105" s="25">
        <f t="shared" si="10"/>
        <v>395.90000000000003</v>
      </c>
      <c r="K105" s="25">
        <f t="shared" si="11"/>
        <v>4354.8999999999996</v>
      </c>
      <c r="L105" s="25">
        <v>5380</v>
      </c>
      <c r="M105" s="26">
        <v>17237</v>
      </c>
      <c r="N105" s="25">
        <f t="shared" si="12"/>
        <v>22617</v>
      </c>
      <c r="O105" s="36">
        <f t="shared" si="13"/>
        <v>-18262.099999999999</v>
      </c>
      <c r="P105" s="27">
        <f t="shared" si="14"/>
        <v>747927.17999999982</v>
      </c>
    </row>
    <row r="106" spans="1:16" x14ac:dyDescent="0.25">
      <c r="A106" s="15">
        <v>2016</v>
      </c>
      <c r="B106" s="15" t="s">
        <v>64</v>
      </c>
      <c r="C106" s="15" t="s">
        <v>27</v>
      </c>
      <c r="D106" s="16" t="s">
        <v>5</v>
      </c>
      <c r="E106" s="17">
        <v>51000</v>
      </c>
      <c r="F106" s="15" t="s">
        <v>52</v>
      </c>
      <c r="G106" s="15" t="s">
        <v>53</v>
      </c>
      <c r="H106" s="24">
        <f t="shared" si="8"/>
        <v>5508</v>
      </c>
      <c r="I106" s="25">
        <f t="shared" si="9"/>
        <v>0</v>
      </c>
      <c r="J106" s="25">
        <f t="shared" si="10"/>
        <v>0</v>
      </c>
      <c r="K106" s="25">
        <f t="shared" si="11"/>
        <v>5508</v>
      </c>
      <c r="L106" s="25">
        <v>5380</v>
      </c>
      <c r="M106" s="27">
        <v>4774</v>
      </c>
      <c r="N106" s="25">
        <f t="shared" si="12"/>
        <v>10154</v>
      </c>
      <c r="O106" s="36">
        <f t="shared" si="13"/>
        <v>-4646</v>
      </c>
      <c r="P106" s="27">
        <f t="shared" si="14"/>
        <v>743281.17999999982</v>
      </c>
    </row>
    <row r="107" spans="1:16" x14ac:dyDescent="0.25">
      <c r="A107" s="18">
        <v>2016</v>
      </c>
      <c r="B107" s="18" t="s">
        <v>64</v>
      </c>
      <c r="C107" s="18" t="s">
        <v>29</v>
      </c>
      <c r="D107" s="19" t="s">
        <v>8</v>
      </c>
      <c r="E107" s="20">
        <v>56000</v>
      </c>
      <c r="F107" s="18" t="s">
        <v>52</v>
      </c>
      <c r="G107" s="18" t="s">
        <v>51</v>
      </c>
      <c r="H107" s="24">
        <f t="shared" si="8"/>
        <v>9576</v>
      </c>
      <c r="I107" s="25">
        <f t="shared" si="9"/>
        <v>0</v>
      </c>
      <c r="J107" s="25">
        <f t="shared" si="10"/>
        <v>957.6</v>
      </c>
      <c r="K107" s="25">
        <f t="shared" si="11"/>
        <v>10533.6</v>
      </c>
      <c r="L107" s="25">
        <v>5380</v>
      </c>
      <c r="M107" s="26">
        <v>7545</v>
      </c>
      <c r="N107" s="25">
        <f t="shared" si="12"/>
        <v>12925</v>
      </c>
      <c r="O107" s="36">
        <f t="shared" si="13"/>
        <v>-2391.3999999999996</v>
      </c>
      <c r="P107" s="27">
        <f t="shared" si="14"/>
        <v>740889.7799999998</v>
      </c>
    </row>
    <row r="108" spans="1:16" x14ac:dyDescent="0.25">
      <c r="A108" s="15">
        <v>2016</v>
      </c>
      <c r="B108" s="15" t="s">
        <v>64</v>
      </c>
      <c r="C108" s="15" t="s">
        <v>31</v>
      </c>
      <c r="D108" s="16" t="s">
        <v>6</v>
      </c>
      <c r="E108" s="17">
        <v>3000</v>
      </c>
      <c r="F108" s="15" t="s">
        <v>49</v>
      </c>
      <c r="G108" s="15" t="s">
        <v>51</v>
      </c>
      <c r="H108" s="24">
        <f t="shared" si="8"/>
        <v>201</v>
      </c>
      <c r="I108" s="25">
        <f t="shared" si="9"/>
        <v>100.5</v>
      </c>
      <c r="J108" s="25">
        <f t="shared" si="10"/>
        <v>20.100000000000001</v>
      </c>
      <c r="K108" s="25">
        <f t="shared" si="11"/>
        <v>321.60000000000002</v>
      </c>
      <c r="L108" s="25">
        <v>5380</v>
      </c>
      <c r="M108" s="27">
        <v>4526</v>
      </c>
      <c r="N108" s="25">
        <f t="shared" si="12"/>
        <v>9906</v>
      </c>
      <c r="O108" s="36">
        <f t="shared" si="13"/>
        <v>-9584.4</v>
      </c>
      <c r="P108" s="27">
        <f t="shared" si="14"/>
        <v>731305.37999999977</v>
      </c>
    </row>
    <row r="109" spans="1:16" x14ac:dyDescent="0.25">
      <c r="A109" s="18">
        <v>2017</v>
      </c>
      <c r="B109" s="18" t="s">
        <v>48</v>
      </c>
      <c r="C109" s="18" t="s">
        <v>12</v>
      </c>
      <c r="D109" s="19" t="s">
        <v>6</v>
      </c>
      <c r="E109" s="20">
        <v>57000</v>
      </c>
      <c r="F109" s="18" t="s">
        <v>52</v>
      </c>
      <c r="G109" s="18" t="s">
        <v>51</v>
      </c>
      <c r="H109" s="24">
        <f t="shared" si="8"/>
        <v>70965</v>
      </c>
      <c r="I109" s="25">
        <f t="shared" si="9"/>
        <v>0</v>
      </c>
      <c r="J109" s="25">
        <f t="shared" si="10"/>
        <v>7096.5</v>
      </c>
      <c r="K109" s="25">
        <f t="shared" si="11"/>
        <v>78061.5</v>
      </c>
      <c r="L109" s="26">
        <v>4035</v>
      </c>
      <c r="M109" s="26">
        <v>10236</v>
      </c>
      <c r="N109" s="25">
        <f t="shared" si="12"/>
        <v>14271</v>
      </c>
      <c r="O109" s="36">
        <f t="shared" si="13"/>
        <v>63790.5</v>
      </c>
      <c r="P109" s="27">
        <f t="shared" si="14"/>
        <v>795095.87999999977</v>
      </c>
    </row>
    <row r="110" spans="1:16" x14ac:dyDescent="0.25">
      <c r="A110" s="15">
        <v>2017</v>
      </c>
      <c r="B110" s="15" t="s">
        <v>48</v>
      </c>
      <c r="C110" s="15" t="s">
        <v>16</v>
      </c>
      <c r="D110" s="16" t="s">
        <v>4</v>
      </c>
      <c r="E110" s="17">
        <v>14000</v>
      </c>
      <c r="F110" s="15" t="s">
        <v>52</v>
      </c>
      <c r="G110" s="15" t="s">
        <v>50</v>
      </c>
      <c r="H110" s="24">
        <f t="shared" si="8"/>
        <v>7616</v>
      </c>
      <c r="I110" s="25">
        <f t="shared" si="9"/>
        <v>0</v>
      </c>
      <c r="J110" s="25">
        <f t="shared" si="10"/>
        <v>913.92</v>
      </c>
      <c r="K110" s="25">
        <f t="shared" si="11"/>
        <v>8529.92</v>
      </c>
      <c r="L110" s="26">
        <v>4035</v>
      </c>
      <c r="M110" s="27">
        <v>5099</v>
      </c>
      <c r="N110" s="25">
        <f t="shared" si="12"/>
        <v>9134</v>
      </c>
      <c r="O110" s="36">
        <f t="shared" si="13"/>
        <v>-604.07999999999993</v>
      </c>
      <c r="P110" s="27">
        <f t="shared" si="14"/>
        <v>794491.79999999981</v>
      </c>
    </row>
    <row r="111" spans="1:16" x14ac:dyDescent="0.25">
      <c r="A111" s="18">
        <v>2017</v>
      </c>
      <c r="B111" s="18" t="s">
        <v>48</v>
      </c>
      <c r="C111" s="18" t="s">
        <v>20</v>
      </c>
      <c r="D111" s="19" t="s">
        <v>8</v>
      </c>
      <c r="E111" s="20">
        <v>14000</v>
      </c>
      <c r="F111" s="18" t="s">
        <v>52</v>
      </c>
      <c r="G111" s="18" t="s">
        <v>53</v>
      </c>
      <c r="H111" s="24">
        <f t="shared" si="8"/>
        <v>10318</v>
      </c>
      <c r="I111" s="25">
        <f t="shared" si="9"/>
        <v>0</v>
      </c>
      <c r="J111" s="25">
        <f t="shared" si="10"/>
        <v>0</v>
      </c>
      <c r="K111" s="25">
        <f t="shared" si="11"/>
        <v>10318</v>
      </c>
      <c r="L111" s="26">
        <v>4035</v>
      </c>
      <c r="M111" s="26">
        <v>12675</v>
      </c>
      <c r="N111" s="25">
        <f t="shared" si="12"/>
        <v>16710</v>
      </c>
      <c r="O111" s="36">
        <f t="shared" si="13"/>
        <v>-6392</v>
      </c>
      <c r="P111" s="27">
        <f t="shared" si="14"/>
        <v>788099.79999999981</v>
      </c>
    </row>
    <row r="112" spans="1:16" x14ac:dyDescent="0.25">
      <c r="A112" s="15">
        <v>2017</v>
      </c>
      <c r="B112" s="15" t="s">
        <v>48</v>
      </c>
      <c r="C112" s="15" t="s">
        <v>24</v>
      </c>
      <c r="D112" s="16" t="s">
        <v>3</v>
      </c>
      <c r="E112" s="17">
        <v>45000</v>
      </c>
      <c r="F112" s="15" t="s">
        <v>49</v>
      </c>
      <c r="G112" s="15" t="s">
        <v>53</v>
      </c>
      <c r="H112" s="24">
        <f t="shared" si="8"/>
        <v>9045</v>
      </c>
      <c r="I112" s="25">
        <f t="shared" si="9"/>
        <v>4522.5</v>
      </c>
      <c r="J112" s="25">
        <f t="shared" si="10"/>
        <v>0</v>
      </c>
      <c r="K112" s="25">
        <f t="shared" si="11"/>
        <v>13567.5</v>
      </c>
      <c r="L112" s="26">
        <v>4035</v>
      </c>
      <c r="M112" s="27">
        <v>13205</v>
      </c>
      <c r="N112" s="25">
        <f t="shared" si="12"/>
        <v>17240</v>
      </c>
      <c r="O112" s="36">
        <f t="shared" si="13"/>
        <v>-3672.5</v>
      </c>
      <c r="P112" s="27">
        <f t="shared" si="14"/>
        <v>784427.29999999981</v>
      </c>
    </row>
    <row r="113" spans="1:16" x14ac:dyDescent="0.25">
      <c r="A113" s="18">
        <v>2017</v>
      </c>
      <c r="B113" s="18" t="s">
        <v>48</v>
      </c>
      <c r="C113" s="18" t="s">
        <v>25</v>
      </c>
      <c r="D113" s="19" t="s">
        <v>7</v>
      </c>
      <c r="E113" s="20">
        <v>8000</v>
      </c>
      <c r="F113" s="18" t="s">
        <v>52</v>
      </c>
      <c r="G113" s="18" t="s">
        <v>50</v>
      </c>
      <c r="H113" s="24">
        <f t="shared" si="8"/>
        <v>2856</v>
      </c>
      <c r="I113" s="25">
        <f t="shared" si="9"/>
        <v>0</v>
      </c>
      <c r="J113" s="25">
        <f t="shared" si="10"/>
        <v>342.71999999999997</v>
      </c>
      <c r="K113" s="25">
        <f t="shared" si="11"/>
        <v>3198.72</v>
      </c>
      <c r="L113" s="26">
        <v>4035</v>
      </c>
      <c r="M113" s="26">
        <v>5766</v>
      </c>
      <c r="N113" s="25">
        <f t="shared" si="12"/>
        <v>9801</v>
      </c>
      <c r="O113" s="36">
        <f t="shared" si="13"/>
        <v>-6602.2800000000007</v>
      </c>
      <c r="P113" s="27">
        <f t="shared" si="14"/>
        <v>777825.01999999979</v>
      </c>
    </row>
    <row r="114" spans="1:16" x14ac:dyDescent="0.25">
      <c r="A114" s="15">
        <v>2017</v>
      </c>
      <c r="B114" s="15" t="s">
        <v>48</v>
      </c>
      <c r="C114" s="15" t="s">
        <v>27</v>
      </c>
      <c r="D114" s="16" t="s">
        <v>3</v>
      </c>
      <c r="E114" s="17">
        <v>4000</v>
      </c>
      <c r="F114" s="15" t="s">
        <v>49</v>
      </c>
      <c r="G114" s="15" t="s">
        <v>51</v>
      </c>
      <c r="H114" s="24">
        <f t="shared" si="8"/>
        <v>260</v>
      </c>
      <c r="I114" s="25">
        <f t="shared" si="9"/>
        <v>130</v>
      </c>
      <c r="J114" s="25">
        <f t="shared" si="10"/>
        <v>26</v>
      </c>
      <c r="K114" s="25">
        <f t="shared" si="11"/>
        <v>416</v>
      </c>
      <c r="L114" s="26">
        <v>4035</v>
      </c>
      <c r="M114" s="27">
        <v>16840</v>
      </c>
      <c r="N114" s="25">
        <f t="shared" si="12"/>
        <v>20875</v>
      </c>
      <c r="O114" s="36">
        <f t="shared" si="13"/>
        <v>-20459</v>
      </c>
      <c r="P114" s="27">
        <f t="shared" si="14"/>
        <v>757366.01999999979</v>
      </c>
    </row>
    <row r="115" spans="1:16" x14ac:dyDescent="0.25">
      <c r="A115" s="18">
        <v>2017</v>
      </c>
      <c r="B115" s="18" t="s">
        <v>48</v>
      </c>
      <c r="C115" s="18" t="s">
        <v>29</v>
      </c>
      <c r="D115" s="19" t="s">
        <v>5</v>
      </c>
      <c r="E115" s="20">
        <v>72000</v>
      </c>
      <c r="F115" s="18" t="s">
        <v>52</v>
      </c>
      <c r="G115" s="18" t="s">
        <v>50</v>
      </c>
      <c r="H115" s="24">
        <f t="shared" si="8"/>
        <v>4824</v>
      </c>
      <c r="I115" s="25">
        <f t="shared" si="9"/>
        <v>0</v>
      </c>
      <c r="J115" s="25">
        <f t="shared" si="10"/>
        <v>578.88</v>
      </c>
      <c r="K115" s="25">
        <f t="shared" si="11"/>
        <v>5402.88</v>
      </c>
      <c r="L115" s="26">
        <v>4035</v>
      </c>
      <c r="M115" s="26">
        <v>15453</v>
      </c>
      <c r="N115" s="25">
        <f t="shared" si="12"/>
        <v>19488</v>
      </c>
      <c r="O115" s="36">
        <f t="shared" si="13"/>
        <v>-14085.119999999999</v>
      </c>
      <c r="P115" s="27">
        <f t="shared" si="14"/>
        <v>743280.89999999979</v>
      </c>
    </row>
    <row r="116" spans="1:16" x14ac:dyDescent="0.25">
      <c r="A116" s="15">
        <v>2017</v>
      </c>
      <c r="B116" s="15" t="s">
        <v>48</v>
      </c>
      <c r="C116" s="15" t="s">
        <v>31</v>
      </c>
      <c r="D116" s="16" t="s">
        <v>5</v>
      </c>
      <c r="E116" s="17">
        <v>42000</v>
      </c>
      <c r="F116" s="15" t="s">
        <v>49</v>
      </c>
      <c r="G116" s="15" t="s">
        <v>53</v>
      </c>
      <c r="H116" s="24">
        <f t="shared" si="8"/>
        <v>2478</v>
      </c>
      <c r="I116" s="25">
        <f t="shared" si="9"/>
        <v>1239</v>
      </c>
      <c r="J116" s="25">
        <f t="shared" si="10"/>
        <v>0</v>
      </c>
      <c r="K116" s="25">
        <f t="shared" si="11"/>
        <v>3717</v>
      </c>
      <c r="L116" s="26">
        <v>4035</v>
      </c>
      <c r="M116" s="27">
        <v>10136</v>
      </c>
      <c r="N116" s="25">
        <f t="shared" si="12"/>
        <v>14171</v>
      </c>
      <c r="O116" s="36">
        <f t="shared" si="13"/>
        <v>-10454</v>
      </c>
      <c r="P116" s="27">
        <f t="shared" si="14"/>
        <v>732826.89999999979</v>
      </c>
    </row>
    <row r="117" spans="1:16" x14ac:dyDescent="0.25">
      <c r="A117" s="18">
        <v>2017</v>
      </c>
      <c r="B117" s="18" t="s">
        <v>54</v>
      </c>
      <c r="C117" s="18" t="s">
        <v>12</v>
      </c>
      <c r="D117" s="19" t="s">
        <v>5</v>
      </c>
      <c r="E117" s="20">
        <v>8000</v>
      </c>
      <c r="F117" s="18" t="s">
        <v>52</v>
      </c>
      <c r="G117" s="18" t="s">
        <v>50</v>
      </c>
      <c r="H117" s="24">
        <f t="shared" si="8"/>
        <v>9800</v>
      </c>
      <c r="I117" s="25">
        <f t="shared" si="9"/>
        <v>0</v>
      </c>
      <c r="J117" s="25">
        <f t="shared" si="10"/>
        <v>1176</v>
      </c>
      <c r="K117" s="25">
        <f t="shared" si="11"/>
        <v>10976</v>
      </c>
      <c r="L117" s="26">
        <v>4035</v>
      </c>
      <c r="M117" s="26">
        <v>8377</v>
      </c>
      <c r="N117" s="25">
        <f t="shared" si="12"/>
        <v>12412</v>
      </c>
      <c r="O117" s="36">
        <f t="shared" si="13"/>
        <v>-1436</v>
      </c>
      <c r="P117" s="27">
        <f t="shared" si="14"/>
        <v>731390.89999999979</v>
      </c>
    </row>
    <row r="118" spans="1:16" x14ac:dyDescent="0.25">
      <c r="A118" s="15">
        <v>2017</v>
      </c>
      <c r="B118" s="15" t="s">
        <v>54</v>
      </c>
      <c r="C118" s="15" t="s">
        <v>16</v>
      </c>
      <c r="D118" s="16" t="s">
        <v>5</v>
      </c>
      <c r="E118" s="17">
        <v>8000</v>
      </c>
      <c r="F118" s="15" t="s">
        <v>52</v>
      </c>
      <c r="G118" s="15" t="s">
        <v>51</v>
      </c>
      <c r="H118" s="24">
        <f t="shared" si="8"/>
        <v>5512</v>
      </c>
      <c r="I118" s="25">
        <f t="shared" si="9"/>
        <v>0</v>
      </c>
      <c r="J118" s="25">
        <f t="shared" si="10"/>
        <v>551.20000000000005</v>
      </c>
      <c r="K118" s="25">
        <f t="shared" si="11"/>
        <v>6063.2</v>
      </c>
      <c r="L118" s="26">
        <v>4035</v>
      </c>
      <c r="M118" s="27">
        <v>5690</v>
      </c>
      <c r="N118" s="25">
        <f t="shared" si="12"/>
        <v>9725</v>
      </c>
      <c r="O118" s="36">
        <f t="shared" si="13"/>
        <v>-3661.8</v>
      </c>
      <c r="P118" s="27">
        <f t="shared" si="14"/>
        <v>727729.09999999974</v>
      </c>
    </row>
    <row r="119" spans="1:16" x14ac:dyDescent="0.25">
      <c r="A119" s="18">
        <v>2017</v>
      </c>
      <c r="B119" s="18" t="s">
        <v>54</v>
      </c>
      <c r="C119" s="18" t="s">
        <v>20</v>
      </c>
      <c r="D119" s="19" t="s">
        <v>3</v>
      </c>
      <c r="E119" s="20">
        <v>27000</v>
      </c>
      <c r="F119" s="18" t="s">
        <v>49</v>
      </c>
      <c r="G119" s="18" t="s">
        <v>50</v>
      </c>
      <c r="H119" s="24">
        <f t="shared" si="8"/>
        <v>8586</v>
      </c>
      <c r="I119" s="25">
        <f t="shared" si="9"/>
        <v>4293</v>
      </c>
      <c r="J119" s="25">
        <f t="shared" si="10"/>
        <v>1030.32</v>
      </c>
      <c r="K119" s="25">
        <f t="shared" si="11"/>
        <v>13909.32</v>
      </c>
      <c r="L119" s="26">
        <v>4035</v>
      </c>
      <c r="M119" s="26">
        <v>9649</v>
      </c>
      <c r="N119" s="25">
        <f t="shared" si="12"/>
        <v>13684</v>
      </c>
      <c r="O119" s="36">
        <f t="shared" si="13"/>
        <v>225.31999999999971</v>
      </c>
      <c r="P119" s="27">
        <f t="shared" si="14"/>
        <v>727954.41999999969</v>
      </c>
    </row>
    <row r="120" spans="1:16" x14ac:dyDescent="0.25">
      <c r="A120" s="15">
        <v>2017</v>
      </c>
      <c r="B120" s="15" t="s">
        <v>54</v>
      </c>
      <c r="C120" s="15" t="s">
        <v>24</v>
      </c>
      <c r="D120" s="16" t="s">
        <v>3</v>
      </c>
      <c r="E120" s="17">
        <v>51000</v>
      </c>
      <c r="F120" s="15" t="s">
        <v>52</v>
      </c>
      <c r="G120" s="15" t="s">
        <v>53</v>
      </c>
      <c r="H120" s="24">
        <f t="shared" si="8"/>
        <v>10251</v>
      </c>
      <c r="I120" s="25">
        <f t="shared" si="9"/>
        <v>0</v>
      </c>
      <c r="J120" s="25">
        <f t="shared" si="10"/>
        <v>0</v>
      </c>
      <c r="K120" s="25">
        <f t="shared" si="11"/>
        <v>10251</v>
      </c>
      <c r="L120" s="26">
        <v>4035</v>
      </c>
      <c r="M120" s="27">
        <v>1678</v>
      </c>
      <c r="N120" s="25">
        <f t="shared" si="12"/>
        <v>5713</v>
      </c>
      <c r="O120" s="36">
        <f t="shared" si="13"/>
        <v>4538</v>
      </c>
      <c r="P120" s="27">
        <f t="shared" si="14"/>
        <v>732492.41999999969</v>
      </c>
    </row>
    <row r="121" spans="1:16" x14ac:dyDescent="0.25">
      <c r="A121" s="18">
        <v>2017</v>
      </c>
      <c r="B121" s="18" t="s">
        <v>54</v>
      </c>
      <c r="C121" s="18" t="s">
        <v>25</v>
      </c>
      <c r="D121" s="19" t="s">
        <v>4</v>
      </c>
      <c r="E121" s="20">
        <v>9000</v>
      </c>
      <c r="F121" s="18" t="s">
        <v>52</v>
      </c>
      <c r="G121" s="18" t="s">
        <v>51</v>
      </c>
      <c r="H121" s="24">
        <f t="shared" si="8"/>
        <v>1944</v>
      </c>
      <c r="I121" s="25">
        <f t="shared" si="9"/>
        <v>0</v>
      </c>
      <c r="J121" s="25">
        <f t="shared" si="10"/>
        <v>194.4</v>
      </c>
      <c r="K121" s="25">
        <f t="shared" si="11"/>
        <v>2138.4</v>
      </c>
      <c r="L121" s="26">
        <v>4035</v>
      </c>
      <c r="M121" s="26">
        <v>1799</v>
      </c>
      <c r="N121" s="25">
        <f t="shared" si="12"/>
        <v>5834</v>
      </c>
      <c r="O121" s="36">
        <f t="shared" si="13"/>
        <v>-3695.6</v>
      </c>
      <c r="P121" s="27">
        <f t="shared" si="14"/>
        <v>728796.81999999972</v>
      </c>
    </row>
    <row r="122" spans="1:16" x14ac:dyDescent="0.25">
      <c r="A122" s="15">
        <v>2017</v>
      </c>
      <c r="B122" s="15" t="s">
        <v>54</v>
      </c>
      <c r="C122" s="15" t="s">
        <v>27</v>
      </c>
      <c r="D122" s="16" t="s">
        <v>5</v>
      </c>
      <c r="E122" s="17">
        <v>3000</v>
      </c>
      <c r="F122" s="15" t="s">
        <v>49</v>
      </c>
      <c r="G122" s="15" t="s">
        <v>51</v>
      </c>
      <c r="H122" s="24">
        <f t="shared" si="8"/>
        <v>324</v>
      </c>
      <c r="I122" s="25">
        <f t="shared" si="9"/>
        <v>162</v>
      </c>
      <c r="J122" s="25">
        <f t="shared" si="10"/>
        <v>32.4</v>
      </c>
      <c r="K122" s="25">
        <f t="shared" si="11"/>
        <v>518.4</v>
      </c>
      <c r="L122" s="26">
        <v>4035</v>
      </c>
      <c r="M122" s="27">
        <v>8471</v>
      </c>
      <c r="N122" s="25">
        <f t="shared" si="12"/>
        <v>12506</v>
      </c>
      <c r="O122" s="36">
        <f t="shared" si="13"/>
        <v>-11987.6</v>
      </c>
      <c r="P122" s="27">
        <f t="shared" si="14"/>
        <v>716809.21999999974</v>
      </c>
    </row>
    <row r="123" spans="1:16" x14ac:dyDescent="0.25">
      <c r="A123" s="18">
        <v>2017</v>
      </c>
      <c r="B123" s="18" t="s">
        <v>54</v>
      </c>
      <c r="C123" s="18" t="s">
        <v>29</v>
      </c>
      <c r="D123" s="19" t="s">
        <v>4</v>
      </c>
      <c r="E123" s="20">
        <v>59000</v>
      </c>
      <c r="F123" s="18" t="s">
        <v>52</v>
      </c>
      <c r="G123" s="18" t="s">
        <v>53</v>
      </c>
      <c r="H123" s="24">
        <f t="shared" si="8"/>
        <v>2832</v>
      </c>
      <c r="I123" s="25">
        <f t="shared" si="9"/>
        <v>0</v>
      </c>
      <c r="J123" s="25">
        <f t="shared" si="10"/>
        <v>0</v>
      </c>
      <c r="K123" s="25">
        <f t="shared" si="11"/>
        <v>2832</v>
      </c>
      <c r="L123" s="26">
        <v>4035</v>
      </c>
      <c r="M123" s="26">
        <v>7116</v>
      </c>
      <c r="N123" s="25">
        <f t="shared" si="12"/>
        <v>11151</v>
      </c>
      <c r="O123" s="36">
        <f t="shared" si="13"/>
        <v>-8319</v>
      </c>
      <c r="P123" s="27">
        <f t="shared" si="14"/>
        <v>708490.21999999974</v>
      </c>
    </row>
    <row r="124" spans="1:16" x14ac:dyDescent="0.25">
      <c r="A124" s="15">
        <v>2017</v>
      </c>
      <c r="B124" s="15" t="s">
        <v>54</v>
      </c>
      <c r="C124" s="15" t="s">
        <v>31</v>
      </c>
      <c r="D124" s="16" t="s">
        <v>5</v>
      </c>
      <c r="E124" s="17">
        <v>14000</v>
      </c>
      <c r="F124" s="15" t="s">
        <v>52</v>
      </c>
      <c r="G124" s="15" t="s">
        <v>50</v>
      </c>
      <c r="H124" s="24">
        <f t="shared" si="8"/>
        <v>826</v>
      </c>
      <c r="I124" s="25">
        <f t="shared" si="9"/>
        <v>0</v>
      </c>
      <c r="J124" s="25">
        <f t="shared" si="10"/>
        <v>99.11999999999999</v>
      </c>
      <c r="K124" s="25">
        <f t="shared" si="11"/>
        <v>925.12</v>
      </c>
      <c r="L124" s="26">
        <v>4035</v>
      </c>
      <c r="M124" s="27">
        <v>2964</v>
      </c>
      <c r="N124" s="25">
        <f t="shared" si="12"/>
        <v>6999</v>
      </c>
      <c r="O124" s="36">
        <f t="shared" si="13"/>
        <v>-6073.88</v>
      </c>
      <c r="P124" s="27">
        <f t="shared" si="14"/>
        <v>702416.33999999973</v>
      </c>
    </row>
    <row r="125" spans="1:16" x14ac:dyDescent="0.25">
      <c r="A125" s="18">
        <v>2017</v>
      </c>
      <c r="B125" s="18" t="s">
        <v>55</v>
      </c>
      <c r="C125" s="18" t="s">
        <v>12</v>
      </c>
      <c r="D125" s="19" t="s">
        <v>4</v>
      </c>
      <c r="E125" s="20">
        <v>21000</v>
      </c>
      <c r="F125" s="18" t="s">
        <v>52</v>
      </c>
      <c r="G125" s="18" t="s">
        <v>53</v>
      </c>
      <c r="H125" s="24">
        <f t="shared" si="8"/>
        <v>19950</v>
      </c>
      <c r="I125" s="25">
        <f t="shared" si="9"/>
        <v>0</v>
      </c>
      <c r="J125" s="25">
        <f t="shared" si="10"/>
        <v>0</v>
      </c>
      <c r="K125" s="25">
        <f t="shared" si="11"/>
        <v>19950</v>
      </c>
      <c r="L125" s="26">
        <v>4035</v>
      </c>
      <c r="M125" s="26">
        <v>747</v>
      </c>
      <c r="N125" s="25">
        <f t="shared" si="12"/>
        <v>4782</v>
      </c>
      <c r="O125" s="36">
        <f t="shared" si="13"/>
        <v>15168</v>
      </c>
      <c r="P125" s="27">
        <f t="shared" si="14"/>
        <v>717584.33999999973</v>
      </c>
    </row>
    <row r="126" spans="1:16" x14ac:dyDescent="0.25">
      <c r="A126" s="15">
        <v>2017</v>
      </c>
      <c r="B126" s="15" t="s">
        <v>55</v>
      </c>
      <c r="C126" s="15" t="s">
        <v>16</v>
      </c>
      <c r="D126" s="16" t="s">
        <v>6</v>
      </c>
      <c r="E126" s="17">
        <v>4000</v>
      </c>
      <c r="F126" s="15" t="s">
        <v>52</v>
      </c>
      <c r="G126" s="15" t="s">
        <v>50</v>
      </c>
      <c r="H126" s="24">
        <f t="shared" si="8"/>
        <v>2964</v>
      </c>
      <c r="I126" s="25">
        <f t="shared" si="9"/>
        <v>0</v>
      </c>
      <c r="J126" s="25">
        <f t="shared" si="10"/>
        <v>355.68</v>
      </c>
      <c r="K126" s="25">
        <f t="shared" si="11"/>
        <v>3319.68</v>
      </c>
      <c r="L126" s="26">
        <v>4035</v>
      </c>
      <c r="M126" s="27">
        <v>18402</v>
      </c>
      <c r="N126" s="25">
        <f t="shared" si="12"/>
        <v>22437</v>
      </c>
      <c r="O126" s="36">
        <f t="shared" si="13"/>
        <v>-19117.32</v>
      </c>
      <c r="P126" s="27">
        <f t="shared" si="14"/>
        <v>698467.01999999979</v>
      </c>
    </row>
    <row r="127" spans="1:16" x14ac:dyDescent="0.25">
      <c r="A127" s="18">
        <v>2017</v>
      </c>
      <c r="B127" s="18" t="s">
        <v>55</v>
      </c>
      <c r="C127" s="18" t="s">
        <v>20</v>
      </c>
      <c r="D127" s="19" t="s">
        <v>6</v>
      </c>
      <c r="E127" s="20">
        <v>17000</v>
      </c>
      <c r="F127" s="18" t="s">
        <v>49</v>
      </c>
      <c r="G127" s="18" t="s">
        <v>51</v>
      </c>
      <c r="H127" s="24">
        <f t="shared" si="8"/>
        <v>7752</v>
      </c>
      <c r="I127" s="25">
        <f t="shared" si="9"/>
        <v>3876</v>
      </c>
      <c r="J127" s="25">
        <f t="shared" si="10"/>
        <v>775.2</v>
      </c>
      <c r="K127" s="25">
        <f t="shared" si="11"/>
        <v>12403.2</v>
      </c>
      <c r="L127" s="26">
        <v>4035</v>
      </c>
      <c r="M127" s="26">
        <v>3427</v>
      </c>
      <c r="N127" s="25">
        <f t="shared" si="12"/>
        <v>7462</v>
      </c>
      <c r="O127" s="36">
        <f t="shared" si="13"/>
        <v>4941.2000000000007</v>
      </c>
      <c r="P127" s="27">
        <f t="shared" si="14"/>
        <v>703408.21999999974</v>
      </c>
    </row>
    <row r="128" spans="1:16" x14ac:dyDescent="0.25">
      <c r="A128" s="15">
        <v>2017</v>
      </c>
      <c r="B128" s="15" t="s">
        <v>55</v>
      </c>
      <c r="C128" s="15" t="s">
        <v>24</v>
      </c>
      <c r="D128" s="16" t="s">
        <v>7</v>
      </c>
      <c r="E128" s="17">
        <v>64000</v>
      </c>
      <c r="F128" s="15" t="s">
        <v>52</v>
      </c>
      <c r="G128" s="15" t="s">
        <v>53</v>
      </c>
      <c r="H128" s="24">
        <f t="shared" si="8"/>
        <v>27200</v>
      </c>
      <c r="I128" s="25">
        <f t="shared" si="9"/>
        <v>0</v>
      </c>
      <c r="J128" s="25">
        <f t="shared" si="10"/>
        <v>0</v>
      </c>
      <c r="K128" s="25">
        <f t="shared" si="11"/>
        <v>27200</v>
      </c>
      <c r="L128" s="26">
        <v>4035</v>
      </c>
      <c r="M128" s="27">
        <v>14123</v>
      </c>
      <c r="N128" s="25">
        <f t="shared" si="12"/>
        <v>18158</v>
      </c>
      <c r="O128" s="36">
        <f t="shared" si="13"/>
        <v>9042</v>
      </c>
      <c r="P128" s="27">
        <f t="shared" si="14"/>
        <v>712450.21999999974</v>
      </c>
    </row>
    <row r="129" spans="1:16" x14ac:dyDescent="0.25">
      <c r="A129" s="18">
        <v>2017</v>
      </c>
      <c r="B129" s="18" t="s">
        <v>55</v>
      </c>
      <c r="C129" s="18" t="s">
        <v>25</v>
      </c>
      <c r="D129" s="19" t="s">
        <v>7</v>
      </c>
      <c r="E129" s="20">
        <v>36000</v>
      </c>
      <c r="F129" s="18" t="s">
        <v>52</v>
      </c>
      <c r="G129" s="18" t="s">
        <v>51</v>
      </c>
      <c r="H129" s="24">
        <f t="shared" si="8"/>
        <v>12852</v>
      </c>
      <c r="I129" s="25">
        <f t="shared" si="9"/>
        <v>0</v>
      </c>
      <c r="J129" s="25">
        <f t="shared" si="10"/>
        <v>1285.2</v>
      </c>
      <c r="K129" s="25">
        <f t="shared" si="11"/>
        <v>14137.2</v>
      </c>
      <c r="L129" s="26">
        <v>4035</v>
      </c>
      <c r="M129" s="26">
        <v>5149</v>
      </c>
      <c r="N129" s="25">
        <f t="shared" si="12"/>
        <v>9184</v>
      </c>
      <c r="O129" s="36">
        <f t="shared" si="13"/>
        <v>4953.2000000000007</v>
      </c>
      <c r="P129" s="27">
        <f t="shared" si="14"/>
        <v>717403.41999999969</v>
      </c>
    </row>
    <row r="130" spans="1:16" x14ac:dyDescent="0.25">
      <c r="A130" s="15">
        <v>2017</v>
      </c>
      <c r="B130" s="15" t="s">
        <v>55</v>
      </c>
      <c r="C130" s="15" t="s">
        <v>27</v>
      </c>
      <c r="D130" s="16" t="s">
        <v>5</v>
      </c>
      <c r="E130" s="17">
        <v>56000</v>
      </c>
      <c r="F130" s="15" t="s">
        <v>49</v>
      </c>
      <c r="G130" s="15" t="s">
        <v>50</v>
      </c>
      <c r="H130" s="24">
        <f t="shared" si="8"/>
        <v>6048</v>
      </c>
      <c r="I130" s="25">
        <f t="shared" si="9"/>
        <v>3024</v>
      </c>
      <c r="J130" s="25">
        <f t="shared" si="10"/>
        <v>725.76</v>
      </c>
      <c r="K130" s="25">
        <f t="shared" si="11"/>
        <v>9797.76</v>
      </c>
      <c r="L130" s="26">
        <v>4035</v>
      </c>
      <c r="M130" s="27">
        <v>4180</v>
      </c>
      <c r="N130" s="25">
        <f t="shared" si="12"/>
        <v>8215</v>
      </c>
      <c r="O130" s="36">
        <f t="shared" si="13"/>
        <v>1582.7600000000002</v>
      </c>
      <c r="P130" s="27">
        <f t="shared" si="14"/>
        <v>718986.1799999997</v>
      </c>
    </row>
    <row r="131" spans="1:16" x14ac:dyDescent="0.25">
      <c r="A131" s="18">
        <v>2017</v>
      </c>
      <c r="B131" s="18" t="s">
        <v>55</v>
      </c>
      <c r="C131" s="18" t="s">
        <v>29</v>
      </c>
      <c r="D131" s="19" t="s">
        <v>7</v>
      </c>
      <c r="E131" s="20">
        <v>6000</v>
      </c>
      <c r="F131" s="18" t="s">
        <v>52</v>
      </c>
      <c r="G131" s="18" t="s">
        <v>50</v>
      </c>
      <c r="H131" s="24">
        <f t="shared" si="8"/>
        <v>630</v>
      </c>
      <c r="I131" s="25">
        <f t="shared" si="9"/>
        <v>0</v>
      </c>
      <c r="J131" s="25">
        <f t="shared" si="10"/>
        <v>75.599999999999994</v>
      </c>
      <c r="K131" s="25">
        <f t="shared" si="11"/>
        <v>705.6</v>
      </c>
      <c r="L131" s="26">
        <v>4035</v>
      </c>
      <c r="M131" s="26">
        <v>10926</v>
      </c>
      <c r="N131" s="25">
        <f t="shared" si="12"/>
        <v>14961</v>
      </c>
      <c r="O131" s="36">
        <f t="shared" si="13"/>
        <v>-14255.4</v>
      </c>
      <c r="P131" s="27">
        <f t="shared" si="14"/>
        <v>704730.77999999968</v>
      </c>
    </row>
    <row r="132" spans="1:16" x14ac:dyDescent="0.25">
      <c r="A132" s="15">
        <v>2017</v>
      </c>
      <c r="B132" s="15" t="s">
        <v>55</v>
      </c>
      <c r="C132" s="15" t="s">
        <v>31</v>
      </c>
      <c r="D132" s="16" t="s">
        <v>6</v>
      </c>
      <c r="E132" s="17">
        <v>7000</v>
      </c>
      <c r="F132" s="15" t="s">
        <v>49</v>
      </c>
      <c r="G132" s="15" t="s">
        <v>50</v>
      </c>
      <c r="H132" s="24">
        <f t="shared" si="8"/>
        <v>469</v>
      </c>
      <c r="I132" s="25">
        <f t="shared" si="9"/>
        <v>234.5</v>
      </c>
      <c r="J132" s="25">
        <f t="shared" si="10"/>
        <v>56.28</v>
      </c>
      <c r="K132" s="25">
        <f t="shared" si="11"/>
        <v>759.78</v>
      </c>
      <c r="L132" s="26">
        <v>4035</v>
      </c>
      <c r="M132" s="27">
        <v>3834</v>
      </c>
      <c r="N132" s="25">
        <f t="shared" si="12"/>
        <v>7869</v>
      </c>
      <c r="O132" s="36">
        <f t="shared" si="13"/>
        <v>-7109.22</v>
      </c>
      <c r="P132" s="27">
        <f t="shared" si="14"/>
        <v>697621.55999999971</v>
      </c>
    </row>
    <row r="133" spans="1:16" x14ac:dyDescent="0.25">
      <c r="A133" s="18">
        <v>2017</v>
      </c>
      <c r="B133" s="18" t="s">
        <v>56</v>
      </c>
      <c r="C133" s="18" t="s">
        <v>12</v>
      </c>
      <c r="D133" s="19" t="s">
        <v>8</v>
      </c>
      <c r="E133" s="20">
        <v>50000</v>
      </c>
      <c r="F133" s="18" t="s">
        <v>49</v>
      </c>
      <c r="G133" s="18" t="s">
        <v>51</v>
      </c>
      <c r="H133" s="24">
        <f t="shared" si="8"/>
        <v>90150</v>
      </c>
      <c r="I133" s="25">
        <f t="shared" si="9"/>
        <v>45075</v>
      </c>
      <c r="J133" s="25">
        <f t="shared" si="10"/>
        <v>9015</v>
      </c>
      <c r="K133" s="25">
        <f t="shared" si="11"/>
        <v>144240</v>
      </c>
      <c r="L133" s="26">
        <v>4035</v>
      </c>
      <c r="M133" s="26">
        <v>5086</v>
      </c>
      <c r="N133" s="25">
        <f t="shared" si="12"/>
        <v>9121</v>
      </c>
      <c r="O133" s="36">
        <f t="shared" si="13"/>
        <v>135119</v>
      </c>
      <c r="P133" s="27">
        <f t="shared" si="14"/>
        <v>832740.55999999971</v>
      </c>
    </row>
    <row r="134" spans="1:16" x14ac:dyDescent="0.25">
      <c r="A134" s="15">
        <v>2017</v>
      </c>
      <c r="B134" s="15" t="s">
        <v>56</v>
      </c>
      <c r="C134" s="15" t="s">
        <v>16</v>
      </c>
      <c r="D134" s="16" t="s">
        <v>7</v>
      </c>
      <c r="E134" s="17">
        <v>5000</v>
      </c>
      <c r="F134" s="15" t="s">
        <v>49</v>
      </c>
      <c r="G134" s="15" t="s">
        <v>50</v>
      </c>
      <c r="H134" s="24">
        <f t="shared" si="8"/>
        <v>4280</v>
      </c>
      <c r="I134" s="25">
        <f t="shared" si="9"/>
        <v>2140</v>
      </c>
      <c r="J134" s="25">
        <f t="shared" si="10"/>
        <v>513.6</v>
      </c>
      <c r="K134" s="25">
        <f t="shared" si="11"/>
        <v>6933.6</v>
      </c>
      <c r="L134" s="26">
        <v>4035</v>
      </c>
      <c r="M134" s="27">
        <v>367</v>
      </c>
      <c r="N134" s="25">
        <f t="shared" si="12"/>
        <v>4402</v>
      </c>
      <c r="O134" s="36">
        <f t="shared" si="13"/>
        <v>2531.6000000000004</v>
      </c>
      <c r="P134" s="27">
        <f t="shared" si="14"/>
        <v>835272.15999999968</v>
      </c>
    </row>
    <row r="135" spans="1:16" x14ac:dyDescent="0.25">
      <c r="A135" s="18">
        <v>2017</v>
      </c>
      <c r="B135" s="18" t="s">
        <v>56</v>
      </c>
      <c r="C135" s="18" t="s">
        <v>20</v>
      </c>
      <c r="D135" s="19" t="s">
        <v>3</v>
      </c>
      <c r="E135" s="20">
        <v>40000</v>
      </c>
      <c r="F135" s="18" t="s">
        <v>52</v>
      </c>
      <c r="G135" s="18" t="s">
        <v>50</v>
      </c>
      <c r="H135" s="24">
        <f t="shared" si="8"/>
        <v>12720</v>
      </c>
      <c r="I135" s="25">
        <f t="shared" si="9"/>
        <v>0</v>
      </c>
      <c r="J135" s="25">
        <f t="shared" si="10"/>
        <v>1526.3999999999999</v>
      </c>
      <c r="K135" s="25">
        <f t="shared" si="11"/>
        <v>14246.4</v>
      </c>
      <c r="L135" s="26">
        <v>4035</v>
      </c>
      <c r="M135" s="26">
        <v>17873</v>
      </c>
      <c r="N135" s="25">
        <f t="shared" si="12"/>
        <v>21908</v>
      </c>
      <c r="O135" s="36">
        <f t="shared" si="13"/>
        <v>-7661.6</v>
      </c>
      <c r="P135" s="27">
        <f t="shared" si="14"/>
        <v>827610.55999999971</v>
      </c>
    </row>
    <row r="136" spans="1:16" x14ac:dyDescent="0.25">
      <c r="A136" s="15">
        <v>2017</v>
      </c>
      <c r="B136" s="15" t="s">
        <v>56</v>
      </c>
      <c r="C136" s="15" t="s">
        <v>24</v>
      </c>
      <c r="D136" s="16" t="s">
        <v>8</v>
      </c>
      <c r="E136" s="17">
        <v>40000</v>
      </c>
      <c r="F136" s="15" t="s">
        <v>49</v>
      </c>
      <c r="G136" s="15" t="s">
        <v>50</v>
      </c>
      <c r="H136" s="24">
        <f t="shared" si="8"/>
        <v>20080</v>
      </c>
      <c r="I136" s="25">
        <f t="shared" si="9"/>
        <v>10040</v>
      </c>
      <c r="J136" s="25">
        <f t="shared" si="10"/>
        <v>2409.6</v>
      </c>
      <c r="K136" s="25">
        <f t="shared" si="11"/>
        <v>32529.599999999999</v>
      </c>
      <c r="L136" s="26">
        <v>4035</v>
      </c>
      <c r="M136" s="27">
        <v>8985</v>
      </c>
      <c r="N136" s="25">
        <f t="shared" si="12"/>
        <v>13020</v>
      </c>
      <c r="O136" s="36">
        <f t="shared" si="13"/>
        <v>19509.599999999999</v>
      </c>
      <c r="P136" s="27">
        <f t="shared" si="14"/>
        <v>847120.15999999968</v>
      </c>
    </row>
    <row r="137" spans="1:16" x14ac:dyDescent="0.25">
      <c r="A137" s="18">
        <v>2017</v>
      </c>
      <c r="B137" s="18" t="s">
        <v>56</v>
      </c>
      <c r="C137" s="18" t="s">
        <v>25</v>
      </c>
      <c r="D137" s="19" t="s">
        <v>8</v>
      </c>
      <c r="E137" s="20">
        <v>3000</v>
      </c>
      <c r="F137" s="18" t="s">
        <v>52</v>
      </c>
      <c r="G137" s="18" t="s">
        <v>53</v>
      </c>
      <c r="H137" s="24">
        <f t="shared" si="8"/>
        <v>1260</v>
      </c>
      <c r="I137" s="25">
        <f t="shared" si="9"/>
        <v>0</v>
      </c>
      <c r="J137" s="25">
        <f t="shared" si="10"/>
        <v>0</v>
      </c>
      <c r="K137" s="25">
        <f t="shared" si="11"/>
        <v>1260</v>
      </c>
      <c r="L137" s="26">
        <v>4035</v>
      </c>
      <c r="M137" s="26">
        <v>10390</v>
      </c>
      <c r="N137" s="25">
        <f t="shared" si="12"/>
        <v>14425</v>
      </c>
      <c r="O137" s="36">
        <f t="shared" si="13"/>
        <v>-13165</v>
      </c>
      <c r="P137" s="27">
        <f t="shared" si="14"/>
        <v>833955.15999999968</v>
      </c>
    </row>
    <row r="138" spans="1:16" x14ac:dyDescent="0.25">
      <c r="A138" s="15">
        <v>2017</v>
      </c>
      <c r="B138" s="15" t="s">
        <v>56</v>
      </c>
      <c r="C138" s="15" t="s">
        <v>27</v>
      </c>
      <c r="D138" s="16" t="s">
        <v>6</v>
      </c>
      <c r="E138" s="17">
        <v>52000</v>
      </c>
      <c r="F138" s="15" t="s">
        <v>52</v>
      </c>
      <c r="G138" s="15" t="s">
        <v>50</v>
      </c>
      <c r="H138" s="24">
        <f t="shared" si="8"/>
        <v>9100</v>
      </c>
      <c r="I138" s="25">
        <f t="shared" si="9"/>
        <v>0</v>
      </c>
      <c r="J138" s="25">
        <f t="shared" si="10"/>
        <v>1092</v>
      </c>
      <c r="K138" s="25">
        <f t="shared" si="11"/>
        <v>10192</v>
      </c>
      <c r="L138" s="26">
        <v>4035</v>
      </c>
      <c r="M138" s="27">
        <v>5440</v>
      </c>
      <c r="N138" s="25">
        <f t="shared" si="12"/>
        <v>9475</v>
      </c>
      <c r="O138" s="36">
        <f t="shared" si="13"/>
        <v>717</v>
      </c>
      <c r="P138" s="27">
        <f t="shared" si="14"/>
        <v>834672.15999999968</v>
      </c>
    </row>
    <row r="139" spans="1:16" x14ac:dyDescent="0.25">
      <c r="A139" s="18">
        <v>2017</v>
      </c>
      <c r="B139" s="18" t="s">
        <v>56</v>
      </c>
      <c r="C139" s="18" t="s">
        <v>29</v>
      </c>
      <c r="D139" s="19" t="s">
        <v>4</v>
      </c>
      <c r="E139" s="20">
        <v>74000</v>
      </c>
      <c r="F139" s="18" t="s">
        <v>49</v>
      </c>
      <c r="G139" s="18" t="s">
        <v>51</v>
      </c>
      <c r="H139" s="24">
        <f t="shared" si="8"/>
        <v>3552</v>
      </c>
      <c r="I139" s="25">
        <f t="shared" si="9"/>
        <v>1776</v>
      </c>
      <c r="J139" s="25">
        <f t="shared" si="10"/>
        <v>355.20000000000005</v>
      </c>
      <c r="K139" s="25">
        <f t="shared" si="11"/>
        <v>5683.2</v>
      </c>
      <c r="L139" s="26">
        <v>4035</v>
      </c>
      <c r="M139" s="26">
        <v>11641</v>
      </c>
      <c r="N139" s="25">
        <f t="shared" si="12"/>
        <v>15676</v>
      </c>
      <c r="O139" s="36">
        <f t="shared" si="13"/>
        <v>-9992.7999999999993</v>
      </c>
      <c r="P139" s="27">
        <f t="shared" si="14"/>
        <v>824679.35999999964</v>
      </c>
    </row>
    <row r="140" spans="1:16" x14ac:dyDescent="0.25">
      <c r="A140" s="15">
        <v>2017</v>
      </c>
      <c r="B140" s="15" t="s">
        <v>56</v>
      </c>
      <c r="C140" s="15" t="s">
        <v>31</v>
      </c>
      <c r="D140" s="16" t="s">
        <v>7</v>
      </c>
      <c r="E140" s="17">
        <v>62000</v>
      </c>
      <c r="F140" s="15" t="s">
        <v>52</v>
      </c>
      <c r="G140" s="15" t="s">
        <v>51</v>
      </c>
      <c r="H140" s="24">
        <f t="shared" si="8"/>
        <v>5270</v>
      </c>
      <c r="I140" s="25">
        <f t="shared" si="9"/>
        <v>0</v>
      </c>
      <c r="J140" s="25">
        <f t="shared" si="10"/>
        <v>527</v>
      </c>
      <c r="K140" s="25">
        <f t="shared" si="11"/>
        <v>5797</v>
      </c>
      <c r="L140" s="26">
        <v>4035</v>
      </c>
      <c r="M140" s="27">
        <v>15822</v>
      </c>
      <c r="N140" s="25">
        <f t="shared" si="12"/>
        <v>19857</v>
      </c>
      <c r="O140" s="36">
        <f t="shared" si="13"/>
        <v>-14060</v>
      </c>
      <c r="P140" s="27">
        <f t="shared" si="14"/>
        <v>810619.35999999964</v>
      </c>
    </row>
    <row r="141" spans="1:16" x14ac:dyDescent="0.25">
      <c r="A141" s="18">
        <v>2017</v>
      </c>
      <c r="B141" s="18" t="s">
        <v>57</v>
      </c>
      <c r="C141" s="18" t="s">
        <v>12</v>
      </c>
      <c r="D141" s="19" t="s">
        <v>3</v>
      </c>
      <c r="E141" s="20">
        <v>23000</v>
      </c>
      <c r="F141" s="18" t="s">
        <v>49</v>
      </c>
      <c r="G141" s="18" t="s">
        <v>50</v>
      </c>
      <c r="H141" s="24">
        <f t="shared" ref="H141:H204" si="15">INDEX(PricingMatrix,MATCH(C141,PaperSizes,0),MATCH(D141,PaperWeight,0))*E141/1000</f>
        <v>19711</v>
      </c>
      <c r="I141" s="25">
        <f t="shared" si="9"/>
        <v>9855.5</v>
      </c>
      <c r="J141" s="25">
        <f t="shared" si="10"/>
        <v>2365.3199999999997</v>
      </c>
      <c r="K141" s="25">
        <f t="shared" si="11"/>
        <v>31931.82</v>
      </c>
      <c r="L141" s="26">
        <v>4035</v>
      </c>
      <c r="M141" s="26">
        <v>18285</v>
      </c>
      <c r="N141" s="25">
        <f t="shared" si="12"/>
        <v>22320</v>
      </c>
      <c r="O141" s="36">
        <f t="shared" si="13"/>
        <v>9611.82</v>
      </c>
      <c r="P141" s="27">
        <f t="shared" si="14"/>
        <v>820231.17999999959</v>
      </c>
    </row>
    <row r="142" spans="1:16" x14ac:dyDescent="0.25">
      <c r="A142" s="15">
        <v>2017</v>
      </c>
      <c r="B142" s="15" t="s">
        <v>57</v>
      </c>
      <c r="C142" s="15" t="s">
        <v>16</v>
      </c>
      <c r="D142" s="16" t="s">
        <v>5</v>
      </c>
      <c r="E142" s="17">
        <v>23000</v>
      </c>
      <c r="F142" s="15" t="s">
        <v>52</v>
      </c>
      <c r="G142" s="15" t="s">
        <v>51</v>
      </c>
      <c r="H142" s="24">
        <f t="shared" si="15"/>
        <v>15847</v>
      </c>
      <c r="I142" s="25">
        <f t="shared" ref="I142:I205" si="16">IF(F142="Colour",H142*0.5,0)</f>
        <v>0</v>
      </c>
      <c r="J142" s="25">
        <f t="shared" ref="J142:J205" si="17">IF(G142="Double",H142*0.12,IF(G142="Single",H142*0.1,0))</f>
        <v>1584.7</v>
      </c>
      <c r="K142" s="25">
        <f t="shared" ref="K142:K205" si="18">SUM(H142:J142)</f>
        <v>17431.7</v>
      </c>
      <c r="L142" s="26">
        <v>4035</v>
      </c>
      <c r="M142" s="27">
        <v>13450</v>
      </c>
      <c r="N142" s="25">
        <f t="shared" ref="N142:N205" si="19">SUM(L142:M142)</f>
        <v>17485</v>
      </c>
      <c r="O142" s="36">
        <f t="shared" ref="O142:O205" si="20">(K142-N142)</f>
        <v>-53.299999999999272</v>
      </c>
      <c r="P142" s="27">
        <f t="shared" si="14"/>
        <v>820177.87999999954</v>
      </c>
    </row>
    <row r="143" spans="1:16" x14ac:dyDescent="0.25">
      <c r="A143" s="18">
        <v>2017</v>
      </c>
      <c r="B143" s="18" t="s">
        <v>57</v>
      </c>
      <c r="C143" s="18" t="s">
        <v>20</v>
      </c>
      <c r="D143" s="19" t="s">
        <v>4</v>
      </c>
      <c r="E143" s="20">
        <v>2000</v>
      </c>
      <c r="F143" s="18" t="s">
        <v>52</v>
      </c>
      <c r="G143" s="18" t="s">
        <v>53</v>
      </c>
      <c r="H143" s="24">
        <f t="shared" si="15"/>
        <v>756</v>
      </c>
      <c r="I143" s="25">
        <f t="shared" si="16"/>
        <v>0</v>
      </c>
      <c r="J143" s="25">
        <f t="shared" si="17"/>
        <v>0</v>
      </c>
      <c r="K143" s="25">
        <f t="shared" si="18"/>
        <v>756</v>
      </c>
      <c r="L143" s="26">
        <v>4035</v>
      </c>
      <c r="M143" s="26">
        <v>9519</v>
      </c>
      <c r="N143" s="25">
        <f t="shared" si="19"/>
        <v>13554</v>
      </c>
      <c r="O143" s="36">
        <f t="shared" si="20"/>
        <v>-12798</v>
      </c>
      <c r="P143" s="27">
        <f t="shared" ref="P143:P206" si="21">(P142+O143)</f>
        <v>807379.87999999954</v>
      </c>
    </row>
    <row r="144" spans="1:16" x14ac:dyDescent="0.25">
      <c r="A144" s="15">
        <v>2017</v>
      </c>
      <c r="B144" s="15" t="s">
        <v>57</v>
      </c>
      <c r="C144" s="15" t="s">
        <v>24</v>
      </c>
      <c r="D144" s="16" t="s">
        <v>8</v>
      </c>
      <c r="E144" s="17">
        <v>51000</v>
      </c>
      <c r="F144" s="15" t="s">
        <v>52</v>
      </c>
      <c r="G144" s="15" t="s">
        <v>50</v>
      </c>
      <c r="H144" s="24">
        <f t="shared" si="15"/>
        <v>25602</v>
      </c>
      <c r="I144" s="25">
        <f t="shared" si="16"/>
        <v>0</v>
      </c>
      <c r="J144" s="25">
        <f t="shared" si="17"/>
        <v>3072.24</v>
      </c>
      <c r="K144" s="25">
        <f t="shared" si="18"/>
        <v>28674.239999999998</v>
      </c>
      <c r="L144" s="26">
        <v>4035</v>
      </c>
      <c r="M144" s="27">
        <v>13417</v>
      </c>
      <c r="N144" s="25">
        <f t="shared" si="19"/>
        <v>17452</v>
      </c>
      <c r="O144" s="36">
        <f t="shared" si="20"/>
        <v>11222.239999999998</v>
      </c>
      <c r="P144" s="27">
        <f t="shared" si="21"/>
        <v>818602.11999999953</v>
      </c>
    </row>
    <row r="145" spans="1:16" x14ac:dyDescent="0.25">
      <c r="A145" s="18">
        <v>2017</v>
      </c>
      <c r="B145" s="18" t="s">
        <v>57</v>
      </c>
      <c r="C145" s="18" t="s">
        <v>25</v>
      </c>
      <c r="D145" s="19" t="s">
        <v>6</v>
      </c>
      <c r="E145" s="20">
        <v>18000</v>
      </c>
      <c r="F145" s="18" t="s">
        <v>52</v>
      </c>
      <c r="G145" s="18" t="s">
        <v>53</v>
      </c>
      <c r="H145" s="24">
        <f t="shared" si="15"/>
        <v>5418</v>
      </c>
      <c r="I145" s="25">
        <f t="shared" si="16"/>
        <v>0</v>
      </c>
      <c r="J145" s="25">
        <f t="shared" si="17"/>
        <v>0</v>
      </c>
      <c r="K145" s="25">
        <f t="shared" si="18"/>
        <v>5418</v>
      </c>
      <c r="L145" s="26">
        <v>4035</v>
      </c>
      <c r="M145" s="26">
        <v>7457</v>
      </c>
      <c r="N145" s="25">
        <f t="shared" si="19"/>
        <v>11492</v>
      </c>
      <c r="O145" s="36">
        <f t="shared" si="20"/>
        <v>-6074</v>
      </c>
      <c r="P145" s="27">
        <f t="shared" si="21"/>
        <v>812528.11999999953</v>
      </c>
    </row>
    <row r="146" spans="1:16" x14ac:dyDescent="0.25">
      <c r="A146" s="15">
        <v>2017</v>
      </c>
      <c r="B146" s="15" t="s">
        <v>57</v>
      </c>
      <c r="C146" s="15" t="s">
        <v>27</v>
      </c>
      <c r="D146" s="16" t="s">
        <v>4</v>
      </c>
      <c r="E146" s="17">
        <v>61000</v>
      </c>
      <c r="F146" s="15" t="s">
        <v>49</v>
      </c>
      <c r="G146" s="15" t="s">
        <v>50</v>
      </c>
      <c r="H146" s="24">
        <f t="shared" si="15"/>
        <v>4697</v>
      </c>
      <c r="I146" s="25">
        <f t="shared" si="16"/>
        <v>2348.5</v>
      </c>
      <c r="J146" s="25">
        <f t="shared" si="17"/>
        <v>563.64</v>
      </c>
      <c r="K146" s="25">
        <f t="shared" si="18"/>
        <v>7609.14</v>
      </c>
      <c r="L146" s="26">
        <v>4035</v>
      </c>
      <c r="M146" s="27">
        <v>1703</v>
      </c>
      <c r="N146" s="25">
        <f t="shared" si="19"/>
        <v>5738</v>
      </c>
      <c r="O146" s="36">
        <f t="shared" si="20"/>
        <v>1871.1400000000003</v>
      </c>
      <c r="P146" s="27">
        <f t="shared" si="21"/>
        <v>814399.25999999954</v>
      </c>
    </row>
    <row r="147" spans="1:16" x14ac:dyDescent="0.25">
      <c r="A147" s="18">
        <v>2017</v>
      </c>
      <c r="B147" s="18" t="s">
        <v>57</v>
      </c>
      <c r="C147" s="18" t="s">
        <v>29</v>
      </c>
      <c r="D147" s="19" t="s">
        <v>8</v>
      </c>
      <c r="E147" s="20">
        <v>11000</v>
      </c>
      <c r="F147" s="18" t="s">
        <v>49</v>
      </c>
      <c r="G147" s="18" t="s">
        <v>50</v>
      </c>
      <c r="H147" s="24">
        <f t="shared" si="15"/>
        <v>1881</v>
      </c>
      <c r="I147" s="25">
        <f t="shared" si="16"/>
        <v>940.5</v>
      </c>
      <c r="J147" s="25">
        <f t="shared" si="17"/>
        <v>225.72</v>
      </c>
      <c r="K147" s="25">
        <f t="shared" si="18"/>
        <v>3047.22</v>
      </c>
      <c r="L147" s="26">
        <v>4035</v>
      </c>
      <c r="M147" s="26">
        <v>6332</v>
      </c>
      <c r="N147" s="25">
        <f t="shared" si="19"/>
        <v>10367</v>
      </c>
      <c r="O147" s="36">
        <f t="shared" si="20"/>
        <v>-7319.7800000000007</v>
      </c>
      <c r="P147" s="27">
        <f t="shared" si="21"/>
        <v>807079.47999999952</v>
      </c>
    </row>
    <row r="148" spans="1:16" x14ac:dyDescent="0.25">
      <c r="A148" s="15">
        <v>2017</v>
      </c>
      <c r="B148" s="15" t="s">
        <v>57</v>
      </c>
      <c r="C148" s="15" t="s">
        <v>31</v>
      </c>
      <c r="D148" s="16" t="s">
        <v>3</v>
      </c>
      <c r="E148" s="17">
        <v>14000</v>
      </c>
      <c r="F148" s="15" t="s">
        <v>52</v>
      </c>
      <c r="G148" s="15" t="s">
        <v>50</v>
      </c>
      <c r="H148" s="24">
        <f t="shared" si="15"/>
        <v>406</v>
      </c>
      <c r="I148" s="25">
        <f t="shared" si="16"/>
        <v>0</v>
      </c>
      <c r="J148" s="25">
        <f t="shared" si="17"/>
        <v>48.72</v>
      </c>
      <c r="K148" s="25">
        <f t="shared" si="18"/>
        <v>454.72</v>
      </c>
      <c r="L148" s="26">
        <v>4035</v>
      </c>
      <c r="M148" s="27">
        <v>9072</v>
      </c>
      <c r="N148" s="25">
        <f t="shared" si="19"/>
        <v>13107</v>
      </c>
      <c r="O148" s="36">
        <f t="shared" si="20"/>
        <v>-12652.28</v>
      </c>
      <c r="P148" s="27">
        <f t="shared" si="21"/>
        <v>794427.19999999949</v>
      </c>
    </row>
    <row r="149" spans="1:16" x14ac:dyDescent="0.25">
      <c r="A149" s="18">
        <v>2017</v>
      </c>
      <c r="B149" s="18" t="s">
        <v>58</v>
      </c>
      <c r="C149" s="18" t="s">
        <v>12</v>
      </c>
      <c r="D149" s="19" t="s">
        <v>8</v>
      </c>
      <c r="E149" s="20">
        <v>24000</v>
      </c>
      <c r="F149" s="18" t="s">
        <v>52</v>
      </c>
      <c r="G149" s="18" t="s">
        <v>53</v>
      </c>
      <c r="H149" s="24">
        <f t="shared" si="15"/>
        <v>43272</v>
      </c>
      <c r="I149" s="25">
        <f t="shared" si="16"/>
        <v>0</v>
      </c>
      <c r="J149" s="25">
        <f t="shared" si="17"/>
        <v>0</v>
      </c>
      <c r="K149" s="25">
        <f t="shared" si="18"/>
        <v>43272</v>
      </c>
      <c r="L149" s="26">
        <v>4035</v>
      </c>
      <c r="M149" s="26">
        <v>13876</v>
      </c>
      <c r="N149" s="25">
        <f t="shared" si="19"/>
        <v>17911</v>
      </c>
      <c r="O149" s="36">
        <f t="shared" si="20"/>
        <v>25361</v>
      </c>
      <c r="P149" s="27">
        <f t="shared" si="21"/>
        <v>819788.19999999949</v>
      </c>
    </row>
    <row r="150" spans="1:16" x14ac:dyDescent="0.25">
      <c r="A150" s="15">
        <v>2017</v>
      </c>
      <c r="B150" s="15" t="s">
        <v>58</v>
      </c>
      <c r="C150" s="15" t="s">
        <v>16</v>
      </c>
      <c r="D150" s="16" t="s">
        <v>3</v>
      </c>
      <c r="E150" s="17">
        <v>27000</v>
      </c>
      <c r="F150" s="15" t="s">
        <v>49</v>
      </c>
      <c r="G150" s="15" t="s">
        <v>50</v>
      </c>
      <c r="H150" s="24">
        <f t="shared" si="15"/>
        <v>13203</v>
      </c>
      <c r="I150" s="25">
        <f t="shared" si="16"/>
        <v>6601.5</v>
      </c>
      <c r="J150" s="25">
        <f t="shared" si="17"/>
        <v>1584.36</v>
      </c>
      <c r="K150" s="25">
        <f t="shared" si="18"/>
        <v>21388.86</v>
      </c>
      <c r="L150" s="26">
        <v>4035</v>
      </c>
      <c r="M150" s="27">
        <v>1539</v>
      </c>
      <c r="N150" s="25">
        <f t="shared" si="19"/>
        <v>5574</v>
      </c>
      <c r="O150" s="36">
        <f t="shared" si="20"/>
        <v>15814.86</v>
      </c>
      <c r="P150" s="27">
        <f t="shared" si="21"/>
        <v>835603.05999999947</v>
      </c>
    </row>
    <row r="151" spans="1:16" x14ac:dyDescent="0.25">
      <c r="A151" s="18">
        <v>2017</v>
      </c>
      <c r="B151" s="18" t="s">
        <v>58</v>
      </c>
      <c r="C151" s="18" t="s">
        <v>20</v>
      </c>
      <c r="D151" s="19" t="s">
        <v>6</v>
      </c>
      <c r="E151" s="20">
        <v>8000</v>
      </c>
      <c r="F151" s="18" t="s">
        <v>49</v>
      </c>
      <c r="G151" s="18" t="s">
        <v>50</v>
      </c>
      <c r="H151" s="24">
        <f t="shared" si="15"/>
        <v>3648</v>
      </c>
      <c r="I151" s="25">
        <f t="shared" si="16"/>
        <v>1824</v>
      </c>
      <c r="J151" s="25">
        <f t="shared" si="17"/>
        <v>437.76</v>
      </c>
      <c r="K151" s="25">
        <f t="shared" si="18"/>
        <v>5909.76</v>
      </c>
      <c r="L151" s="26">
        <v>4035</v>
      </c>
      <c r="M151" s="26">
        <v>12810</v>
      </c>
      <c r="N151" s="25">
        <f t="shared" si="19"/>
        <v>16845</v>
      </c>
      <c r="O151" s="36">
        <f t="shared" si="20"/>
        <v>-10935.24</v>
      </c>
      <c r="P151" s="27">
        <f t="shared" si="21"/>
        <v>824667.81999999948</v>
      </c>
    </row>
    <row r="152" spans="1:16" x14ac:dyDescent="0.25">
      <c r="A152" s="15">
        <v>2017</v>
      </c>
      <c r="B152" s="15" t="s">
        <v>58</v>
      </c>
      <c r="C152" s="15" t="s">
        <v>24</v>
      </c>
      <c r="D152" s="16" t="s">
        <v>8</v>
      </c>
      <c r="E152" s="17">
        <v>69000</v>
      </c>
      <c r="F152" s="15" t="s">
        <v>52</v>
      </c>
      <c r="G152" s="15" t="s">
        <v>51</v>
      </c>
      <c r="H152" s="24">
        <f t="shared" si="15"/>
        <v>34638</v>
      </c>
      <c r="I152" s="25">
        <f t="shared" si="16"/>
        <v>0</v>
      </c>
      <c r="J152" s="25">
        <f t="shared" si="17"/>
        <v>3463.8</v>
      </c>
      <c r="K152" s="25">
        <f t="shared" si="18"/>
        <v>38101.800000000003</v>
      </c>
      <c r="L152" s="26">
        <v>4035</v>
      </c>
      <c r="M152" s="27">
        <v>6539</v>
      </c>
      <c r="N152" s="25">
        <f t="shared" si="19"/>
        <v>10574</v>
      </c>
      <c r="O152" s="36">
        <f t="shared" si="20"/>
        <v>27527.800000000003</v>
      </c>
      <c r="P152" s="27">
        <f t="shared" si="21"/>
        <v>852195.61999999953</v>
      </c>
    </row>
    <row r="153" spans="1:16" x14ac:dyDescent="0.25">
      <c r="A153" s="18">
        <v>2017</v>
      </c>
      <c r="B153" s="18" t="s">
        <v>58</v>
      </c>
      <c r="C153" s="18" t="s">
        <v>25</v>
      </c>
      <c r="D153" s="19" t="s">
        <v>7</v>
      </c>
      <c r="E153" s="20">
        <v>34000</v>
      </c>
      <c r="F153" s="18" t="s">
        <v>52</v>
      </c>
      <c r="G153" s="18" t="s">
        <v>53</v>
      </c>
      <c r="H153" s="24">
        <f t="shared" si="15"/>
        <v>12138</v>
      </c>
      <c r="I153" s="25">
        <f t="shared" si="16"/>
        <v>0</v>
      </c>
      <c r="J153" s="25">
        <f t="shared" si="17"/>
        <v>0</v>
      </c>
      <c r="K153" s="25">
        <f t="shared" si="18"/>
        <v>12138</v>
      </c>
      <c r="L153" s="26">
        <v>4035</v>
      </c>
      <c r="M153" s="26">
        <v>11368</v>
      </c>
      <c r="N153" s="25">
        <f t="shared" si="19"/>
        <v>15403</v>
      </c>
      <c r="O153" s="36">
        <f t="shared" si="20"/>
        <v>-3265</v>
      </c>
      <c r="P153" s="27">
        <f t="shared" si="21"/>
        <v>848930.61999999953</v>
      </c>
    </row>
    <row r="154" spans="1:16" x14ac:dyDescent="0.25">
      <c r="A154" s="15">
        <v>2017</v>
      </c>
      <c r="B154" s="15" t="s">
        <v>58</v>
      </c>
      <c r="C154" s="15" t="s">
        <v>27</v>
      </c>
      <c r="D154" s="16" t="s">
        <v>5</v>
      </c>
      <c r="E154" s="17">
        <v>18000</v>
      </c>
      <c r="F154" s="15" t="s">
        <v>49</v>
      </c>
      <c r="G154" s="15" t="s">
        <v>53</v>
      </c>
      <c r="H154" s="24">
        <f t="shared" si="15"/>
        <v>1944</v>
      </c>
      <c r="I154" s="25">
        <f t="shared" si="16"/>
        <v>972</v>
      </c>
      <c r="J154" s="25">
        <f t="shared" si="17"/>
        <v>0</v>
      </c>
      <c r="K154" s="25">
        <f t="shared" si="18"/>
        <v>2916</v>
      </c>
      <c r="L154" s="26">
        <v>4035</v>
      </c>
      <c r="M154" s="27">
        <v>14658</v>
      </c>
      <c r="N154" s="25">
        <f t="shared" si="19"/>
        <v>18693</v>
      </c>
      <c r="O154" s="36">
        <f t="shared" si="20"/>
        <v>-15777</v>
      </c>
      <c r="P154" s="27">
        <f t="shared" si="21"/>
        <v>833153.61999999953</v>
      </c>
    </row>
    <row r="155" spans="1:16" x14ac:dyDescent="0.25">
      <c r="A155" s="18">
        <v>2017</v>
      </c>
      <c r="B155" s="18" t="s">
        <v>58</v>
      </c>
      <c r="C155" s="18" t="s">
        <v>29</v>
      </c>
      <c r="D155" s="19" t="s">
        <v>3</v>
      </c>
      <c r="E155" s="20">
        <v>7000</v>
      </c>
      <c r="F155" s="18" t="s">
        <v>49</v>
      </c>
      <c r="G155" s="18" t="s">
        <v>53</v>
      </c>
      <c r="H155" s="24">
        <f t="shared" si="15"/>
        <v>301</v>
      </c>
      <c r="I155" s="25">
        <f t="shared" si="16"/>
        <v>150.5</v>
      </c>
      <c r="J155" s="25">
        <f t="shared" si="17"/>
        <v>0</v>
      </c>
      <c r="K155" s="25">
        <f t="shared" si="18"/>
        <v>451.5</v>
      </c>
      <c r="L155" s="26">
        <v>4035</v>
      </c>
      <c r="M155" s="26">
        <v>11793</v>
      </c>
      <c r="N155" s="25">
        <f t="shared" si="19"/>
        <v>15828</v>
      </c>
      <c r="O155" s="36">
        <f t="shared" si="20"/>
        <v>-15376.5</v>
      </c>
      <c r="P155" s="27">
        <f t="shared" si="21"/>
        <v>817777.11999999953</v>
      </c>
    </row>
    <row r="156" spans="1:16" x14ac:dyDescent="0.25">
      <c r="A156" s="15">
        <v>2017</v>
      </c>
      <c r="B156" s="15" t="s">
        <v>58</v>
      </c>
      <c r="C156" s="15" t="s">
        <v>31</v>
      </c>
      <c r="D156" s="16" t="s">
        <v>4</v>
      </c>
      <c r="E156" s="17">
        <v>35000</v>
      </c>
      <c r="F156" s="15" t="s">
        <v>52</v>
      </c>
      <c r="G156" s="15" t="s">
        <v>53</v>
      </c>
      <c r="H156" s="24">
        <f t="shared" si="15"/>
        <v>1295</v>
      </c>
      <c r="I156" s="25">
        <f t="shared" si="16"/>
        <v>0</v>
      </c>
      <c r="J156" s="25">
        <f t="shared" si="17"/>
        <v>0</v>
      </c>
      <c r="K156" s="25">
        <f t="shared" si="18"/>
        <v>1295</v>
      </c>
      <c r="L156" s="26">
        <v>4035</v>
      </c>
      <c r="M156" s="27">
        <v>6475</v>
      </c>
      <c r="N156" s="25">
        <f t="shared" si="19"/>
        <v>10510</v>
      </c>
      <c r="O156" s="36">
        <f t="shared" si="20"/>
        <v>-9215</v>
      </c>
      <c r="P156" s="27">
        <f t="shared" si="21"/>
        <v>808562.11999999953</v>
      </c>
    </row>
    <row r="157" spans="1:16" x14ac:dyDescent="0.25">
      <c r="A157" s="18">
        <v>2017</v>
      </c>
      <c r="B157" s="18" t="s">
        <v>59</v>
      </c>
      <c r="C157" s="18" t="s">
        <v>12</v>
      </c>
      <c r="D157" s="19" t="s">
        <v>8</v>
      </c>
      <c r="E157" s="20">
        <v>7000</v>
      </c>
      <c r="F157" s="18" t="s">
        <v>52</v>
      </c>
      <c r="G157" s="18" t="s">
        <v>53</v>
      </c>
      <c r="H157" s="24">
        <f t="shared" si="15"/>
        <v>12621</v>
      </c>
      <c r="I157" s="25">
        <f t="shared" si="16"/>
        <v>0</v>
      </c>
      <c r="J157" s="25">
        <f t="shared" si="17"/>
        <v>0</v>
      </c>
      <c r="K157" s="25">
        <f t="shared" si="18"/>
        <v>12621</v>
      </c>
      <c r="L157" s="26">
        <v>4035</v>
      </c>
      <c r="M157" s="26">
        <v>15559</v>
      </c>
      <c r="N157" s="25">
        <f t="shared" si="19"/>
        <v>19594</v>
      </c>
      <c r="O157" s="36">
        <f t="shared" si="20"/>
        <v>-6973</v>
      </c>
      <c r="P157" s="27">
        <f t="shared" si="21"/>
        <v>801589.11999999953</v>
      </c>
    </row>
    <row r="158" spans="1:16" x14ac:dyDescent="0.25">
      <c r="A158" s="15">
        <v>2017</v>
      </c>
      <c r="B158" s="15" t="s">
        <v>59</v>
      </c>
      <c r="C158" s="15" t="s">
        <v>16</v>
      </c>
      <c r="D158" s="16" t="s">
        <v>4</v>
      </c>
      <c r="E158" s="17">
        <v>16000</v>
      </c>
      <c r="F158" s="15" t="s">
        <v>52</v>
      </c>
      <c r="G158" s="15" t="s">
        <v>53</v>
      </c>
      <c r="H158" s="24">
        <f t="shared" si="15"/>
        <v>8704</v>
      </c>
      <c r="I158" s="25">
        <f t="shared" si="16"/>
        <v>0</v>
      </c>
      <c r="J158" s="25">
        <f t="shared" si="17"/>
        <v>0</v>
      </c>
      <c r="K158" s="25">
        <f t="shared" si="18"/>
        <v>8704</v>
      </c>
      <c r="L158" s="26">
        <v>4035</v>
      </c>
      <c r="M158" s="27">
        <v>18256</v>
      </c>
      <c r="N158" s="25">
        <f t="shared" si="19"/>
        <v>22291</v>
      </c>
      <c r="O158" s="36">
        <f t="shared" si="20"/>
        <v>-13587</v>
      </c>
      <c r="P158" s="27">
        <f t="shared" si="21"/>
        <v>788002.11999999953</v>
      </c>
    </row>
    <row r="159" spans="1:16" x14ac:dyDescent="0.25">
      <c r="A159" s="18">
        <v>2017</v>
      </c>
      <c r="B159" s="18" t="s">
        <v>59</v>
      </c>
      <c r="C159" s="18" t="s">
        <v>20</v>
      </c>
      <c r="D159" s="19" t="s">
        <v>7</v>
      </c>
      <c r="E159" s="20">
        <v>6000</v>
      </c>
      <c r="F159" s="18" t="s">
        <v>49</v>
      </c>
      <c r="G159" s="18" t="s">
        <v>50</v>
      </c>
      <c r="H159" s="24">
        <f t="shared" si="15"/>
        <v>3654</v>
      </c>
      <c r="I159" s="25">
        <f t="shared" si="16"/>
        <v>1827</v>
      </c>
      <c r="J159" s="25">
        <f t="shared" si="17"/>
        <v>438.47999999999996</v>
      </c>
      <c r="K159" s="25">
        <f t="shared" si="18"/>
        <v>5919.48</v>
      </c>
      <c r="L159" s="26">
        <v>4035</v>
      </c>
      <c r="M159" s="26">
        <v>17695</v>
      </c>
      <c r="N159" s="25">
        <f t="shared" si="19"/>
        <v>21730</v>
      </c>
      <c r="O159" s="36">
        <f t="shared" si="20"/>
        <v>-15810.52</v>
      </c>
      <c r="P159" s="27">
        <f t="shared" si="21"/>
        <v>772191.59999999951</v>
      </c>
    </row>
    <row r="160" spans="1:16" x14ac:dyDescent="0.25">
      <c r="A160" s="15">
        <v>2017</v>
      </c>
      <c r="B160" s="15" t="s">
        <v>59</v>
      </c>
      <c r="C160" s="15" t="s">
        <v>24</v>
      </c>
      <c r="D160" s="16" t="s">
        <v>5</v>
      </c>
      <c r="E160" s="17">
        <v>58000</v>
      </c>
      <c r="F160" s="15" t="s">
        <v>52</v>
      </c>
      <c r="G160" s="15" t="s">
        <v>51</v>
      </c>
      <c r="H160" s="24">
        <f t="shared" si="15"/>
        <v>15892</v>
      </c>
      <c r="I160" s="25">
        <f t="shared" si="16"/>
        <v>0</v>
      </c>
      <c r="J160" s="25">
        <f t="shared" si="17"/>
        <v>1589.2</v>
      </c>
      <c r="K160" s="25">
        <f t="shared" si="18"/>
        <v>17481.2</v>
      </c>
      <c r="L160" s="26">
        <v>4035</v>
      </c>
      <c r="M160" s="27">
        <v>13424</v>
      </c>
      <c r="N160" s="25">
        <f t="shared" si="19"/>
        <v>17459</v>
      </c>
      <c r="O160" s="36">
        <f t="shared" si="20"/>
        <v>22.200000000000728</v>
      </c>
      <c r="P160" s="27">
        <f t="shared" si="21"/>
        <v>772213.79999999946</v>
      </c>
    </row>
    <row r="161" spans="1:16" x14ac:dyDescent="0.25">
      <c r="A161" s="18">
        <v>2017</v>
      </c>
      <c r="B161" s="18" t="s">
        <v>59</v>
      </c>
      <c r="C161" s="18" t="s">
        <v>25</v>
      </c>
      <c r="D161" s="19" t="s">
        <v>8</v>
      </c>
      <c r="E161" s="20">
        <v>51000</v>
      </c>
      <c r="F161" s="18" t="s">
        <v>49</v>
      </c>
      <c r="G161" s="18" t="s">
        <v>51</v>
      </c>
      <c r="H161" s="24">
        <f t="shared" si="15"/>
        <v>21420</v>
      </c>
      <c r="I161" s="25">
        <f t="shared" si="16"/>
        <v>10710</v>
      </c>
      <c r="J161" s="25">
        <f t="shared" si="17"/>
        <v>2142</v>
      </c>
      <c r="K161" s="25">
        <f t="shared" si="18"/>
        <v>34272</v>
      </c>
      <c r="L161" s="26">
        <v>4035</v>
      </c>
      <c r="M161" s="26">
        <v>15898</v>
      </c>
      <c r="N161" s="25">
        <f t="shared" si="19"/>
        <v>19933</v>
      </c>
      <c r="O161" s="36">
        <f t="shared" si="20"/>
        <v>14339</v>
      </c>
      <c r="P161" s="27">
        <f t="shared" si="21"/>
        <v>786552.79999999946</v>
      </c>
    </row>
    <row r="162" spans="1:16" x14ac:dyDescent="0.25">
      <c r="A162" s="15">
        <v>2017</v>
      </c>
      <c r="B162" s="15" t="s">
        <v>59</v>
      </c>
      <c r="C162" s="15" t="s">
        <v>27</v>
      </c>
      <c r="D162" s="16" t="s">
        <v>6</v>
      </c>
      <c r="E162" s="17">
        <v>16000</v>
      </c>
      <c r="F162" s="15" t="s">
        <v>52</v>
      </c>
      <c r="G162" s="15" t="s">
        <v>50</v>
      </c>
      <c r="H162" s="24">
        <f t="shared" si="15"/>
        <v>2800</v>
      </c>
      <c r="I162" s="25">
        <f t="shared" si="16"/>
        <v>0</v>
      </c>
      <c r="J162" s="25">
        <f t="shared" si="17"/>
        <v>336</v>
      </c>
      <c r="K162" s="25">
        <f t="shared" si="18"/>
        <v>3136</v>
      </c>
      <c r="L162" s="26">
        <v>4035</v>
      </c>
      <c r="M162" s="27">
        <v>4195</v>
      </c>
      <c r="N162" s="25">
        <f t="shared" si="19"/>
        <v>8230</v>
      </c>
      <c r="O162" s="36">
        <f t="shared" si="20"/>
        <v>-5094</v>
      </c>
      <c r="P162" s="27">
        <f t="shared" si="21"/>
        <v>781458.79999999946</v>
      </c>
    </row>
    <row r="163" spans="1:16" x14ac:dyDescent="0.25">
      <c r="A163" s="18">
        <v>2017</v>
      </c>
      <c r="B163" s="18" t="s">
        <v>59</v>
      </c>
      <c r="C163" s="18" t="s">
        <v>29</v>
      </c>
      <c r="D163" s="19" t="s">
        <v>4</v>
      </c>
      <c r="E163" s="20">
        <v>10000</v>
      </c>
      <c r="F163" s="18" t="s">
        <v>49</v>
      </c>
      <c r="G163" s="18" t="s">
        <v>51</v>
      </c>
      <c r="H163" s="24">
        <f t="shared" si="15"/>
        <v>480</v>
      </c>
      <c r="I163" s="25">
        <f t="shared" si="16"/>
        <v>240</v>
      </c>
      <c r="J163" s="25">
        <f t="shared" si="17"/>
        <v>48</v>
      </c>
      <c r="K163" s="25">
        <f t="shared" si="18"/>
        <v>768</v>
      </c>
      <c r="L163" s="26">
        <v>4035</v>
      </c>
      <c r="M163" s="26">
        <v>9988</v>
      </c>
      <c r="N163" s="25">
        <f t="shared" si="19"/>
        <v>14023</v>
      </c>
      <c r="O163" s="36">
        <f t="shared" si="20"/>
        <v>-13255</v>
      </c>
      <c r="P163" s="27">
        <f t="shared" si="21"/>
        <v>768203.79999999946</v>
      </c>
    </row>
    <row r="164" spans="1:16" x14ac:dyDescent="0.25">
      <c r="A164" s="15">
        <v>2017</v>
      </c>
      <c r="B164" s="15" t="s">
        <v>59</v>
      </c>
      <c r="C164" s="15" t="s">
        <v>31</v>
      </c>
      <c r="D164" s="16" t="s">
        <v>6</v>
      </c>
      <c r="E164" s="17">
        <v>26000</v>
      </c>
      <c r="F164" s="15" t="s">
        <v>49</v>
      </c>
      <c r="G164" s="15" t="s">
        <v>50</v>
      </c>
      <c r="H164" s="24">
        <f t="shared" si="15"/>
        <v>1742</v>
      </c>
      <c r="I164" s="25">
        <f t="shared" si="16"/>
        <v>871</v>
      </c>
      <c r="J164" s="25">
        <f t="shared" si="17"/>
        <v>209.04</v>
      </c>
      <c r="K164" s="25">
        <f t="shared" si="18"/>
        <v>2822.04</v>
      </c>
      <c r="L164" s="26">
        <v>4035</v>
      </c>
      <c r="M164" s="27">
        <v>17230</v>
      </c>
      <c r="N164" s="25">
        <f t="shared" si="19"/>
        <v>21265</v>
      </c>
      <c r="O164" s="36">
        <f t="shared" si="20"/>
        <v>-18442.96</v>
      </c>
      <c r="P164" s="27">
        <f t="shared" si="21"/>
        <v>749760.8399999995</v>
      </c>
    </row>
    <row r="165" spans="1:16" x14ac:dyDescent="0.25">
      <c r="A165" s="18">
        <v>2017</v>
      </c>
      <c r="B165" s="18" t="s">
        <v>60</v>
      </c>
      <c r="C165" s="18" t="s">
        <v>12</v>
      </c>
      <c r="D165" s="19" t="s">
        <v>6</v>
      </c>
      <c r="E165" s="20">
        <v>52000</v>
      </c>
      <c r="F165" s="18" t="s">
        <v>52</v>
      </c>
      <c r="G165" s="18" t="s">
        <v>50</v>
      </c>
      <c r="H165" s="24">
        <f t="shared" si="15"/>
        <v>64740</v>
      </c>
      <c r="I165" s="25">
        <f t="shared" si="16"/>
        <v>0</v>
      </c>
      <c r="J165" s="25">
        <f t="shared" si="17"/>
        <v>7768.7999999999993</v>
      </c>
      <c r="K165" s="25">
        <f t="shared" si="18"/>
        <v>72508.800000000003</v>
      </c>
      <c r="L165" s="26">
        <v>4035</v>
      </c>
      <c r="M165" s="26">
        <v>15493</v>
      </c>
      <c r="N165" s="25">
        <f t="shared" si="19"/>
        <v>19528</v>
      </c>
      <c r="O165" s="36">
        <f t="shared" si="20"/>
        <v>52980.800000000003</v>
      </c>
      <c r="P165" s="27">
        <f t="shared" si="21"/>
        <v>802741.63999999955</v>
      </c>
    </row>
    <row r="166" spans="1:16" x14ac:dyDescent="0.25">
      <c r="A166" s="15">
        <v>2017</v>
      </c>
      <c r="B166" s="15" t="s">
        <v>60</v>
      </c>
      <c r="C166" s="15" t="s">
        <v>16</v>
      </c>
      <c r="D166" s="16" t="s">
        <v>6</v>
      </c>
      <c r="E166" s="17">
        <v>60000</v>
      </c>
      <c r="F166" s="15" t="s">
        <v>49</v>
      </c>
      <c r="G166" s="15" t="s">
        <v>51</v>
      </c>
      <c r="H166" s="24">
        <f t="shared" si="15"/>
        <v>44460</v>
      </c>
      <c r="I166" s="25">
        <f t="shared" si="16"/>
        <v>22230</v>
      </c>
      <c r="J166" s="25">
        <f t="shared" si="17"/>
        <v>4446</v>
      </c>
      <c r="K166" s="25">
        <f t="shared" si="18"/>
        <v>71136</v>
      </c>
      <c r="L166" s="26">
        <v>4035</v>
      </c>
      <c r="M166" s="27">
        <v>12831</v>
      </c>
      <c r="N166" s="25">
        <f t="shared" si="19"/>
        <v>16866</v>
      </c>
      <c r="O166" s="36">
        <f t="shared" si="20"/>
        <v>54270</v>
      </c>
      <c r="P166" s="27">
        <f t="shared" si="21"/>
        <v>857011.63999999955</v>
      </c>
    </row>
    <row r="167" spans="1:16" x14ac:dyDescent="0.25">
      <c r="A167" s="18">
        <v>2017</v>
      </c>
      <c r="B167" s="18" t="s">
        <v>60</v>
      </c>
      <c r="C167" s="18" t="s">
        <v>20</v>
      </c>
      <c r="D167" s="19" t="s">
        <v>3</v>
      </c>
      <c r="E167" s="20">
        <v>60000</v>
      </c>
      <c r="F167" s="18" t="s">
        <v>52</v>
      </c>
      <c r="G167" s="18" t="s">
        <v>51</v>
      </c>
      <c r="H167" s="24">
        <f t="shared" si="15"/>
        <v>19080</v>
      </c>
      <c r="I167" s="25">
        <f t="shared" si="16"/>
        <v>0</v>
      </c>
      <c r="J167" s="25">
        <f t="shared" si="17"/>
        <v>1908</v>
      </c>
      <c r="K167" s="25">
        <f t="shared" si="18"/>
        <v>20988</v>
      </c>
      <c r="L167" s="26">
        <v>4035</v>
      </c>
      <c r="M167" s="26">
        <v>7251</v>
      </c>
      <c r="N167" s="25">
        <f t="shared" si="19"/>
        <v>11286</v>
      </c>
      <c r="O167" s="36">
        <f t="shared" si="20"/>
        <v>9702</v>
      </c>
      <c r="P167" s="27">
        <f t="shared" si="21"/>
        <v>866713.63999999955</v>
      </c>
    </row>
    <row r="168" spans="1:16" x14ac:dyDescent="0.25">
      <c r="A168" s="15">
        <v>2017</v>
      </c>
      <c r="B168" s="15" t="s">
        <v>60</v>
      </c>
      <c r="C168" s="15" t="s">
        <v>24</v>
      </c>
      <c r="D168" s="16" t="s">
        <v>4</v>
      </c>
      <c r="E168" s="17">
        <v>58000</v>
      </c>
      <c r="F168" s="15" t="s">
        <v>52</v>
      </c>
      <c r="G168" s="15" t="s">
        <v>50</v>
      </c>
      <c r="H168" s="24">
        <f t="shared" si="15"/>
        <v>12412</v>
      </c>
      <c r="I168" s="25">
        <f t="shared" si="16"/>
        <v>0</v>
      </c>
      <c r="J168" s="25">
        <f t="shared" si="17"/>
        <v>1489.44</v>
      </c>
      <c r="K168" s="25">
        <f t="shared" si="18"/>
        <v>13901.44</v>
      </c>
      <c r="L168" s="26">
        <v>4035</v>
      </c>
      <c r="M168" s="27">
        <v>11494</v>
      </c>
      <c r="N168" s="25">
        <f t="shared" si="19"/>
        <v>15529</v>
      </c>
      <c r="O168" s="36">
        <f t="shared" si="20"/>
        <v>-1627.5599999999995</v>
      </c>
      <c r="P168" s="27">
        <f t="shared" si="21"/>
        <v>865086.07999999949</v>
      </c>
    </row>
    <row r="169" spans="1:16" x14ac:dyDescent="0.25">
      <c r="A169" s="18">
        <v>2017</v>
      </c>
      <c r="B169" s="18" t="s">
        <v>60</v>
      </c>
      <c r="C169" s="18" t="s">
        <v>25</v>
      </c>
      <c r="D169" s="19" t="s">
        <v>8</v>
      </c>
      <c r="E169" s="20">
        <v>32000</v>
      </c>
      <c r="F169" s="18" t="s">
        <v>52</v>
      </c>
      <c r="G169" s="18" t="s">
        <v>53</v>
      </c>
      <c r="H169" s="24">
        <f t="shared" si="15"/>
        <v>13440</v>
      </c>
      <c r="I169" s="25">
        <f t="shared" si="16"/>
        <v>0</v>
      </c>
      <c r="J169" s="25">
        <f t="shared" si="17"/>
        <v>0</v>
      </c>
      <c r="K169" s="25">
        <f t="shared" si="18"/>
        <v>13440</v>
      </c>
      <c r="L169" s="26">
        <v>4035</v>
      </c>
      <c r="M169" s="26">
        <v>17205</v>
      </c>
      <c r="N169" s="25">
        <f t="shared" si="19"/>
        <v>21240</v>
      </c>
      <c r="O169" s="36">
        <f t="shared" si="20"/>
        <v>-7800</v>
      </c>
      <c r="P169" s="27">
        <f t="shared" si="21"/>
        <v>857286.07999999949</v>
      </c>
    </row>
    <row r="170" spans="1:16" x14ac:dyDescent="0.25">
      <c r="A170" s="15">
        <v>2017</v>
      </c>
      <c r="B170" s="15" t="s">
        <v>60</v>
      </c>
      <c r="C170" s="15" t="s">
        <v>27</v>
      </c>
      <c r="D170" s="16" t="s">
        <v>7</v>
      </c>
      <c r="E170" s="17">
        <v>42000</v>
      </c>
      <c r="F170" s="15" t="s">
        <v>52</v>
      </c>
      <c r="G170" s="15" t="s">
        <v>51</v>
      </c>
      <c r="H170" s="24">
        <f t="shared" si="15"/>
        <v>8736</v>
      </c>
      <c r="I170" s="25">
        <f t="shared" si="16"/>
        <v>0</v>
      </c>
      <c r="J170" s="25">
        <f t="shared" si="17"/>
        <v>873.6</v>
      </c>
      <c r="K170" s="25">
        <f t="shared" si="18"/>
        <v>9609.6</v>
      </c>
      <c r="L170" s="26">
        <v>4035</v>
      </c>
      <c r="M170" s="27">
        <v>14247</v>
      </c>
      <c r="N170" s="25">
        <f t="shared" si="19"/>
        <v>18282</v>
      </c>
      <c r="O170" s="36">
        <f t="shared" si="20"/>
        <v>-8672.4</v>
      </c>
      <c r="P170" s="27">
        <f t="shared" si="21"/>
        <v>848613.67999999947</v>
      </c>
    </row>
    <row r="171" spans="1:16" x14ac:dyDescent="0.25">
      <c r="A171" s="18">
        <v>2017</v>
      </c>
      <c r="B171" s="18" t="s">
        <v>60</v>
      </c>
      <c r="C171" s="18" t="s">
        <v>29</v>
      </c>
      <c r="D171" s="19" t="s">
        <v>4</v>
      </c>
      <c r="E171" s="20">
        <v>21000</v>
      </c>
      <c r="F171" s="18" t="s">
        <v>49</v>
      </c>
      <c r="G171" s="18" t="s">
        <v>51</v>
      </c>
      <c r="H171" s="24">
        <f t="shared" si="15"/>
        <v>1008</v>
      </c>
      <c r="I171" s="25">
        <f t="shared" si="16"/>
        <v>504</v>
      </c>
      <c r="J171" s="25">
        <f t="shared" si="17"/>
        <v>100.80000000000001</v>
      </c>
      <c r="K171" s="25">
        <f t="shared" si="18"/>
        <v>1612.8</v>
      </c>
      <c r="L171" s="26">
        <v>4035</v>
      </c>
      <c r="M171" s="26">
        <v>8519</v>
      </c>
      <c r="N171" s="25">
        <f t="shared" si="19"/>
        <v>12554</v>
      </c>
      <c r="O171" s="36">
        <f t="shared" si="20"/>
        <v>-10941.2</v>
      </c>
      <c r="P171" s="27">
        <f t="shared" si="21"/>
        <v>837672.47999999952</v>
      </c>
    </row>
    <row r="172" spans="1:16" x14ac:dyDescent="0.25">
      <c r="A172" s="15">
        <v>2017</v>
      </c>
      <c r="B172" s="15" t="s">
        <v>60</v>
      </c>
      <c r="C172" s="15" t="s">
        <v>31</v>
      </c>
      <c r="D172" s="16" t="s">
        <v>4</v>
      </c>
      <c r="E172" s="17">
        <v>72000</v>
      </c>
      <c r="F172" s="15" t="s">
        <v>49</v>
      </c>
      <c r="G172" s="15" t="s">
        <v>51</v>
      </c>
      <c r="H172" s="24">
        <f t="shared" si="15"/>
        <v>2664</v>
      </c>
      <c r="I172" s="25">
        <f t="shared" si="16"/>
        <v>1332</v>
      </c>
      <c r="J172" s="25">
        <f t="shared" si="17"/>
        <v>266.40000000000003</v>
      </c>
      <c r="K172" s="25">
        <f t="shared" si="18"/>
        <v>4262.3999999999996</v>
      </c>
      <c r="L172" s="26">
        <v>4035</v>
      </c>
      <c r="M172" s="27">
        <v>13291</v>
      </c>
      <c r="N172" s="25">
        <f t="shared" si="19"/>
        <v>17326</v>
      </c>
      <c r="O172" s="36">
        <f t="shared" si="20"/>
        <v>-13063.6</v>
      </c>
      <c r="P172" s="27">
        <f t="shared" si="21"/>
        <v>824608.87999999954</v>
      </c>
    </row>
    <row r="173" spans="1:16" x14ac:dyDescent="0.25">
      <c r="A173" s="18">
        <v>2017</v>
      </c>
      <c r="B173" s="18" t="s">
        <v>61</v>
      </c>
      <c r="C173" s="18" t="s">
        <v>12</v>
      </c>
      <c r="D173" s="19" t="s">
        <v>3</v>
      </c>
      <c r="E173" s="20">
        <v>62000</v>
      </c>
      <c r="F173" s="18" t="s">
        <v>49</v>
      </c>
      <c r="G173" s="18" t="s">
        <v>53</v>
      </c>
      <c r="H173" s="24">
        <f t="shared" si="15"/>
        <v>53134</v>
      </c>
      <c r="I173" s="25">
        <f t="shared" si="16"/>
        <v>26567</v>
      </c>
      <c r="J173" s="25">
        <f t="shared" si="17"/>
        <v>0</v>
      </c>
      <c r="K173" s="25">
        <f t="shared" si="18"/>
        <v>79701</v>
      </c>
      <c r="L173" s="26">
        <v>4035</v>
      </c>
      <c r="M173" s="26">
        <v>7112</v>
      </c>
      <c r="N173" s="25">
        <f t="shared" si="19"/>
        <v>11147</v>
      </c>
      <c r="O173" s="36">
        <f t="shared" si="20"/>
        <v>68554</v>
      </c>
      <c r="P173" s="27">
        <f t="shared" si="21"/>
        <v>893162.87999999954</v>
      </c>
    </row>
    <row r="174" spans="1:16" x14ac:dyDescent="0.25">
      <c r="A174" s="15">
        <v>2017</v>
      </c>
      <c r="B174" s="15" t="s">
        <v>61</v>
      </c>
      <c r="C174" s="15" t="s">
        <v>16</v>
      </c>
      <c r="D174" s="16" t="s">
        <v>8</v>
      </c>
      <c r="E174" s="17">
        <v>32000</v>
      </c>
      <c r="F174" s="15" t="s">
        <v>49</v>
      </c>
      <c r="G174" s="15" t="s">
        <v>53</v>
      </c>
      <c r="H174" s="24">
        <f t="shared" si="15"/>
        <v>31296</v>
      </c>
      <c r="I174" s="25">
        <f t="shared" si="16"/>
        <v>15648</v>
      </c>
      <c r="J174" s="25">
        <f t="shared" si="17"/>
        <v>0</v>
      </c>
      <c r="K174" s="25">
        <f t="shared" si="18"/>
        <v>46944</v>
      </c>
      <c r="L174" s="26">
        <v>4035</v>
      </c>
      <c r="M174" s="27">
        <v>9192</v>
      </c>
      <c r="N174" s="25">
        <f t="shared" si="19"/>
        <v>13227</v>
      </c>
      <c r="O174" s="36">
        <f t="shared" si="20"/>
        <v>33717</v>
      </c>
      <c r="P174" s="27">
        <f t="shared" si="21"/>
        <v>926879.87999999954</v>
      </c>
    </row>
    <row r="175" spans="1:16" x14ac:dyDescent="0.25">
      <c r="A175" s="18">
        <v>2017</v>
      </c>
      <c r="B175" s="18" t="s">
        <v>61</v>
      </c>
      <c r="C175" s="18" t="s">
        <v>20</v>
      </c>
      <c r="D175" s="19" t="s">
        <v>8</v>
      </c>
      <c r="E175" s="20">
        <v>35000</v>
      </c>
      <c r="F175" s="18" t="s">
        <v>49</v>
      </c>
      <c r="G175" s="18" t="s">
        <v>51</v>
      </c>
      <c r="H175" s="24">
        <f t="shared" si="15"/>
        <v>25795</v>
      </c>
      <c r="I175" s="25">
        <f t="shared" si="16"/>
        <v>12897.5</v>
      </c>
      <c r="J175" s="25">
        <f t="shared" si="17"/>
        <v>2579.5</v>
      </c>
      <c r="K175" s="25">
        <f t="shared" si="18"/>
        <v>41272</v>
      </c>
      <c r="L175" s="26">
        <v>4035</v>
      </c>
      <c r="M175" s="26">
        <v>11225</v>
      </c>
      <c r="N175" s="25">
        <f t="shared" si="19"/>
        <v>15260</v>
      </c>
      <c r="O175" s="36">
        <f t="shared" si="20"/>
        <v>26012</v>
      </c>
      <c r="P175" s="27">
        <f t="shared" si="21"/>
        <v>952891.87999999954</v>
      </c>
    </row>
    <row r="176" spans="1:16" x14ac:dyDescent="0.25">
      <c r="A176" s="15">
        <v>2017</v>
      </c>
      <c r="B176" s="15" t="s">
        <v>61</v>
      </c>
      <c r="C176" s="15" t="s">
        <v>24</v>
      </c>
      <c r="D176" s="16" t="s">
        <v>8</v>
      </c>
      <c r="E176" s="17">
        <v>72000</v>
      </c>
      <c r="F176" s="15" t="s">
        <v>52</v>
      </c>
      <c r="G176" s="15" t="s">
        <v>50</v>
      </c>
      <c r="H176" s="24">
        <f t="shared" si="15"/>
        <v>36144</v>
      </c>
      <c r="I176" s="25">
        <f t="shared" si="16"/>
        <v>0</v>
      </c>
      <c r="J176" s="25">
        <f t="shared" si="17"/>
        <v>4337.28</v>
      </c>
      <c r="K176" s="25">
        <f t="shared" si="18"/>
        <v>40481.279999999999</v>
      </c>
      <c r="L176" s="26">
        <v>4035</v>
      </c>
      <c r="M176" s="27">
        <v>14477</v>
      </c>
      <c r="N176" s="25">
        <f t="shared" si="19"/>
        <v>18512</v>
      </c>
      <c r="O176" s="36">
        <f t="shared" si="20"/>
        <v>21969.279999999999</v>
      </c>
      <c r="P176" s="27">
        <f t="shared" si="21"/>
        <v>974861.15999999957</v>
      </c>
    </row>
    <row r="177" spans="1:16" x14ac:dyDescent="0.25">
      <c r="A177" s="18">
        <v>2017</v>
      </c>
      <c r="B177" s="18" t="s">
        <v>61</v>
      </c>
      <c r="C177" s="18" t="s">
        <v>25</v>
      </c>
      <c r="D177" s="19" t="s">
        <v>5</v>
      </c>
      <c r="E177" s="20">
        <v>26000</v>
      </c>
      <c r="F177" s="18" t="s">
        <v>49</v>
      </c>
      <c r="G177" s="18" t="s">
        <v>50</v>
      </c>
      <c r="H177" s="24">
        <f t="shared" si="15"/>
        <v>6370</v>
      </c>
      <c r="I177" s="25">
        <f t="shared" si="16"/>
        <v>3185</v>
      </c>
      <c r="J177" s="25">
        <f t="shared" si="17"/>
        <v>764.4</v>
      </c>
      <c r="K177" s="25">
        <f t="shared" si="18"/>
        <v>10319.4</v>
      </c>
      <c r="L177" s="26">
        <v>4035</v>
      </c>
      <c r="M177" s="26">
        <v>17521</v>
      </c>
      <c r="N177" s="25">
        <f t="shared" si="19"/>
        <v>21556</v>
      </c>
      <c r="O177" s="36">
        <f t="shared" si="20"/>
        <v>-11236.6</v>
      </c>
      <c r="P177" s="27">
        <f t="shared" si="21"/>
        <v>963624.55999999959</v>
      </c>
    </row>
    <row r="178" spans="1:16" x14ac:dyDescent="0.25">
      <c r="A178" s="15">
        <v>2017</v>
      </c>
      <c r="B178" s="15" t="s">
        <v>61</v>
      </c>
      <c r="C178" s="15" t="s">
        <v>27</v>
      </c>
      <c r="D178" s="16" t="s">
        <v>7</v>
      </c>
      <c r="E178" s="17">
        <v>17000</v>
      </c>
      <c r="F178" s="15" t="s">
        <v>49</v>
      </c>
      <c r="G178" s="15" t="s">
        <v>51</v>
      </c>
      <c r="H178" s="24">
        <f t="shared" si="15"/>
        <v>3536</v>
      </c>
      <c r="I178" s="25">
        <f t="shared" si="16"/>
        <v>1768</v>
      </c>
      <c r="J178" s="25">
        <f t="shared" si="17"/>
        <v>353.6</v>
      </c>
      <c r="K178" s="25">
        <f t="shared" si="18"/>
        <v>5657.6</v>
      </c>
      <c r="L178" s="26">
        <v>4035</v>
      </c>
      <c r="M178" s="27">
        <v>7508</v>
      </c>
      <c r="N178" s="25">
        <f t="shared" si="19"/>
        <v>11543</v>
      </c>
      <c r="O178" s="36">
        <f t="shared" si="20"/>
        <v>-5885.4</v>
      </c>
      <c r="P178" s="27">
        <f t="shared" si="21"/>
        <v>957739.15999999957</v>
      </c>
    </row>
    <row r="179" spans="1:16" x14ac:dyDescent="0.25">
      <c r="A179" s="18">
        <v>2017</v>
      </c>
      <c r="B179" s="18" t="s">
        <v>61</v>
      </c>
      <c r="C179" s="18" t="s">
        <v>29</v>
      </c>
      <c r="D179" s="19" t="s">
        <v>3</v>
      </c>
      <c r="E179" s="20">
        <v>10000</v>
      </c>
      <c r="F179" s="18" t="s">
        <v>49</v>
      </c>
      <c r="G179" s="18" t="s">
        <v>50</v>
      </c>
      <c r="H179" s="24">
        <f t="shared" si="15"/>
        <v>430</v>
      </c>
      <c r="I179" s="25">
        <f t="shared" si="16"/>
        <v>215</v>
      </c>
      <c r="J179" s="25">
        <f t="shared" si="17"/>
        <v>51.6</v>
      </c>
      <c r="K179" s="25">
        <f t="shared" si="18"/>
        <v>696.6</v>
      </c>
      <c r="L179" s="26">
        <v>4035</v>
      </c>
      <c r="M179" s="26">
        <v>17471</v>
      </c>
      <c r="N179" s="25">
        <f t="shared" si="19"/>
        <v>21506</v>
      </c>
      <c r="O179" s="36">
        <f t="shared" si="20"/>
        <v>-20809.400000000001</v>
      </c>
      <c r="P179" s="27">
        <f t="shared" si="21"/>
        <v>936929.75999999954</v>
      </c>
    </row>
    <row r="180" spans="1:16" x14ac:dyDescent="0.25">
      <c r="A180" s="15">
        <v>2017</v>
      </c>
      <c r="B180" s="15" t="s">
        <v>61</v>
      </c>
      <c r="C180" s="15" t="s">
        <v>31</v>
      </c>
      <c r="D180" s="16" t="s">
        <v>3</v>
      </c>
      <c r="E180" s="17">
        <v>75000</v>
      </c>
      <c r="F180" s="15" t="s">
        <v>52</v>
      </c>
      <c r="G180" s="15" t="s">
        <v>53</v>
      </c>
      <c r="H180" s="24">
        <f t="shared" si="15"/>
        <v>2175</v>
      </c>
      <c r="I180" s="25">
        <f t="shared" si="16"/>
        <v>0</v>
      </c>
      <c r="J180" s="25">
        <f t="shared" si="17"/>
        <v>0</v>
      </c>
      <c r="K180" s="25">
        <f t="shared" si="18"/>
        <v>2175</v>
      </c>
      <c r="L180" s="26">
        <v>4035</v>
      </c>
      <c r="M180" s="27">
        <v>5301</v>
      </c>
      <c r="N180" s="25">
        <f t="shared" si="19"/>
        <v>9336</v>
      </c>
      <c r="O180" s="36">
        <f t="shared" si="20"/>
        <v>-7161</v>
      </c>
      <c r="P180" s="27">
        <f t="shared" si="21"/>
        <v>929768.75999999954</v>
      </c>
    </row>
    <row r="181" spans="1:16" x14ac:dyDescent="0.25">
      <c r="A181" s="18">
        <v>2017</v>
      </c>
      <c r="B181" s="18" t="s">
        <v>62</v>
      </c>
      <c r="C181" s="18" t="s">
        <v>12</v>
      </c>
      <c r="D181" s="19" t="s">
        <v>4</v>
      </c>
      <c r="E181" s="20">
        <v>8000</v>
      </c>
      <c r="F181" s="18" t="s">
        <v>52</v>
      </c>
      <c r="G181" s="18" t="s">
        <v>50</v>
      </c>
      <c r="H181" s="24">
        <f t="shared" si="15"/>
        <v>7600</v>
      </c>
      <c r="I181" s="25">
        <f t="shared" si="16"/>
        <v>0</v>
      </c>
      <c r="J181" s="25">
        <f t="shared" si="17"/>
        <v>912</v>
      </c>
      <c r="K181" s="25">
        <f t="shared" si="18"/>
        <v>8512</v>
      </c>
      <c r="L181" s="26">
        <v>4035</v>
      </c>
      <c r="M181" s="26">
        <v>13139</v>
      </c>
      <c r="N181" s="25">
        <f t="shared" si="19"/>
        <v>17174</v>
      </c>
      <c r="O181" s="36">
        <f t="shared" si="20"/>
        <v>-8662</v>
      </c>
      <c r="P181" s="27">
        <f t="shared" si="21"/>
        <v>921106.75999999954</v>
      </c>
    </row>
    <row r="182" spans="1:16" x14ac:dyDescent="0.25">
      <c r="A182" s="15">
        <v>2017</v>
      </c>
      <c r="B182" s="15" t="s">
        <v>62</v>
      </c>
      <c r="C182" s="15" t="s">
        <v>16</v>
      </c>
      <c r="D182" s="16" t="s">
        <v>6</v>
      </c>
      <c r="E182" s="17">
        <v>10000</v>
      </c>
      <c r="F182" s="15" t="s">
        <v>52</v>
      </c>
      <c r="G182" s="15" t="s">
        <v>51</v>
      </c>
      <c r="H182" s="24">
        <f t="shared" si="15"/>
        <v>7410</v>
      </c>
      <c r="I182" s="25">
        <f t="shared" si="16"/>
        <v>0</v>
      </c>
      <c r="J182" s="25">
        <f t="shared" si="17"/>
        <v>741</v>
      </c>
      <c r="K182" s="25">
        <f t="shared" si="18"/>
        <v>8151</v>
      </c>
      <c r="L182" s="26">
        <v>4035</v>
      </c>
      <c r="M182" s="27">
        <v>18609</v>
      </c>
      <c r="N182" s="25">
        <f t="shared" si="19"/>
        <v>22644</v>
      </c>
      <c r="O182" s="36">
        <f t="shared" si="20"/>
        <v>-14493</v>
      </c>
      <c r="P182" s="27">
        <f t="shared" si="21"/>
        <v>906613.75999999954</v>
      </c>
    </row>
    <row r="183" spans="1:16" x14ac:dyDescent="0.25">
      <c r="A183" s="18">
        <v>2017</v>
      </c>
      <c r="B183" s="18" t="s">
        <v>62</v>
      </c>
      <c r="C183" s="18" t="s">
        <v>20</v>
      </c>
      <c r="D183" s="19" t="s">
        <v>5</v>
      </c>
      <c r="E183" s="20">
        <v>69000</v>
      </c>
      <c r="F183" s="18" t="s">
        <v>52</v>
      </c>
      <c r="G183" s="18" t="s">
        <v>53</v>
      </c>
      <c r="H183" s="24">
        <f t="shared" si="15"/>
        <v>26910</v>
      </c>
      <c r="I183" s="25">
        <f t="shared" si="16"/>
        <v>0</v>
      </c>
      <c r="J183" s="25">
        <f t="shared" si="17"/>
        <v>0</v>
      </c>
      <c r="K183" s="25">
        <f t="shared" si="18"/>
        <v>26910</v>
      </c>
      <c r="L183" s="26">
        <v>4035</v>
      </c>
      <c r="M183" s="26">
        <v>8532</v>
      </c>
      <c r="N183" s="25">
        <f t="shared" si="19"/>
        <v>12567</v>
      </c>
      <c r="O183" s="36">
        <f t="shared" si="20"/>
        <v>14343</v>
      </c>
      <c r="P183" s="27">
        <f t="shared" si="21"/>
        <v>920956.75999999954</v>
      </c>
    </row>
    <row r="184" spans="1:16" x14ac:dyDescent="0.25">
      <c r="A184" s="15">
        <v>2017</v>
      </c>
      <c r="B184" s="15" t="s">
        <v>62</v>
      </c>
      <c r="C184" s="15" t="s">
        <v>24</v>
      </c>
      <c r="D184" s="16" t="s">
        <v>5</v>
      </c>
      <c r="E184" s="17">
        <v>70000</v>
      </c>
      <c r="F184" s="15" t="s">
        <v>52</v>
      </c>
      <c r="G184" s="15" t="s">
        <v>53</v>
      </c>
      <c r="H184" s="24">
        <f t="shared" si="15"/>
        <v>19180</v>
      </c>
      <c r="I184" s="25">
        <f t="shared" si="16"/>
        <v>0</v>
      </c>
      <c r="J184" s="25">
        <f t="shared" si="17"/>
        <v>0</v>
      </c>
      <c r="K184" s="25">
        <f t="shared" si="18"/>
        <v>19180</v>
      </c>
      <c r="L184" s="26">
        <v>4035</v>
      </c>
      <c r="M184" s="27">
        <v>5342</v>
      </c>
      <c r="N184" s="25">
        <f t="shared" si="19"/>
        <v>9377</v>
      </c>
      <c r="O184" s="36">
        <f t="shared" si="20"/>
        <v>9803</v>
      </c>
      <c r="P184" s="27">
        <f t="shared" si="21"/>
        <v>930759.75999999954</v>
      </c>
    </row>
    <row r="185" spans="1:16" x14ac:dyDescent="0.25">
      <c r="A185" s="18">
        <v>2017</v>
      </c>
      <c r="B185" s="18" t="s">
        <v>62</v>
      </c>
      <c r="C185" s="18" t="s">
        <v>25</v>
      </c>
      <c r="D185" s="19" t="s">
        <v>5</v>
      </c>
      <c r="E185" s="20">
        <v>31000</v>
      </c>
      <c r="F185" s="18" t="s">
        <v>49</v>
      </c>
      <c r="G185" s="18" t="s">
        <v>51</v>
      </c>
      <c r="H185" s="24">
        <f t="shared" si="15"/>
        <v>7595</v>
      </c>
      <c r="I185" s="25">
        <f t="shared" si="16"/>
        <v>3797.5</v>
      </c>
      <c r="J185" s="25">
        <f t="shared" si="17"/>
        <v>759.5</v>
      </c>
      <c r="K185" s="25">
        <f t="shared" si="18"/>
        <v>12152</v>
      </c>
      <c r="L185" s="26">
        <v>4035</v>
      </c>
      <c r="M185" s="26">
        <v>14812</v>
      </c>
      <c r="N185" s="25">
        <f t="shared" si="19"/>
        <v>18847</v>
      </c>
      <c r="O185" s="36">
        <f t="shared" si="20"/>
        <v>-6695</v>
      </c>
      <c r="P185" s="27">
        <f t="shared" si="21"/>
        <v>924064.75999999954</v>
      </c>
    </row>
    <row r="186" spans="1:16" x14ac:dyDescent="0.25">
      <c r="A186" s="15">
        <v>2017</v>
      </c>
      <c r="B186" s="15" t="s">
        <v>62</v>
      </c>
      <c r="C186" s="15" t="s">
        <v>27</v>
      </c>
      <c r="D186" s="16" t="s">
        <v>8</v>
      </c>
      <c r="E186" s="17">
        <v>74000</v>
      </c>
      <c r="F186" s="15" t="s">
        <v>52</v>
      </c>
      <c r="G186" s="15" t="s">
        <v>53</v>
      </c>
      <c r="H186" s="24">
        <f t="shared" si="15"/>
        <v>20350</v>
      </c>
      <c r="I186" s="25">
        <f t="shared" si="16"/>
        <v>0</v>
      </c>
      <c r="J186" s="25">
        <f t="shared" si="17"/>
        <v>0</v>
      </c>
      <c r="K186" s="25">
        <f t="shared" si="18"/>
        <v>20350</v>
      </c>
      <c r="L186" s="26">
        <v>4035</v>
      </c>
      <c r="M186" s="27">
        <v>1129</v>
      </c>
      <c r="N186" s="25">
        <f t="shared" si="19"/>
        <v>5164</v>
      </c>
      <c r="O186" s="36">
        <f t="shared" si="20"/>
        <v>15186</v>
      </c>
      <c r="P186" s="27">
        <f t="shared" si="21"/>
        <v>939250.75999999954</v>
      </c>
    </row>
    <row r="187" spans="1:16" x14ac:dyDescent="0.25">
      <c r="A187" s="18">
        <v>2017</v>
      </c>
      <c r="B187" s="18" t="s">
        <v>62</v>
      </c>
      <c r="C187" s="18" t="s">
        <v>29</v>
      </c>
      <c r="D187" s="19" t="s">
        <v>8</v>
      </c>
      <c r="E187" s="20">
        <v>55000</v>
      </c>
      <c r="F187" s="18" t="s">
        <v>52</v>
      </c>
      <c r="G187" s="18" t="s">
        <v>50</v>
      </c>
      <c r="H187" s="24">
        <f t="shared" si="15"/>
        <v>9405</v>
      </c>
      <c r="I187" s="25">
        <f t="shared" si="16"/>
        <v>0</v>
      </c>
      <c r="J187" s="25">
        <f t="shared" si="17"/>
        <v>1128.5999999999999</v>
      </c>
      <c r="K187" s="25">
        <f t="shared" si="18"/>
        <v>10533.6</v>
      </c>
      <c r="L187" s="26">
        <v>4035</v>
      </c>
      <c r="M187" s="26">
        <v>15306</v>
      </c>
      <c r="N187" s="25">
        <f t="shared" si="19"/>
        <v>19341</v>
      </c>
      <c r="O187" s="36">
        <f t="shared" si="20"/>
        <v>-8807.4</v>
      </c>
      <c r="P187" s="27">
        <f t="shared" si="21"/>
        <v>930443.35999999952</v>
      </c>
    </row>
    <row r="188" spans="1:16" x14ac:dyDescent="0.25">
      <c r="A188" s="15">
        <v>2017</v>
      </c>
      <c r="B188" s="15" t="s">
        <v>62</v>
      </c>
      <c r="C188" s="15" t="s">
        <v>31</v>
      </c>
      <c r="D188" s="16" t="s">
        <v>6</v>
      </c>
      <c r="E188" s="17">
        <v>17000</v>
      </c>
      <c r="F188" s="15" t="s">
        <v>49</v>
      </c>
      <c r="G188" s="15" t="s">
        <v>50</v>
      </c>
      <c r="H188" s="24">
        <f t="shared" si="15"/>
        <v>1139</v>
      </c>
      <c r="I188" s="25">
        <f t="shared" si="16"/>
        <v>569.5</v>
      </c>
      <c r="J188" s="25">
        <f t="shared" si="17"/>
        <v>136.68</v>
      </c>
      <c r="K188" s="25">
        <f t="shared" si="18"/>
        <v>1845.18</v>
      </c>
      <c r="L188" s="26">
        <v>4035</v>
      </c>
      <c r="M188" s="27">
        <v>9662</v>
      </c>
      <c r="N188" s="25">
        <f t="shared" si="19"/>
        <v>13697</v>
      </c>
      <c r="O188" s="36">
        <f t="shared" si="20"/>
        <v>-11851.82</v>
      </c>
      <c r="P188" s="27">
        <f t="shared" si="21"/>
        <v>918591.53999999957</v>
      </c>
    </row>
    <row r="189" spans="1:16" x14ac:dyDescent="0.25">
      <c r="A189" s="18">
        <v>2017</v>
      </c>
      <c r="B189" s="18" t="s">
        <v>63</v>
      </c>
      <c r="C189" s="18" t="s">
        <v>12</v>
      </c>
      <c r="D189" s="19" t="s">
        <v>6</v>
      </c>
      <c r="E189" s="20">
        <v>45000</v>
      </c>
      <c r="F189" s="18" t="s">
        <v>52</v>
      </c>
      <c r="G189" s="18" t="s">
        <v>53</v>
      </c>
      <c r="H189" s="24">
        <f t="shared" si="15"/>
        <v>56025</v>
      </c>
      <c r="I189" s="25">
        <f t="shared" si="16"/>
        <v>0</v>
      </c>
      <c r="J189" s="25">
        <f t="shared" si="17"/>
        <v>0</v>
      </c>
      <c r="K189" s="25">
        <f t="shared" si="18"/>
        <v>56025</v>
      </c>
      <c r="L189" s="26">
        <v>4035</v>
      </c>
      <c r="M189" s="26">
        <v>12254</v>
      </c>
      <c r="N189" s="25">
        <f t="shared" si="19"/>
        <v>16289</v>
      </c>
      <c r="O189" s="36">
        <f t="shared" si="20"/>
        <v>39736</v>
      </c>
      <c r="P189" s="27">
        <f t="shared" si="21"/>
        <v>958327.53999999957</v>
      </c>
    </row>
    <row r="190" spans="1:16" x14ac:dyDescent="0.25">
      <c r="A190" s="15">
        <v>2017</v>
      </c>
      <c r="B190" s="15" t="s">
        <v>63</v>
      </c>
      <c r="C190" s="15" t="s">
        <v>16</v>
      </c>
      <c r="D190" s="16" t="s">
        <v>7</v>
      </c>
      <c r="E190" s="17">
        <v>46000</v>
      </c>
      <c r="F190" s="15" t="s">
        <v>52</v>
      </c>
      <c r="G190" s="15" t="s">
        <v>53</v>
      </c>
      <c r="H190" s="24">
        <f t="shared" si="15"/>
        <v>39376</v>
      </c>
      <c r="I190" s="25">
        <f t="shared" si="16"/>
        <v>0</v>
      </c>
      <c r="J190" s="25">
        <f t="shared" si="17"/>
        <v>0</v>
      </c>
      <c r="K190" s="25">
        <f t="shared" si="18"/>
        <v>39376</v>
      </c>
      <c r="L190" s="26">
        <v>4035</v>
      </c>
      <c r="M190" s="27">
        <v>607</v>
      </c>
      <c r="N190" s="25">
        <f t="shared" si="19"/>
        <v>4642</v>
      </c>
      <c r="O190" s="36">
        <f t="shared" si="20"/>
        <v>34734</v>
      </c>
      <c r="P190" s="27">
        <f t="shared" si="21"/>
        <v>993061.53999999957</v>
      </c>
    </row>
    <row r="191" spans="1:16" x14ac:dyDescent="0.25">
      <c r="A191" s="18">
        <v>2017</v>
      </c>
      <c r="B191" s="18" t="s">
        <v>63</v>
      </c>
      <c r="C191" s="18" t="s">
        <v>20</v>
      </c>
      <c r="D191" s="19" t="s">
        <v>7</v>
      </c>
      <c r="E191" s="20">
        <v>40000</v>
      </c>
      <c r="F191" s="18" t="s">
        <v>52</v>
      </c>
      <c r="G191" s="18" t="s">
        <v>53</v>
      </c>
      <c r="H191" s="24">
        <f t="shared" si="15"/>
        <v>24360</v>
      </c>
      <c r="I191" s="25">
        <f t="shared" si="16"/>
        <v>0</v>
      </c>
      <c r="J191" s="25">
        <f t="shared" si="17"/>
        <v>0</v>
      </c>
      <c r="K191" s="25">
        <f t="shared" si="18"/>
        <v>24360</v>
      </c>
      <c r="L191" s="26">
        <v>4035</v>
      </c>
      <c r="M191" s="26">
        <v>8338</v>
      </c>
      <c r="N191" s="25">
        <f t="shared" si="19"/>
        <v>12373</v>
      </c>
      <c r="O191" s="36">
        <f t="shared" si="20"/>
        <v>11987</v>
      </c>
      <c r="P191" s="27">
        <f t="shared" si="21"/>
        <v>1005048.5399999996</v>
      </c>
    </row>
    <row r="192" spans="1:16" x14ac:dyDescent="0.25">
      <c r="A192" s="15">
        <v>2017</v>
      </c>
      <c r="B192" s="15" t="s">
        <v>63</v>
      </c>
      <c r="C192" s="15" t="s">
        <v>24</v>
      </c>
      <c r="D192" s="16" t="s">
        <v>7</v>
      </c>
      <c r="E192" s="17">
        <v>35000</v>
      </c>
      <c r="F192" s="15" t="s">
        <v>52</v>
      </c>
      <c r="G192" s="15" t="s">
        <v>53</v>
      </c>
      <c r="H192" s="24">
        <f t="shared" si="15"/>
        <v>14875</v>
      </c>
      <c r="I192" s="25">
        <f t="shared" si="16"/>
        <v>0</v>
      </c>
      <c r="J192" s="25">
        <f t="shared" si="17"/>
        <v>0</v>
      </c>
      <c r="K192" s="25">
        <f t="shared" si="18"/>
        <v>14875</v>
      </c>
      <c r="L192" s="26">
        <v>4035</v>
      </c>
      <c r="M192" s="27">
        <v>13935</v>
      </c>
      <c r="N192" s="25">
        <f t="shared" si="19"/>
        <v>17970</v>
      </c>
      <c r="O192" s="36">
        <f t="shared" si="20"/>
        <v>-3095</v>
      </c>
      <c r="P192" s="27">
        <f t="shared" si="21"/>
        <v>1001953.5399999996</v>
      </c>
    </row>
    <row r="193" spans="1:16" x14ac:dyDescent="0.25">
      <c r="A193" s="18">
        <v>2017</v>
      </c>
      <c r="B193" s="18" t="s">
        <v>63</v>
      </c>
      <c r="C193" s="18" t="s">
        <v>25</v>
      </c>
      <c r="D193" s="19" t="s">
        <v>7</v>
      </c>
      <c r="E193" s="20">
        <v>41000</v>
      </c>
      <c r="F193" s="18" t="s">
        <v>49</v>
      </c>
      <c r="G193" s="18" t="s">
        <v>51</v>
      </c>
      <c r="H193" s="24">
        <f t="shared" si="15"/>
        <v>14637</v>
      </c>
      <c r="I193" s="25">
        <f t="shared" si="16"/>
        <v>7318.5</v>
      </c>
      <c r="J193" s="25">
        <f t="shared" si="17"/>
        <v>1463.7</v>
      </c>
      <c r="K193" s="25">
        <f t="shared" si="18"/>
        <v>23419.200000000001</v>
      </c>
      <c r="L193" s="26">
        <v>4035</v>
      </c>
      <c r="M193" s="26">
        <v>5149</v>
      </c>
      <c r="N193" s="25">
        <f t="shared" si="19"/>
        <v>9184</v>
      </c>
      <c r="O193" s="36">
        <f t="shared" si="20"/>
        <v>14235.2</v>
      </c>
      <c r="P193" s="27">
        <f t="shared" si="21"/>
        <v>1016188.7399999995</v>
      </c>
    </row>
    <row r="194" spans="1:16" x14ac:dyDescent="0.25">
      <c r="A194" s="15">
        <v>2017</v>
      </c>
      <c r="B194" s="15" t="s">
        <v>63</v>
      </c>
      <c r="C194" s="15" t="s">
        <v>27</v>
      </c>
      <c r="D194" s="16" t="s">
        <v>3</v>
      </c>
      <c r="E194" s="17">
        <v>46000</v>
      </c>
      <c r="F194" s="15" t="s">
        <v>52</v>
      </c>
      <c r="G194" s="15" t="s">
        <v>51</v>
      </c>
      <c r="H194" s="24">
        <f t="shared" si="15"/>
        <v>2990</v>
      </c>
      <c r="I194" s="25">
        <f t="shared" si="16"/>
        <v>0</v>
      </c>
      <c r="J194" s="25">
        <f t="shared" si="17"/>
        <v>299</v>
      </c>
      <c r="K194" s="25">
        <f t="shared" si="18"/>
        <v>3289</v>
      </c>
      <c r="L194" s="26">
        <v>4035</v>
      </c>
      <c r="M194" s="27">
        <v>10929</v>
      </c>
      <c r="N194" s="25">
        <f t="shared" si="19"/>
        <v>14964</v>
      </c>
      <c r="O194" s="36">
        <f t="shared" si="20"/>
        <v>-11675</v>
      </c>
      <c r="P194" s="27">
        <f t="shared" si="21"/>
        <v>1004513.7399999995</v>
      </c>
    </row>
    <row r="195" spans="1:16" x14ac:dyDescent="0.25">
      <c r="A195" s="18">
        <v>2017</v>
      </c>
      <c r="B195" s="18" t="s">
        <v>63</v>
      </c>
      <c r="C195" s="18" t="s">
        <v>29</v>
      </c>
      <c r="D195" s="19" t="s">
        <v>7</v>
      </c>
      <c r="E195" s="20">
        <v>1000</v>
      </c>
      <c r="F195" s="18" t="s">
        <v>49</v>
      </c>
      <c r="G195" s="18" t="s">
        <v>50</v>
      </c>
      <c r="H195" s="24">
        <f t="shared" si="15"/>
        <v>105</v>
      </c>
      <c r="I195" s="25">
        <f t="shared" si="16"/>
        <v>52.5</v>
      </c>
      <c r="J195" s="25">
        <f t="shared" si="17"/>
        <v>12.6</v>
      </c>
      <c r="K195" s="25">
        <f t="shared" si="18"/>
        <v>170.1</v>
      </c>
      <c r="L195" s="26">
        <v>4035</v>
      </c>
      <c r="M195" s="26">
        <v>4761</v>
      </c>
      <c r="N195" s="25">
        <f t="shared" si="19"/>
        <v>8796</v>
      </c>
      <c r="O195" s="36">
        <f t="shared" si="20"/>
        <v>-8625.9</v>
      </c>
      <c r="P195" s="27">
        <f t="shared" si="21"/>
        <v>995887.8399999995</v>
      </c>
    </row>
    <row r="196" spans="1:16" x14ac:dyDescent="0.25">
      <c r="A196" s="15">
        <v>2017</v>
      </c>
      <c r="B196" s="15" t="s">
        <v>63</v>
      </c>
      <c r="C196" s="15" t="s">
        <v>31</v>
      </c>
      <c r="D196" s="16" t="s">
        <v>8</v>
      </c>
      <c r="E196" s="17">
        <v>22000</v>
      </c>
      <c r="F196" s="15" t="s">
        <v>49</v>
      </c>
      <c r="G196" s="15" t="s">
        <v>53</v>
      </c>
      <c r="H196" s="24">
        <f t="shared" si="15"/>
        <v>2310</v>
      </c>
      <c r="I196" s="25">
        <f t="shared" si="16"/>
        <v>1155</v>
      </c>
      <c r="J196" s="25">
        <f t="shared" si="17"/>
        <v>0</v>
      </c>
      <c r="K196" s="25">
        <f t="shared" si="18"/>
        <v>3465</v>
      </c>
      <c r="L196" s="26">
        <v>4035</v>
      </c>
      <c r="M196" s="27">
        <v>17910</v>
      </c>
      <c r="N196" s="25">
        <f t="shared" si="19"/>
        <v>21945</v>
      </c>
      <c r="O196" s="36">
        <f t="shared" si="20"/>
        <v>-18480</v>
      </c>
      <c r="P196" s="27">
        <f t="shared" si="21"/>
        <v>977407.8399999995</v>
      </c>
    </row>
    <row r="197" spans="1:16" x14ac:dyDescent="0.25">
      <c r="A197" s="18">
        <v>2017</v>
      </c>
      <c r="B197" s="18" t="s">
        <v>64</v>
      </c>
      <c r="C197" s="18" t="s">
        <v>12</v>
      </c>
      <c r="D197" s="19" t="s">
        <v>6</v>
      </c>
      <c r="E197" s="20">
        <v>19000</v>
      </c>
      <c r="F197" s="18" t="s">
        <v>49</v>
      </c>
      <c r="G197" s="18" t="s">
        <v>51</v>
      </c>
      <c r="H197" s="24">
        <f t="shared" si="15"/>
        <v>23655</v>
      </c>
      <c r="I197" s="25">
        <f t="shared" si="16"/>
        <v>11827.5</v>
      </c>
      <c r="J197" s="25">
        <f t="shared" si="17"/>
        <v>2365.5</v>
      </c>
      <c r="K197" s="25">
        <f t="shared" si="18"/>
        <v>37848</v>
      </c>
      <c r="L197" s="26">
        <v>4035</v>
      </c>
      <c r="M197" s="26">
        <v>7108</v>
      </c>
      <c r="N197" s="25">
        <f t="shared" si="19"/>
        <v>11143</v>
      </c>
      <c r="O197" s="36">
        <f t="shared" si="20"/>
        <v>26705</v>
      </c>
      <c r="P197" s="27">
        <f t="shared" si="21"/>
        <v>1004112.8399999995</v>
      </c>
    </row>
    <row r="198" spans="1:16" x14ac:dyDescent="0.25">
      <c r="A198" s="15">
        <v>2017</v>
      </c>
      <c r="B198" s="15" t="s">
        <v>64</v>
      </c>
      <c r="C198" s="15" t="s">
        <v>16</v>
      </c>
      <c r="D198" s="16" t="s">
        <v>7</v>
      </c>
      <c r="E198" s="17">
        <v>36000</v>
      </c>
      <c r="F198" s="15" t="s">
        <v>52</v>
      </c>
      <c r="G198" s="15" t="s">
        <v>53</v>
      </c>
      <c r="H198" s="24">
        <f t="shared" si="15"/>
        <v>30816</v>
      </c>
      <c r="I198" s="25">
        <f t="shared" si="16"/>
        <v>0</v>
      </c>
      <c r="J198" s="25">
        <f t="shared" si="17"/>
        <v>0</v>
      </c>
      <c r="K198" s="25">
        <f t="shared" si="18"/>
        <v>30816</v>
      </c>
      <c r="L198" s="26">
        <v>4035</v>
      </c>
      <c r="M198" s="27">
        <v>5972</v>
      </c>
      <c r="N198" s="25">
        <f t="shared" si="19"/>
        <v>10007</v>
      </c>
      <c r="O198" s="36">
        <f t="shared" si="20"/>
        <v>20809</v>
      </c>
      <c r="P198" s="27">
        <f t="shared" si="21"/>
        <v>1024921.8399999995</v>
      </c>
    </row>
    <row r="199" spans="1:16" x14ac:dyDescent="0.25">
      <c r="A199" s="18">
        <v>2017</v>
      </c>
      <c r="B199" s="18" t="s">
        <v>64</v>
      </c>
      <c r="C199" s="18" t="s">
        <v>20</v>
      </c>
      <c r="D199" s="19" t="s">
        <v>7</v>
      </c>
      <c r="E199" s="20">
        <v>41000</v>
      </c>
      <c r="F199" s="18" t="s">
        <v>49</v>
      </c>
      <c r="G199" s="18" t="s">
        <v>53</v>
      </c>
      <c r="H199" s="24">
        <f t="shared" si="15"/>
        <v>24969</v>
      </c>
      <c r="I199" s="25">
        <f t="shared" si="16"/>
        <v>12484.5</v>
      </c>
      <c r="J199" s="25">
        <f t="shared" si="17"/>
        <v>0</v>
      </c>
      <c r="K199" s="25">
        <f t="shared" si="18"/>
        <v>37453.5</v>
      </c>
      <c r="L199" s="26">
        <v>4035</v>
      </c>
      <c r="M199" s="26">
        <v>14859</v>
      </c>
      <c r="N199" s="25">
        <f t="shared" si="19"/>
        <v>18894</v>
      </c>
      <c r="O199" s="36">
        <f t="shared" si="20"/>
        <v>18559.5</v>
      </c>
      <c r="P199" s="27">
        <f t="shared" si="21"/>
        <v>1043481.3399999995</v>
      </c>
    </row>
    <row r="200" spans="1:16" x14ac:dyDescent="0.25">
      <c r="A200" s="15">
        <v>2017</v>
      </c>
      <c r="B200" s="15" t="s">
        <v>64</v>
      </c>
      <c r="C200" s="15" t="s">
        <v>24</v>
      </c>
      <c r="D200" s="16" t="s">
        <v>7</v>
      </c>
      <c r="E200" s="17">
        <v>6000</v>
      </c>
      <c r="F200" s="15" t="s">
        <v>52</v>
      </c>
      <c r="G200" s="15" t="s">
        <v>53</v>
      </c>
      <c r="H200" s="24">
        <f t="shared" si="15"/>
        <v>2550</v>
      </c>
      <c r="I200" s="25">
        <f t="shared" si="16"/>
        <v>0</v>
      </c>
      <c r="J200" s="25">
        <f t="shared" si="17"/>
        <v>0</v>
      </c>
      <c r="K200" s="25">
        <f t="shared" si="18"/>
        <v>2550</v>
      </c>
      <c r="L200" s="26">
        <v>4035</v>
      </c>
      <c r="M200" s="27">
        <v>11591</v>
      </c>
      <c r="N200" s="25">
        <f t="shared" si="19"/>
        <v>15626</v>
      </c>
      <c r="O200" s="36">
        <f t="shared" si="20"/>
        <v>-13076</v>
      </c>
      <c r="P200" s="27">
        <f t="shared" si="21"/>
        <v>1030405.3399999995</v>
      </c>
    </row>
    <row r="201" spans="1:16" x14ac:dyDescent="0.25">
      <c r="A201" s="18">
        <v>2017</v>
      </c>
      <c r="B201" s="18" t="s">
        <v>64</v>
      </c>
      <c r="C201" s="18" t="s">
        <v>25</v>
      </c>
      <c r="D201" s="19" t="s">
        <v>8</v>
      </c>
      <c r="E201" s="20">
        <v>61000</v>
      </c>
      <c r="F201" s="18" t="s">
        <v>52</v>
      </c>
      <c r="G201" s="18" t="s">
        <v>50</v>
      </c>
      <c r="H201" s="24">
        <f t="shared" si="15"/>
        <v>25620</v>
      </c>
      <c r="I201" s="25">
        <f t="shared" si="16"/>
        <v>0</v>
      </c>
      <c r="J201" s="25">
        <f t="shared" si="17"/>
        <v>3074.4</v>
      </c>
      <c r="K201" s="25">
        <f t="shared" si="18"/>
        <v>28694.400000000001</v>
      </c>
      <c r="L201" s="26">
        <v>4035</v>
      </c>
      <c r="M201" s="26">
        <v>3264</v>
      </c>
      <c r="N201" s="25">
        <f t="shared" si="19"/>
        <v>7299</v>
      </c>
      <c r="O201" s="36">
        <f t="shared" si="20"/>
        <v>21395.4</v>
      </c>
      <c r="P201" s="27">
        <f t="shared" si="21"/>
        <v>1051800.7399999995</v>
      </c>
    </row>
    <row r="202" spans="1:16" x14ac:dyDescent="0.25">
      <c r="A202" s="15">
        <v>2017</v>
      </c>
      <c r="B202" s="15" t="s">
        <v>64</v>
      </c>
      <c r="C202" s="15" t="s">
        <v>27</v>
      </c>
      <c r="D202" s="16" t="s">
        <v>8</v>
      </c>
      <c r="E202" s="17">
        <v>23000</v>
      </c>
      <c r="F202" s="15" t="s">
        <v>49</v>
      </c>
      <c r="G202" s="15" t="s">
        <v>51</v>
      </c>
      <c r="H202" s="24">
        <f t="shared" si="15"/>
        <v>6325</v>
      </c>
      <c r="I202" s="25">
        <f t="shared" si="16"/>
        <v>3162.5</v>
      </c>
      <c r="J202" s="25">
        <f t="shared" si="17"/>
        <v>632.5</v>
      </c>
      <c r="K202" s="25">
        <f t="shared" si="18"/>
        <v>10120</v>
      </c>
      <c r="L202" s="26">
        <v>4035</v>
      </c>
      <c r="M202" s="27">
        <v>12493</v>
      </c>
      <c r="N202" s="25">
        <f t="shared" si="19"/>
        <v>16528</v>
      </c>
      <c r="O202" s="36">
        <f t="shared" si="20"/>
        <v>-6408</v>
      </c>
      <c r="P202" s="27">
        <f t="shared" si="21"/>
        <v>1045392.7399999995</v>
      </c>
    </row>
    <row r="203" spans="1:16" x14ac:dyDescent="0.25">
      <c r="A203" s="18">
        <v>2017</v>
      </c>
      <c r="B203" s="18" t="s">
        <v>64</v>
      </c>
      <c r="C203" s="18" t="s">
        <v>29</v>
      </c>
      <c r="D203" s="19" t="s">
        <v>4</v>
      </c>
      <c r="E203" s="20">
        <v>6000</v>
      </c>
      <c r="F203" s="18" t="s">
        <v>49</v>
      </c>
      <c r="G203" s="18" t="s">
        <v>53</v>
      </c>
      <c r="H203" s="24">
        <f t="shared" si="15"/>
        <v>288</v>
      </c>
      <c r="I203" s="25">
        <f t="shared" si="16"/>
        <v>144</v>
      </c>
      <c r="J203" s="25">
        <f t="shared" si="17"/>
        <v>0</v>
      </c>
      <c r="K203" s="25">
        <f t="shared" si="18"/>
        <v>432</v>
      </c>
      <c r="L203" s="26">
        <v>4035</v>
      </c>
      <c r="M203" s="26">
        <v>18554</v>
      </c>
      <c r="N203" s="25">
        <f t="shared" si="19"/>
        <v>22589</v>
      </c>
      <c r="O203" s="36">
        <f t="shared" si="20"/>
        <v>-22157</v>
      </c>
      <c r="P203" s="27">
        <f t="shared" si="21"/>
        <v>1023235.7399999995</v>
      </c>
    </row>
    <row r="204" spans="1:16" x14ac:dyDescent="0.25">
      <c r="A204" s="15">
        <v>2017</v>
      </c>
      <c r="B204" s="15" t="s">
        <v>64</v>
      </c>
      <c r="C204" s="15" t="s">
        <v>31</v>
      </c>
      <c r="D204" s="16" t="s">
        <v>6</v>
      </c>
      <c r="E204" s="17">
        <v>6000</v>
      </c>
      <c r="F204" s="15" t="s">
        <v>52</v>
      </c>
      <c r="G204" s="15" t="s">
        <v>53</v>
      </c>
      <c r="H204" s="24">
        <f t="shared" si="15"/>
        <v>402</v>
      </c>
      <c r="I204" s="25">
        <f t="shared" si="16"/>
        <v>0</v>
      </c>
      <c r="J204" s="25">
        <f t="shared" si="17"/>
        <v>0</v>
      </c>
      <c r="K204" s="25">
        <f t="shared" si="18"/>
        <v>402</v>
      </c>
      <c r="L204" s="26">
        <v>4035</v>
      </c>
      <c r="M204" s="27">
        <v>7608</v>
      </c>
      <c r="N204" s="25">
        <f t="shared" si="19"/>
        <v>11643</v>
      </c>
      <c r="O204" s="36">
        <f t="shared" si="20"/>
        <v>-11241</v>
      </c>
      <c r="P204" s="27">
        <f t="shared" si="21"/>
        <v>1011994.7399999995</v>
      </c>
    </row>
    <row r="205" spans="1:16" x14ac:dyDescent="0.25">
      <c r="A205" s="18">
        <v>2018</v>
      </c>
      <c r="B205" s="18" t="s">
        <v>48</v>
      </c>
      <c r="C205" s="18" t="s">
        <v>12</v>
      </c>
      <c r="D205" s="19" t="s">
        <v>3</v>
      </c>
      <c r="E205" s="20">
        <v>24000</v>
      </c>
      <c r="F205" s="18" t="s">
        <v>49</v>
      </c>
      <c r="G205" s="18" t="s">
        <v>51</v>
      </c>
      <c r="H205" s="24">
        <f t="shared" ref="H205:H268" si="22">INDEX(PricingMatrix,MATCH(C205,PaperSizes,0),MATCH(D205,PaperWeight,0))*E205/1000</f>
        <v>20568</v>
      </c>
      <c r="I205" s="25">
        <f t="shared" si="16"/>
        <v>10284</v>
      </c>
      <c r="J205" s="25">
        <f t="shared" si="17"/>
        <v>2056.8000000000002</v>
      </c>
      <c r="K205" s="25">
        <f t="shared" si="18"/>
        <v>32908.800000000003</v>
      </c>
      <c r="L205" s="26">
        <v>3026</v>
      </c>
      <c r="M205" s="26">
        <v>6992</v>
      </c>
      <c r="N205" s="25">
        <f t="shared" si="19"/>
        <v>10018</v>
      </c>
      <c r="O205" s="36">
        <f t="shared" si="20"/>
        <v>22890.800000000003</v>
      </c>
      <c r="P205" s="27">
        <f t="shared" si="21"/>
        <v>1034885.5399999996</v>
      </c>
    </row>
    <row r="206" spans="1:16" x14ac:dyDescent="0.25">
      <c r="A206" s="15">
        <v>2018</v>
      </c>
      <c r="B206" s="15" t="s">
        <v>48</v>
      </c>
      <c r="C206" s="15" t="s">
        <v>16</v>
      </c>
      <c r="D206" s="16" t="s">
        <v>6</v>
      </c>
      <c r="E206" s="17">
        <v>3000</v>
      </c>
      <c r="F206" s="15" t="s">
        <v>52</v>
      </c>
      <c r="G206" s="15" t="s">
        <v>53</v>
      </c>
      <c r="H206" s="24">
        <f t="shared" si="22"/>
        <v>2223</v>
      </c>
      <c r="I206" s="25">
        <f t="shared" ref="I206:I269" si="23">IF(F206="Colour",H206*0.5,0)</f>
        <v>0</v>
      </c>
      <c r="J206" s="25">
        <f t="shared" ref="J206:J269" si="24">IF(G206="Double",H206*0.12,IF(G206="Single",H206*0.1,0))</f>
        <v>0</v>
      </c>
      <c r="K206" s="25">
        <f t="shared" ref="K206:K269" si="25">SUM(H206:J206)</f>
        <v>2223</v>
      </c>
      <c r="L206" s="27">
        <v>3026</v>
      </c>
      <c r="M206" s="27">
        <v>10103</v>
      </c>
      <c r="N206" s="25">
        <f t="shared" ref="N206:N269" si="26">SUM(L206:M206)</f>
        <v>13129</v>
      </c>
      <c r="O206" s="36">
        <f t="shared" ref="O206:O269" si="27">(K206-N206)</f>
        <v>-10906</v>
      </c>
      <c r="P206" s="27">
        <f t="shared" si="21"/>
        <v>1023979.5399999996</v>
      </c>
    </row>
    <row r="207" spans="1:16" x14ac:dyDescent="0.25">
      <c r="A207" s="18">
        <v>2018</v>
      </c>
      <c r="B207" s="18" t="s">
        <v>48</v>
      </c>
      <c r="C207" s="18" t="s">
        <v>20</v>
      </c>
      <c r="D207" s="19" t="s">
        <v>5</v>
      </c>
      <c r="E207" s="20">
        <v>1000</v>
      </c>
      <c r="F207" s="18" t="s">
        <v>49</v>
      </c>
      <c r="G207" s="18" t="s">
        <v>51</v>
      </c>
      <c r="H207" s="24">
        <f t="shared" si="22"/>
        <v>390</v>
      </c>
      <c r="I207" s="25">
        <f t="shared" si="23"/>
        <v>195</v>
      </c>
      <c r="J207" s="25">
        <f t="shared" si="24"/>
        <v>39</v>
      </c>
      <c r="K207" s="25">
        <f t="shared" si="25"/>
        <v>624</v>
      </c>
      <c r="L207" s="26">
        <v>3026</v>
      </c>
      <c r="M207" s="26">
        <v>18415</v>
      </c>
      <c r="N207" s="25">
        <f t="shared" si="26"/>
        <v>21441</v>
      </c>
      <c r="O207" s="36">
        <f t="shared" si="27"/>
        <v>-20817</v>
      </c>
      <c r="P207" s="27">
        <f t="shared" ref="P207:P270" si="28">(P206+O207)</f>
        <v>1003162.5399999996</v>
      </c>
    </row>
    <row r="208" spans="1:16" x14ac:dyDescent="0.25">
      <c r="A208" s="15">
        <v>2018</v>
      </c>
      <c r="B208" s="15" t="s">
        <v>48</v>
      </c>
      <c r="C208" s="15" t="s">
        <v>24</v>
      </c>
      <c r="D208" s="16" t="s">
        <v>4</v>
      </c>
      <c r="E208" s="17">
        <v>23000</v>
      </c>
      <c r="F208" s="15" t="s">
        <v>49</v>
      </c>
      <c r="G208" s="15" t="s">
        <v>51</v>
      </c>
      <c r="H208" s="24">
        <f t="shared" si="22"/>
        <v>4922</v>
      </c>
      <c r="I208" s="25">
        <f t="shared" si="23"/>
        <v>2461</v>
      </c>
      <c r="J208" s="25">
        <f t="shared" si="24"/>
        <v>492.20000000000005</v>
      </c>
      <c r="K208" s="25">
        <f t="shared" si="25"/>
        <v>7875.2</v>
      </c>
      <c r="L208" s="27">
        <v>3026</v>
      </c>
      <c r="M208" s="27">
        <v>3896</v>
      </c>
      <c r="N208" s="25">
        <f t="shared" si="26"/>
        <v>6922</v>
      </c>
      <c r="O208" s="36">
        <f t="shared" si="27"/>
        <v>953.19999999999982</v>
      </c>
      <c r="P208" s="27">
        <f t="shared" si="28"/>
        <v>1004115.7399999995</v>
      </c>
    </row>
    <row r="209" spans="1:16" x14ac:dyDescent="0.25">
      <c r="A209" s="18">
        <v>2018</v>
      </c>
      <c r="B209" s="18" t="s">
        <v>48</v>
      </c>
      <c r="C209" s="18" t="s">
        <v>25</v>
      </c>
      <c r="D209" s="19" t="s">
        <v>7</v>
      </c>
      <c r="E209" s="20">
        <v>57000</v>
      </c>
      <c r="F209" s="18" t="s">
        <v>52</v>
      </c>
      <c r="G209" s="18" t="s">
        <v>53</v>
      </c>
      <c r="H209" s="24">
        <f t="shared" si="22"/>
        <v>20349</v>
      </c>
      <c r="I209" s="25">
        <f t="shared" si="23"/>
        <v>0</v>
      </c>
      <c r="J209" s="25">
        <f t="shared" si="24"/>
        <v>0</v>
      </c>
      <c r="K209" s="25">
        <f t="shared" si="25"/>
        <v>20349</v>
      </c>
      <c r="L209" s="26">
        <v>3026</v>
      </c>
      <c r="M209" s="26">
        <v>6954</v>
      </c>
      <c r="N209" s="25">
        <f t="shared" si="26"/>
        <v>9980</v>
      </c>
      <c r="O209" s="36">
        <f t="shared" si="27"/>
        <v>10369</v>
      </c>
      <c r="P209" s="27">
        <f t="shared" si="28"/>
        <v>1014484.7399999995</v>
      </c>
    </row>
    <row r="210" spans="1:16" x14ac:dyDescent="0.25">
      <c r="A210" s="15">
        <v>2018</v>
      </c>
      <c r="B210" s="15" t="s">
        <v>48</v>
      </c>
      <c r="C210" s="15" t="s">
        <v>27</v>
      </c>
      <c r="D210" s="16" t="s">
        <v>8</v>
      </c>
      <c r="E210" s="17">
        <v>8000</v>
      </c>
      <c r="F210" s="15" t="s">
        <v>52</v>
      </c>
      <c r="G210" s="15" t="s">
        <v>53</v>
      </c>
      <c r="H210" s="24">
        <f t="shared" si="22"/>
        <v>2200</v>
      </c>
      <c r="I210" s="25">
        <f t="shared" si="23"/>
        <v>0</v>
      </c>
      <c r="J210" s="25">
        <f t="shared" si="24"/>
        <v>0</v>
      </c>
      <c r="K210" s="25">
        <f t="shared" si="25"/>
        <v>2200</v>
      </c>
      <c r="L210" s="27">
        <v>3026</v>
      </c>
      <c r="M210" s="27">
        <v>18434</v>
      </c>
      <c r="N210" s="25">
        <f t="shared" si="26"/>
        <v>21460</v>
      </c>
      <c r="O210" s="36">
        <f t="shared" si="27"/>
        <v>-19260</v>
      </c>
      <c r="P210" s="27">
        <f t="shared" si="28"/>
        <v>995224.73999999953</v>
      </c>
    </row>
    <row r="211" spans="1:16" x14ac:dyDescent="0.25">
      <c r="A211" s="18">
        <v>2018</v>
      </c>
      <c r="B211" s="18" t="s">
        <v>48</v>
      </c>
      <c r="C211" s="18" t="s">
        <v>29</v>
      </c>
      <c r="D211" s="19" t="s">
        <v>6</v>
      </c>
      <c r="E211" s="20">
        <v>59000</v>
      </c>
      <c r="F211" s="18" t="s">
        <v>52</v>
      </c>
      <c r="G211" s="18" t="s">
        <v>53</v>
      </c>
      <c r="H211" s="24">
        <f t="shared" si="22"/>
        <v>5251</v>
      </c>
      <c r="I211" s="25">
        <f t="shared" si="23"/>
        <v>0</v>
      </c>
      <c r="J211" s="25">
        <f t="shared" si="24"/>
        <v>0</v>
      </c>
      <c r="K211" s="25">
        <f t="shared" si="25"/>
        <v>5251</v>
      </c>
      <c r="L211" s="26">
        <v>3026</v>
      </c>
      <c r="M211" s="26">
        <v>18754</v>
      </c>
      <c r="N211" s="25">
        <f t="shared" si="26"/>
        <v>21780</v>
      </c>
      <c r="O211" s="36">
        <f t="shared" si="27"/>
        <v>-16529</v>
      </c>
      <c r="P211" s="27">
        <f t="shared" si="28"/>
        <v>978695.73999999953</v>
      </c>
    </row>
    <row r="212" spans="1:16" x14ac:dyDescent="0.25">
      <c r="A212" s="15">
        <v>2018</v>
      </c>
      <c r="B212" s="15" t="s">
        <v>48</v>
      </c>
      <c r="C212" s="15" t="s">
        <v>31</v>
      </c>
      <c r="D212" s="16" t="s">
        <v>7</v>
      </c>
      <c r="E212" s="17">
        <v>40000</v>
      </c>
      <c r="F212" s="15" t="s">
        <v>49</v>
      </c>
      <c r="G212" s="15" t="s">
        <v>53</v>
      </c>
      <c r="H212" s="24">
        <f t="shared" si="22"/>
        <v>3400</v>
      </c>
      <c r="I212" s="25">
        <f t="shared" si="23"/>
        <v>1700</v>
      </c>
      <c r="J212" s="25">
        <f t="shared" si="24"/>
        <v>0</v>
      </c>
      <c r="K212" s="25">
        <f t="shared" si="25"/>
        <v>5100</v>
      </c>
      <c r="L212" s="27">
        <v>3026</v>
      </c>
      <c r="M212" s="27">
        <v>3819</v>
      </c>
      <c r="N212" s="25">
        <f t="shared" si="26"/>
        <v>6845</v>
      </c>
      <c r="O212" s="36">
        <f t="shared" si="27"/>
        <v>-1745</v>
      </c>
      <c r="P212" s="27">
        <f t="shared" si="28"/>
        <v>976950.73999999953</v>
      </c>
    </row>
    <row r="213" spans="1:16" x14ac:dyDescent="0.25">
      <c r="A213" s="18">
        <v>2018</v>
      </c>
      <c r="B213" s="18" t="s">
        <v>54</v>
      </c>
      <c r="C213" s="18" t="s">
        <v>12</v>
      </c>
      <c r="D213" s="19" t="s">
        <v>8</v>
      </c>
      <c r="E213" s="20">
        <v>45000</v>
      </c>
      <c r="F213" s="18" t="s">
        <v>52</v>
      </c>
      <c r="G213" s="18" t="s">
        <v>53</v>
      </c>
      <c r="H213" s="24">
        <f t="shared" si="22"/>
        <v>81135</v>
      </c>
      <c r="I213" s="25">
        <f t="shared" si="23"/>
        <v>0</v>
      </c>
      <c r="J213" s="25">
        <f t="shared" si="24"/>
        <v>0</v>
      </c>
      <c r="K213" s="25">
        <f t="shared" si="25"/>
        <v>81135</v>
      </c>
      <c r="L213" s="26">
        <v>3026</v>
      </c>
      <c r="M213" s="26">
        <v>9613</v>
      </c>
      <c r="N213" s="25">
        <f t="shared" si="26"/>
        <v>12639</v>
      </c>
      <c r="O213" s="36">
        <f t="shared" si="27"/>
        <v>68496</v>
      </c>
      <c r="P213" s="27">
        <f t="shared" si="28"/>
        <v>1045446.7399999995</v>
      </c>
    </row>
    <row r="214" spans="1:16" x14ac:dyDescent="0.25">
      <c r="A214" s="15">
        <v>2018</v>
      </c>
      <c r="B214" s="15" t="s">
        <v>54</v>
      </c>
      <c r="C214" s="15" t="s">
        <v>16</v>
      </c>
      <c r="D214" s="16" t="s">
        <v>8</v>
      </c>
      <c r="E214" s="17">
        <v>64000</v>
      </c>
      <c r="F214" s="15" t="s">
        <v>49</v>
      </c>
      <c r="G214" s="15" t="s">
        <v>53</v>
      </c>
      <c r="H214" s="24">
        <f t="shared" si="22"/>
        <v>62592</v>
      </c>
      <c r="I214" s="25">
        <f t="shared" si="23"/>
        <v>31296</v>
      </c>
      <c r="J214" s="25">
        <f t="shared" si="24"/>
        <v>0</v>
      </c>
      <c r="K214" s="25">
        <f t="shared" si="25"/>
        <v>93888</v>
      </c>
      <c r="L214" s="27">
        <v>3026</v>
      </c>
      <c r="M214" s="27">
        <v>12332</v>
      </c>
      <c r="N214" s="25">
        <f t="shared" si="26"/>
        <v>15358</v>
      </c>
      <c r="O214" s="36">
        <f t="shared" si="27"/>
        <v>78530</v>
      </c>
      <c r="P214" s="27">
        <f t="shared" si="28"/>
        <v>1123976.7399999995</v>
      </c>
    </row>
    <row r="215" spans="1:16" x14ac:dyDescent="0.25">
      <c r="A215" s="18">
        <v>2018</v>
      </c>
      <c r="B215" s="18" t="s">
        <v>54</v>
      </c>
      <c r="C215" s="18" t="s">
        <v>20</v>
      </c>
      <c r="D215" s="19" t="s">
        <v>6</v>
      </c>
      <c r="E215" s="20">
        <v>42000</v>
      </c>
      <c r="F215" s="18" t="s">
        <v>49</v>
      </c>
      <c r="G215" s="18" t="s">
        <v>53</v>
      </c>
      <c r="H215" s="24">
        <f t="shared" si="22"/>
        <v>19152</v>
      </c>
      <c r="I215" s="25">
        <f t="shared" si="23"/>
        <v>9576</v>
      </c>
      <c r="J215" s="25">
        <f t="shared" si="24"/>
        <v>0</v>
      </c>
      <c r="K215" s="25">
        <f t="shared" si="25"/>
        <v>28728</v>
      </c>
      <c r="L215" s="26">
        <v>3026</v>
      </c>
      <c r="M215" s="26">
        <v>6629</v>
      </c>
      <c r="N215" s="25">
        <f t="shared" si="26"/>
        <v>9655</v>
      </c>
      <c r="O215" s="36">
        <f t="shared" si="27"/>
        <v>19073</v>
      </c>
      <c r="P215" s="27">
        <f t="shared" si="28"/>
        <v>1143049.7399999995</v>
      </c>
    </row>
    <row r="216" spans="1:16" x14ac:dyDescent="0.25">
      <c r="A216" s="15">
        <v>2018</v>
      </c>
      <c r="B216" s="15" t="s">
        <v>54</v>
      </c>
      <c r="C216" s="15" t="s">
        <v>24</v>
      </c>
      <c r="D216" s="16" t="s">
        <v>4</v>
      </c>
      <c r="E216" s="17">
        <v>15000</v>
      </c>
      <c r="F216" s="15" t="s">
        <v>52</v>
      </c>
      <c r="G216" s="15" t="s">
        <v>53</v>
      </c>
      <c r="H216" s="24">
        <f t="shared" si="22"/>
        <v>3210</v>
      </c>
      <c r="I216" s="25">
        <f t="shared" si="23"/>
        <v>0</v>
      </c>
      <c r="J216" s="25">
        <f t="shared" si="24"/>
        <v>0</v>
      </c>
      <c r="K216" s="25">
        <f t="shared" si="25"/>
        <v>3210</v>
      </c>
      <c r="L216" s="27">
        <v>3026</v>
      </c>
      <c r="M216" s="27">
        <v>11079</v>
      </c>
      <c r="N216" s="25">
        <f t="shared" si="26"/>
        <v>14105</v>
      </c>
      <c r="O216" s="36">
        <f t="shared" si="27"/>
        <v>-10895</v>
      </c>
      <c r="P216" s="27">
        <f t="shared" si="28"/>
        <v>1132154.7399999995</v>
      </c>
    </row>
    <row r="217" spans="1:16" x14ac:dyDescent="0.25">
      <c r="A217" s="18">
        <v>2018</v>
      </c>
      <c r="B217" s="18" t="s">
        <v>54</v>
      </c>
      <c r="C217" s="18" t="s">
        <v>25</v>
      </c>
      <c r="D217" s="19" t="s">
        <v>5</v>
      </c>
      <c r="E217" s="20">
        <v>42000</v>
      </c>
      <c r="F217" s="18" t="s">
        <v>49</v>
      </c>
      <c r="G217" s="18" t="s">
        <v>50</v>
      </c>
      <c r="H217" s="24">
        <f t="shared" si="22"/>
        <v>10290</v>
      </c>
      <c r="I217" s="25">
        <f t="shared" si="23"/>
        <v>5145</v>
      </c>
      <c r="J217" s="25">
        <f t="shared" si="24"/>
        <v>1234.8</v>
      </c>
      <c r="K217" s="25">
        <f t="shared" si="25"/>
        <v>16669.8</v>
      </c>
      <c r="L217" s="26">
        <v>3026</v>
      </c>
      <c r="M217" s="26">
        <v>3532</v>
      </c>
      <c r="N217" s="25">
        <f t="shared" si="26"/>
        <v>6558</v>
      </c>
      <c r="O217" s="36">
        <f t="shared" si="27"/>
        <v>10111.799999999999</v>
      </c>
      <c r="P217" s="27">
        <f t="shared" si="28"/>
        <v>1142266.5399999996</v>
      </c>
    </row>
    <row r="218" spans="1:16" x14ac:dyDescent="0.25">
      <c r="A218" s="15">
        <v>2018</v>
      </c>
      <c r="B218" s="15" t="s">
        <v>54</v>
      </c>
      <c r="C218" s="15" t="s">
        <v>27</v>
      </c>
      <c r="D218" s="16" t="s">
        <v>3</v>
      </c>
      <c r="E218" s="17">
        <v>13000</v>
      </c>
      <c r="F218" s="15" t="s">
        <v>52</v>
      </c>
      <c r="G218" s="15" t="s">
        <v>53</v>
      </c>
      <c r="H218" s="24">
        <f t="shared" si="22"/>
        <v>845</v>
      </c>
      <c r="I218" s="25">
        <f t="shared" si="23"/>
        <v>0</v>
      </c>
      <c r="J218" s="25">
        <f t="shared" si="24"/>
        <v>0</v>
      </c>
      <c r="K218" s="25">
        <f t="shared" si="25"/>
        <v>845</v>
      </c>
      <c r="L218" s="27">
        <v>3026</v>
      </c>
      <c r="M218" s="27">
        <v>14689</v>
      </c>
      <c r="N218" s="25">
        <f t="shared" si="26"/>
        <v>17715</v>
      </c>
      <c r="O218" s="36">
        <f t="shared" si="27"/>
        <v>-16870</v>
      </c>
      <c r="P218" s="27">
        <f t="shared" si="28"/>
        <v>1125396.5399999996</v>
      </c>
    </row>
    <row r="219" spans="1:16" x14ac:dyDescent="0.25">
      <c r="A219" s="18">
        <v>2018</v>
      </c>
      <c r="B219" s="18" t="s">
        <v>54</v>
      </c>
      <c r="C219" s="18" t="s">
        <v>29</v>
      </c>
      <c r="D219" s="19" t="s">
        <v>3</v>
      </c>
      <c r="E219" s="20">
        <v>20000</v>
      </c>
      <c r="F219" s="18" t="s">
        <v>52</v>
      </c>
      <c r="G219" s="18" t="s">
        <v>53</v>
      </c>
      <c r="H219" s="24">
        <f t="shared" si="22"/>
        <v>860</v>
      </c>
      <c r="I219" s="25">
        <f t="shared" si="23"/>
        <v>0</v>
      </c>
      <c r="J219" s="25">
        <f t="shared" si="24"/>
        <v>0</v>
      </c>
      <c r="K219" s="25">
        <f t="shared" si="25"/>
        <v>860</v>
      </c>
      <c r="L219" s="26">
        <v>3026</v>
      </c>
      <c r="M219" s="26">
        <v>6771</v>
      </c>
      <c r="N219" s="25">
        <f t="shared" si="26"/>
        <v>9797</v>
      </c>
      <c r="O219" s="36">
        <f t="shared" si="27"/>
        <v>-8937</v>
      </c>
      <c r="P219" s="27">
        <f t="shared" si="28"/>
        <v>1116459.5399999996</v>
      </c>
    </row>
    <row r="220" spans="1:16" x14ac:dyDescent="0.25">
      <c r="A220" s="15">
        <v>2018</v>
      </c>
      <c r="B220" s="15" t="s">
        <v>54</v>
      </c>
      <c r="C220" s="15" t="s">
        <v>31</v>
      </c>
      <c r="D220" s="16" t="s">
        <v>3</v>
      </c>
      <c r="E220" s="17">
        <v>24000</v>
      </c>
      <c r="F220" s="15" t="s">
        <v>52</v>
      </c>
      <c r="G220" s="15" t="s">
        <v>50</v>
      </c>
      <c r="H220" s="24">
        <f t="shared" si="22"/>
        <v>696</v>
      </c>
      <c r="I220" s="25">
        <f t="shared" si="23"/>
        <v>0</v>
      </c>
      <c r="J220" s="25">
        <f t="shared" si="24"/>
        <v>83.52</v>
      </c>
      <c r="K220" s="25">
        <f t="shared" si="25"/>
        <v>779.52</v>
      </c>
      <c r="L220" s="27">
        <v>3026</v>
      </c>
      <c r="M220" s="27">
        <v>18536</v>
      </c>
      <c r="N220" s="25">
        <f t="shared" si="26"/>
        <v>21562</v>
      </c>
      <c r="O220" s="36">
        <f t="shared" si="27"/>
        <v>-20782.48</v>
      </c>
      <c r="P220" s="27">
        <f t="shared" si="28"/>
        <v>1095677.0599999996</v>
      </c>
    </row>
    <row r="221" spans="1:16" x14ac:dyDescent="0.25">
      <c r="A221" s="18">
        <v>2018</v>
      </c>
      <c r="B221" s="18" t="s">
        <v>55</v>
      </c>
      <c r="C221" s="18" t="s">
        <v>12</v>
      </c>
      <c r="D221" s="19" t="s">
        <v>4</v>
      </c>
      <c r="E221" s="20">
        <v>18000</v>
      </c>
      <c r="F221" s="18" t="s">
        <v>52</v>
      </c>
      <c r="G221" s="18" t="s">
        <v>50</v>
      </c>
      <c r="H221" s="24">
        <f t="shared" si="22"/>
        <v>17100</v>
      </c>
      <c r="I221" s="25">
        <f t="shared" si="23"/>
        <v>0</v>
      </c>
      <c r="J221" s="25">
        <f t="shared" si="24"/>
        <v>2052</v>
      </c>
      <c r="K221" s="25">
        <f t="shared" si="25"/>
        <v>19152</v>
      </c>
      <c r="L221" s="26">
        <v>3026</v>
      </c>
      <c r="M221" s="26">
        <v>14275</v>
      </c>
      <c r="N221" s="25">
        <f t="shared" si="26"/>
        <v>17301</v>
      </c>
      <c r="O221" s="36">
        <f t="shared" si="27"/>
        <v>1851</v>
      </c>
      <c r="P221" s="27">
        <f t="shared" si="28"/>
        <v>1097528.0599999996</v>
      </c>
    </row>
    <row r="222" spans="1:16" x14ac:dyDescent="0.25">
      <c r="A222" s="15">
        <v>2018</v>
      </c>
      <c r="B222" s="15" t="s">
        <v>55</v>
      </c>
      <c r="C222" s="15" t="s">
        <v>16</v>
      </c>
      <c r="D222" s="16" t="s">
        <v>7</v>
      </c>
      <c r="E222" s="17">
        <v>19000</v>
      </c>
      <c r="F222" s="15" t="s">
        <v>52</v>
      </c>
      <c r="G222" s="15" t="s">
        <v>53</v>
      </c>
      <c r="H222" s="24">
        <f t="shared" si="22"/>
        <v>16264</v>
      </c>
      <c r="I222" s="25">
        <f t="shared" si="23"/>
        <v>0</v>
      </c>
      <c r="J222" s="25">
        <f t="shared" si="24"/>
        <v>0</v>
      </c>
      <c r="K222" s="25">
        <f t="shared" si="25"/>
        <v>16264</v>
      </c>
      <c r="L222" s="27">
        <v>3026</v>
      </c>
      <c r="M222" s="27">
        <v>8734</v>
      </c>
      <c r="N222" s="25">
        <f t="shared" si="26"/>
        <v>11760</v>
      </c>
      <c r="O222" s="36">
        <f t="shared" si="27"/>
        <v>4504</v>
      </c>
      <c r="P222" s="27">
        <f t="shared" si="28"/>
        <v>1102032.0599999996</v>
      </c>
    </row>
    <row r="223" spans="1:16" x14ac:dyDescent="0.25">
      <c r="A223" s="18">
        <v>2018</v>
      </c>
      <c r="B223" s="18" t="s">
        <v>55</v>
      </c>
      <c r="C223" s="18" t="s">
        <v>20</v>
      </c>
      <c r="D223" s="19" t="s">
        <v>8</v>
      </c>
      <c r="E223" s="20">
        <v>54000</v>
      </c>
      <c r="F223" s="18" t="s">
        <v>52</v>
      </c>
      <c r="G223" s="18" t="s">
        <v>50</v>
      </c>
      <c r="H223" s="24">
        <f t="shared" si="22"/>
        <v>39798</v>
      </c>
      <c r="I223" s="25">
        <f t="shared" si="23"/>
        <v>0</v>
      </c>
      <c r="J223" s="25">
        <f t="shared" si="24"/>
        <v>4775.76</v>
      </c>
      <c r="K223" s="25">
        <f t="shared" si="25"/>
        <v>44573.760000000002</v>
      </c>
      <c r="L223" s="26">
        <v>3026</v>
      </c>
      <c r="M223" s="26">
        <v>12976</v>
      </c>
      <c r="N223" s="25">
        <f t="shared" si="26"/>
        <v>16002</v>
      </c>
      <c r="O223" s="36">
        <f t="shared" si="27"/>
        <v>28571.760000000002</v>
      </c>
      <c r="P223" s="27">
        <f t="shared" si="28"/>
        <v>1130603.8199999996</v>
      </c>
    </row>
    <row r="224" spans="1:16" x14ac:dyDescent="0.25">
      <c r="A224" s="15">
        <v>2018</v>
      </c>
      <c r="B224" s="15" t="s">
        <v>55</v>
      </c>
      <c r="C224" s="15" t="s">
        <v>24</v>
      </c>
      <c r="D224" s="16" t="s">
        <v>3</v>
      </c>
      <c r="E224" s="17">
        <v>72000</v>
      </c>
      <c r="F224" s="15" t="s">
        <v>52</v>
      </c>
      <c r="G224" s="15" t="s">
        <v>51</v>
      </c>
      <c r="H224" s="24">
        <f t="shared" si="22"/>
        <v>14472</v>
      </c>
      <c r="I224" s="25">
        <f t="shared" si="23"/>
        <v>0</v>
      </c>
      <c r="J224" s="25">
        <f t="shared" si="24"/>
        <v>1447.2</v>
      </c>
      <c r="K224" s="25">
        <f t="shared" si="25"/>
        <v>15919.2</v>
      </c>
      <c r="L224" s="27">
        <v>3026</v>
      </c>
      <c r="M224" s="27">
        <v>17342</v>
      </c>
      <c r="N224" s="25">
        <f t="shared" si="26"/>
        <v>20368</v>
      </c>
      <c r="O224" s="36">
        <f t="shared" si="27"/>
        <v>-4448.7999999999993</v>
      </c>
      <c r="P224" s="27">
        <f t="shared" si="28"/>
        <v>1126155.0199999996</v>
      </c>
    </row>
    <row r="225" spans="1:16" x14ac:dyDescent="0.25">
      <c r="A225" s="18">
        <v>2018</v>
      </c>
      <c r="B225" s="18" t="s">
        <v>55</v>
      </c>
      <c r="C225" s="18" t="s">
        <v>25</v>
      </c>
      <c r="D225" s="19" t="s">
        <v>5</v>
      </c>
      <c r="E225" s="20">
        <v>65000</v>
      </c>
      <c r="F225" s="18" t="s">
        <v>52</v>
      </c>
      <c r="G225" s="18" t="s">
        <v>51</v>
      </c>
      <c r="H225" s="24">
        <f t="shared" si="22"/>
        <v>15925</v>
      </c>
      <c r="I225" s="25">
        <f t="shared" si="23"/>
        <v>0</v>
      </c>
      <c r="J225" s="25">
        <f t="shared" si="24"/>
        <v>1592.5</v>
      </c>
      <c r="K225" s="25">
        <f t="shared" si="25"/>
        <v>17517.5</v>
      </c>
      <c r="L225" s="26">
        <v>3026</v>
      </c>
      <c r="M225" s="26">
        <v>6790</v>
      </c>
      <c r="N225" s="25">
        <f t="shared" si="26"/>
        <v>9816</v>
      </c>
      <c r="O225" s="36">
        <f t="shared" si="27"/>
        <v>7701.5</v>
      </c>
      <c r="P225" s="27">
        <f t="shared" si="28"/>
        <v>1133856.5199999996</v>
      </c>
    </row>
    <row r="226" spans="1:16" x14ac:dyDescent="0.25">
      <c r="A226" s="15">
        <v>2018</v>
      </c>
      <c r="B226" s="15" t="s">
        <v>55</v>
      </c>
      <c r="C226" s="15" t="s">
        <v>27</v>
      </c>
      <c r="D226" s="16" t="s">
        <v>3</v>
      </c>
      <c r="E226" s="17">
        <v>58000</v>
      </c>
      <c r="F226" s="15" t="s">
        <v>52</v>
      </c>
      <c r="G226" s="15" t="s">
        <v>53</v>
      </c>
      <c r="H226" s="24">
        <f t="shared" si="22"/>
        <v>3770</v>
      </c>
      <c r="I226" s="25">
        <f t="shared" si="23"/>
        <v>0</v>
      </c>
      <c r="J226" s="25">
        <f t="shared" si="24"/>
        <v>0</v>
      </c>
      <c r="K226" s="25">
        <f t="shared" si="25"/>
        <v>3770</v>
      </c>
      <c r="L226" s="27">
        <v>3026</v>
      </c>
      <c r="M226" s="27">
        <v>3894</v>
      </c>
      <c r="N226" s="25">
        <f t="shared" si="26"/>
        <v>6920</v>
      </c>
      <c r="O226" s="36">
        <f t="shared" si="27"/>
        <v>-3150</v>
      </c>
      <c r="P226" s="27">
        <f t="shared" si="28"/>
        <v>1130706.5199999996</v>
      </c>
    </row>
    <row r="227" spans="1:16" x14ac:dyDescent="0.25">
      <c r="A227" s="18">
        <v>2018</v>
      </c>
      <c r="B227" s="18" t="s">
        <v>55</v>
      </c>
      <c r="C227" s="18" t="s">
        <v>29</v>
      </c>
      <c r="D227" s="19" t="s">
        <v>4</v>
      </c>
      <c r="E227" s="20">
        <v>52000</v>
      </c>
      <c r="F227" s="18" t="s">
        <v>49</v>
      </c>
      <c r="G227" s="18" t="s">
        <v>50</v>
      </c>
      <c r="H227" s="24">
        <f t="shared" si="22"/>
        <v>2496</v>
      </c>
      <c r="I227" s="25">
        <f t="shared" si="23"/>
        <v>1248</v>
      </c>
      <c r="J227" s="25">
        <f t="shared" si="24"/>
        <v>299.52</v>
      </c>
      <c r="K227" s="25">
        <f t="shared" si="25"/>
        <v>4043.52</v>
      </c>
      <c r="L227" s="26">
        <v>3026</v>
      </c>
      <c r="M227" s="26">
        <v>7858</v>
      </c>
      <c r="N227" s="25">
        <f t="shared" si="26"/>
        <v>10884</v>
      </c>
      <c r="O227" s="36">
        <f t="shared" si="27"/>
        <v>-6840.48</v>
      </c>
      <c r="P227" s="27">
        <f t="shared" si="28"/>
        <v>1123866.0399999996</v>
      </c>
    </row>
    <row r="228" spans="1:16" x14ac:dyDescent="0.25">
      <c r="A228" s="15">
        <v>2018</v>
      </c>
      <c r="B228" s="15" t="s">
        <v>55</v>
      </c>
      <c r="C228" s="15" t="s">
        <v>31</v>
      </c>
      <c r="D228" s="16" t="s">
        <v>5</v>
      </c>
      <c r="E228" s="17">
        <v>38000</v>
      </c>
      <c r="F228" s="15" t="s">
        <v>52</v>
      </c>
      <c r="G228" s="15" t="s">
        <v>51</v>
      </c>
      <c r="H228" s="24">
        <f t="shared" si="22"/>
        <v>2242</v>
      </c>
      <c r="I228" s="25">
        <f t="shared" si="23"/>
        <v>0</v>
      </c>
      <c r="J228" s="25">
        <f t="shared" si="24"/>
        <v>224.20000000000002</v>
      </c>
      <c r="K228" s="25">
        <f t="shared" si="25"/>
        <v>2466.1999999999998</v>
      </c>
      <c r="L228" s="27">
        <v>3026</v>
      </c>
      <c r="M228" s="27">
        <v>17264</v>
      </c>
      <c r="N228" s="25">
        <f t="shared" si="26"/>
        <v>20290</v>
      </c>
      <c r="O228" s="36">
        <f t="shared" si="27"/>
        <v>-17823.8</v>
      </c>
      <c r="P228" s="27">
        <f t="shared" si="28"/>
        <v>1106042.2399999995</v>
      </c>
    </row>
    <row r="229" spans="1:16" x14ac:dyDescent="0.25">
      <c r="A229" s="18">
        <v>2018</v>
      </c>
      <c r="B229" s="18" t="s">
        <v>56</v>
      </c>
      <c r="C229" s="18" t="s">
        <v>12</v>
      </c>
      <c r="D229" s="19" t="s">
        <v>8</v>
      </c>
      <c r="E229" s="20">
        <v>47000</v>
      </c>
      <c r="F229" s="18" t="s">
        <v>49</v>
      </c>
      <c r="G229" s="18" t="s">
        <v>50</v>
      </c>
      <c r="H229" s="24">
        <f t="shared" si="22"/>
        <v>84741</v>
      </c>
      <c r="I229" s="25">
        <f t="shared" si="23"/>
        <v>42370.5</v>
      </c>
      <c r="J229" s="25">
        <f t="shared" si="24"/>
        <v>10168.92</v>
      </c>
      <c r="K229" s="25">
        <f t="shared" si="25"/>
        <v>137280.42000000001</v>
      </c>
      <c r="L229" s="26">
        <v>3026</v>
      </c>
      <c r="M229" s="26">
        <v>5151</v>
      </c>
      <c r="N229" s="25">
        <f t="shared" si="26"/>
        <v>8177</v>
      </c>
      <c r="O229" s="36">
        <f t="shared" si="27"/>
        <v>129103.42000000001</v>
      </c>
      <c r="P229" s="27">
        <f t="shared" si="28"/>
        <v>1235145.6599999995</v>
      </c>
    </row>
    <row r="230" spans="1:16" x14ac:dyDescent="0.25">
      <c r="A230" s="15">
        <v>2018</v>
      </c>
      <c r="B230" s="15" t="s">
        <v>56</v>
      </c>
      <c r="C230" s="15" t="s">
        <v>16</v>
      </c>
      <c r="D230" s="16" t="s">
        <v>6</v>
      </c>
      <c r="E230" s="17">
        <v>20000</v>
      </c>
      <c r="F230" s="15" t="s">
        <v>49</v>
      </c>
      <c r="G230" s="15" t="s">
        <v>50</v>
      </c>
      <c r="H230" s="24">
        <f t="shared" si="22"/>
        <v>14820</v>
      </c>
      <c r="I230" s="25">
        <f t="shared" si="23"/>
        <v>7410</v>
      </c>
      <c r="J230" s="25">
        <f t="shared" si="24"/>
        <v>1778.3999999999999</v>
      </c>
      <c r="K230" s="25">
        <f t="shared" si="25"/>
        <v>24008.400000000001</v>
      </c>
      <c r="L230" s="27">
        <v>3026</v>
      </c>
      <c r="M230" s="27">
        <v>6303</v>
      </c>
      <c r="N230" s="25">
        <f t="shared" si="26"/>
        <v>9329</v>
      </c>
      <c r="O230" s="36">
        <f t="shared" si="27"/>
        <v>14679.400000000001</v>
      </c>
      <c r="P230" s="27">
        <f t="shared" si="28"/>
        <v>1249825.0599999994</v>
      </c>
    </row>
    <row r="231" spans="1:16" x14ac:dyDescent="0.25">
      <c r="A231" s="18">
        <v>2018</v>
      </c>
      <c r="B231" s="18" t="s">
        <v>56</v>
      </c>
      <c r="C231" s="18" t="s">
        <v>20</v>
      </c>
      <c r="D231" s="19" t="s">
        <v>7</v>
      </c>
      <c r="E231" s="20">
        <v>27000</v>
      </c>
      <c r="F231" s="18" t="s">
        <v>52</v>
      </c>
      <c r="G231" s="18" t="s">
        <v>53</v>
      </c>
      <c r="H231" s="24">
        <f t="shared" si="22"/>
        <v>16443</v>
      </c>
      <c r="I231" s="25">
        <f t="shared" si="23"/>
        <v>0</v>
      </c>
      <c r="J231" s="25">
        <f t="shared" si="24"/>
        <v>0</v>
      </c>
      <c r="K231" s="25">
        <f t="shared" si="25"/>
        <v>16443</v>
      </c>
      <c r="L231" s="26">
        <v>3026</v>
      </c>
      <c r="M231" s="26">
        <v>2660</v>
      </c>
      <c r="N231" s="25">
        <f t="shared" si="26"/>
        <v>5686</v>
      </c>
      <c r="O231" s="36">
        <f t="shared" si="27"/>
        <v>10757</v>
      </c>
      <c r="P231" s="27">
        <f t="shared" si="28"/>
        <v>1260582.0599999994</v>
      </c>
    </row>
    <row r="232" spans="1:16" x14ac:dyDescent="0.25">
      <c r="A232" s="15">
        <v>2018</v>
      </c>
      <c r="B232" s="15" t="s">
        <v>56</v>
      </c>
      <c r="C232" s="15" t="s">
        <v>24</v>
      </c>
      <c r="D232" s="16" t="s">
        <v>7</v>
      </c>
      <c r="E232" s="17">
        <v>53000</v>
      </c>
      <c r="F232" s="15" t="s">
        <v>52</v>
      </c>
      <c r="G232" s="15" t="s">
        <v>50</v>
      </c>
      <c r="H232" s="24">
        <f t="shared" si="22"/>
        <v>22525</v>
      </c>
      <c r="I232" s="25">
        <f t="shared" si="23"/>
        <v>0</v>
      </c>
      <c r="J232" s="25">
        <f t="shared" si="24"/>
        <v>2703</v>
      </c>
      <c r="K232" s="25">
        <f t="shared" si="25"/>
        <v>25228</v>
      </c>
      <c r="L232" s="27">
        <v>3026</v>
      </c>
      <c r="M232" s="27">
        <v>1243</v>
      </c>
      <c r="N232" s="25">
        <f t="shared" si="26"/>
        <v>4269</v>
      </c>
      <c r="O232" s="36">
        <f t="shared" si="27"/>
        <v>20959</v>
      </c>
      <c r="P232" s="27">
        <f t="shared" si="28"/>
        <v>1281541.0599999994</v>
      </c>
    </row>
    <row r="233" spans="1:16" x14ac:dyDescent="0.25">
      <c r="A233" s="18">
        <v>2018</v>
      </c>
      <c r="B233" s="18" t="s">
        <v>56</v>
      </c>
      <c r="C233" s="18" t="s">
        <v>25</v>
      </c>
      <c r="D233" s="19" t="s">
        <v>6</v>
      </c>
      <c r="E233" s="20">
        <v>19000</v>
      </c>
      <c r="F233" s="18" t="s">
        <v>49</v>
      </c>
      <c r="G233" s="18" t="s">
        <v>50</v>
      </c>
      <c r="H233" s="24">
        <f t="shared" si="22"/>
        <v>5719</v>
      </c>
      <c r="I233" s="25">
        <f t="shared" si="23"/>
        <v>2859.5</v>
      </c>
      <c r="J233" s="25">
        <f t="shared" si="24"/>
        <v>686.28</v>
      </c>
      <c r="K233" s="25">
        <f t="shared" si="25"/>
        <v>9264.7800000000007</v>
      </c>
      <c r="L233" s="26">
        <v>3026</v>
      </c>
      <c r="M233" s="26">
        <v>2612</v>
      </c>
      <c r="N233" s="25">
        <f t="shared" si="26"/>
        <v>5638</v>
      </c>
      <c r="O233" s="36">
        <f t="shared" si="27"/>
        <v>3626.7800000000007</v>
      </c>
      <c r="P233" s="27">
        <f t="shared" si="28"/>
        <v>1285167.8399999994</v>
      </c>
    </row>
    <row r="234" spans="1:16" x14ac:dyDescent="0.25">
      <c r="A234" s="15">
        <v>2018</v>
      </c>
      <c r="B234" s="15" t="s">
        <v>56</v>
      </c>
      <c r="C234" s="15" t="s">
        <v>27</v>
      </c>
      <c r="D234" s="16" t="s">
        <v>7</v>
      </c>
      <c r="E234" s="17">
        <v>27000</v>
      </c>
      <c r="F234" s="15" t="s">
        <v>49</v>
      </c>
      <c r="G234" s="15" t="s">
        <v>53</v>
      </c>
      <c r="H234" s="24">
        <f t="shared" si="22"/>
        <v>5616</v>
      </c>
      <c r="I234" s="25">
        <f t="shared" si="23"/>
        <v>2808</v>
      </c>
      <c r="J234" s="25">
        <f t="shared" si="24"/>
        <v>0</v>
      </c>
      <c r="K234" s="25">
        <f t="shared" si="25"/>
        <v>8424</v>
      </c>
      <c r="L234" s="27">
        <v>3026</v>
      </c>
      <c r="M234" s="27">
        <v>10172</v>
      </c>
      <c r="N234" s="25">
        <f t="shared" si="26"/>
        <v>13198</v>
      </c>
      <c r="O234" s="36">
        <f t="shared" si="27"/>
        <v>-4774</v>
      </c>
      <c r="P234" s="27">
        <f t="shared" si="28"/>
        <v>1280393.8399999994</v>
      </c>
    </row>
    <row r="235" spans="1:16" x14ac:dyDescent="0.25">
      <c r="A235" s="18">
        <v>2018</v>
      </c>
      <c r="B235" s="18" t="s">
        <v>56</v>
      </c>
      <c r="C235" s="18" t="s">
        <v>29</v>
      </c>
      <c r="D235" s="19" t="s">
        <v>5</v>
      </c>
      <c r="E235" s="20">
        <v>56000</v>
      </c>
      <c r="F235" s="18" t="s">
        <v>49</v>
      </c>
      <c r="G235" s="18" t="s">
        <v>53</v>
      </c>
      <c r="H235" s="24">
        <f t="shared" si="22"/>
        <v>3752</v>
      </c>
      <c r="I235" s="25">
        <f t="shared" si="23"/>
        <v>1876</v>
      </c>
      <c r="J235" s="25">
        <f t="shared" si="24"/>
        <v>0</v>
      </c>
      <c r="K235" s="25">
        <f t="shared" si="25"/>
        <v>5628</v>
      </c>
      <c r="L235" s="26">
        <v>3026</v>
      </c>
      <c r="M235" s="26">
        <v>570</v>
      </c>
      <c r="N235" s="25">
        <f t="shared" si="26"/>
        <v>3596</v>
      </c>
      <c r="O235" s="36">
        <f t="shared" si="27"/>
        <v>2032</v>
      </c>
      <c r="P235" s="27">
        <f t="shared" si="28"/>
        <v>1282425.8399999994</v>
      </c>
    </row>
    <row r="236" spans="1:16" x14ac:dyDescent="0.25">
      <c r="A236" s="15">
        <v>2018</v>
      </c>
      <c r="B236" s="15" t="s">
        <v>56</v>
      </c>
      <c r="C236" s="15" t="s">
        <v>31</v>
      </c>
      <c r="D236" s="16" t="s">
        <v>5</v>
      </c>
      <c r="E236" s="17">
        <v>46000</v>
      </c>
      <c r="F236" s="15" t="s">
        <v>52</v>
      </c>
      <c r="G236" s="15" t="s">
        <v>50</v>
      </c>
      <c r="H236" s="24">
        <f t="shared" si="22"/>
        <v>2714</v>
      </c>
      <c r="I236" s="25">
        <f t="shared" si="23"/>
        <v>0</v>
      </c>
      <c r="J236" s="25">
        <f t="shared" si="24"/>
        <v>325.68</v>
      </c>
      <c r="K236" s="25">
        <f t="shared" si="25"/>
        <v>3039.68</v>
      </c>
      <c r="L236" s="27">
        <v>3026</v>
      </c>
      <c r="M236" s="27">
        <v>15613</v>
      </c>
      <c r="N236" s="25">
        <f t="shared" si="26"/>
        <v>18639</v>
      </c>
      <c r="O236" s="36">
        <f t="shared" si="27"/>
        <v>-15599.32</v>
      </c>
      <c r="P236" s="27">
        <f t="shared" si="28"/>
        <v>1266826.5199999993</v>
      </c>
    </row>
    <row r="237" spans="1:16" x14ac:dyDescent="0.25">
      <c r="A237" s="18">
        <v>2018</v>
      </c>
      <c r="B237" s="18" t="s">
        <v>57</v>
      </c>
      <c r="C237" s="18" t="s">
        <v>12</v>
      </c>
      <c r="D237" s="19" t="s">
        <v>5</v>
      </c>
      <c r="E237" s="20">
        <v>56000</v>
      </c>
      <c r="F237" s="18" t="s">
        <v>52</v>
      </c>
      <c r="G237" s="18" t="s">
        <v>51</v>
      </c>
      <c r="H237" s="24">
        <f t="shared" si="22"/>
        <v>68600</v>
      </c>
      <c r="I237" s="25">
        <f t="shared" si="23"/>
        <v>0</v>
      </c>
      <c r="J237" s="25">
        <f t="shared" si="24"/>
        <v>6860</v>
      </c>
      <c r="K237" s="25">
        <f t="shared" si="25"/>
        <v>75460</v>
      </c>
      <c r="L237" s="26">
        <v>3026</v>
      </c>
      <c r="M237" s="26">
        <v>6701</v>
      </c>
      <c r="N237" s="25">
        <f t="shared" si="26"/>
        <v>9727</v>
      </c>
      <c r="O237" s="36">
        <f t="shared" si="27"/>
        <v>65733</v>
      </c>
      <c r="P237" s="27">
        <f t="shared" si="28"/>
        <v>1332559.5199999993</v>
      </c>
    </row>
    <row r="238" spans="1:16" x14ac:dyDescent="0.25">
      <c r="A238" s="15">
        <v>2018</v>
      </c>
      <c r="B238" s="15" t="s">
        <v>57</v>
      </c>
      <c r="C238" s="15" t="s">
        <v>16</v>
      </c>
      <c r="D238" s="16" t="s">
        <v>3</v>
      </c>
      <c r="E238" s="17">
        <v>63000</v>
      </c>
      <c r="F238" s="15" t="s">
        <v>49</v>
      </c>
      <c r="G238" s="15" t="s">
        <v>50</v>
      </c>
      <c r="H238" s="24">
        <f t="shared" si="22"/>
        <v>30807</v>
      </c>
      <c r="I238" s="25">
        <f t="shared" si="23"/>
        <v>15403.5</v>
      </c>
      <c r="J238" s="25">
        <f t="shared" si="24"/>
        <v>3696.8399999999997</v>
      </c>
      <c r="K238" s="25">
        <f t="shared" si="25"/>
        <v>49907.34</v>
      </c>
      <c r="L238" s="27">
        <v>3026</v>
      </c>
      <c r="M238" s="27">
        <v>5400</v>
      </c>
      <c r="N238" s="25">
        <f t="shared" si="26"/>
        <v>8426</v>
      </c>
      <c r="O238" s="36">
        <f t="shared" si="27"/>
        <v>41481.339999999997</v>
      </c>
      <c r="P238" s="27">
        <f t="shared" si="28"/>
        <v>1374040.8599999994</v>
      </c>
    </row>
    <row r="239" spans="1:16" x14ac:dyDescent="0.25">
      <c r="A239" s="18">
        <v>2018</v>
      </c>
      <c r="B239" s="18" t="s">
        <v>57</v>
      </c>
      <c r="C239" s="18" t="s">
        <v>20</v>
      </c>
      <c r="D239" s="19" t="s">
        <v>7</v>
      </c>
      <c r="E239" s="20">
        <v>74000</v>
      </c>
      <c r="F239" s="18" t="s">
        <v>52</v>
      </c>
      <c r="G239" s="18" t="s">
        <v>53</v>
      </c>
      <c r="H239" s="24">
        <f t="shared" si="22"/>
        <v>45066</v>
      </c>
      <c r="I239" s="25">
        <f t="shared" si="23"/>
        <v>0</v>
      </c>
      <c r="J239" s="25">
        <f t="shared" si="24"/>
        <v>0</v>
      </c>
      <c r="K239" s="25">
        <f t="shared" si="25"/>
        <v>45066</v>
      </c>
      <c r="L239" s="26">
        <v>3026</v>
      </c>
      <c r="M239" s="26">
        <v>18382</v>
      </c>
      <c r="N239" s="25">
        <f t="shared" si="26"/>
        <v>21408</v>
      </c>
      <c r="O239" s="36">
        <f t="shared" si="27"/>
        <v>23658</v>
      </c>
      <c r="P239" s="27">
        <f t="shared" si="28"/>
        <v>1397698.8599999994</v>
      </c>
    </row>
    <row r="240" spans="1:16" x14ac:dyDescent="0.25">
      <c r="A240" s="15">
        <v>2018</v>
      </c>
      <c r="B240" s="15" t="s">
        <v>57</v>
      </c>
      <c r="C240" s="15" t="s">
        <v>24</v>
      </c>
      <c r="D240" s="16" t="s">
        <v>7</v>
      </c>
      <c r="E240" s="17">
        <v>44000</v>
      </c>
      <c r="F240" s="15" t="s">
        <v>49</v>
      </c>
      <c r="G240" s="15" t="s">
        <v>51</v>
      </c>
      <c r="H240" s="24">
        <f t="shared" si="22"/>
        <v>18700</v>
      </c>
      <c r="I240" s="25">
        <f t="shared" si="23"/>
        <v>9350</v>
      </c>
      <c r="J240" s="25">
        <f t="shared" si="24"/>
        <v>1870</v>
      </c>
      <c r="K240" s="25">
        <f t="shared" si="25"/>
        <v>29920</v>
      </c>
      <c r="L240" s="27">
        <v>3026</v>
      </c>
      <c r="M240" s="27">
        <v>770</v>
      </c>
      <c r="N240" s="25">
        <f t="shared" si="26"/>
        <v>3796</v>
      </c>
      <c r="O240" s="36">
        <f t="shared" si="27"/>
        <v>26124</v>
      </c>
      <c r="P240" s="27">
        <f t="shared" si="28"/>
        <v>1423822.8599999994</v>
      </c>
    </row>
    <row r="241" spans="1:16" x14ac:dyDescent="0.25">
      <c r="A241" s="18">
        <v>2018</v>
      </c>
      <c r="B241" s="18" t="s">
        <v>57</v>
      </c>
      <c r="C241" s="18" t="s">
        <v>25</v>
      </c>
      <c r="D241" s="19" t="s">
        <v>5</v>
      </c>
      <c r="E241" s="20">
        <v>40000</v>
      </c>
      <c r="F241" s="18" t="s">
        <v>52</v>
      </c>
      <c r="G241" s="18" t="s">
        <v>51</v>
      </c>
      <c r="H241" s="24">
        <f t="shared" si="22"/>
        <v>9800</v>
      </c>
      <c r="I241" s="25">
        <f t="shared" si="23"/>
        <v>0</v>
      </c>
      <c r="J241" s="25">
        <f t="shared" si="24"/>
        <v>980</v>
      </c>
      <c r="K241" s="25">
        <f t="shared" si="25"/>
        <v>10780</v>
      </c>
      <c r="L241" s="26">
        <v>3026</v>
      </c>
      <c r="M241" s="26">
        <v>4152</v>
      </c>
      <c r="N241" s="25">
        <f t="shared" si="26"/>
        <v>7178</v>
      </c>
      <c r="O241" s="36">
        <f t="shared" si="27"/>
        <v>3602</v>
      </c>
      <c r="P241" s="27">
        <f t="shared" si="28"/>
        <v>1427424.8599999994</v>
      </c>
    </row>
    <row r="242" spans="1:16" x14ac:dyDescent="0.25">
      <c r="A242" s="15">
        <v>2018</v>
      </c>
      <c r="B242" s="15" t="s">
        <v>57</v>
      </c>
      <c r="C242" s="15" t="s">
        <v>27</v>
      </c>
      <c r="D242" s="16" t="s">
        <v>3</v>
      </c>
      <c r="E242" s="17">
        <v>22000</v>
      </c>
      <c r="F242" s="15" t="s">
        <v>52</v>
      </c>
      <c r="G242" s="15" t="s">
        <v>53</v>
      </c>
      <c r="H242" s="24">
        <f t="shared" si="22"/>
        <v>1430</v>
      </c>
      <c r="I242" s="25">
        <f t="shared" si="23"/>
        <v>0</v>
      </c>
      <c r="J242" s="25">
        <f t="shared" si="24"/>
        <v>0</v>
      </c>
      <c r="K242" s="25">
        <f t="shared" si="25"/>
        <v>1430</v>
      </c>
      <c r="L242" s="27">
        <v>3026</v>
      </c>
      <c r="M242" s="27">
        <v>18736</v>
      </c>
      <c r="N242" s="25">
        <f t="shared" si="26"/>
        <v>21762</v>
      </c>
      <c r="O242" s="36">
        <f t="shared" si="27"/>
        <v>-20332</v>
      </c>
      <c r="P242" s="27">
        <f t="shared" si="28"/>
        <v>1407092.8599999994</v>
      </c>
    </row>
    <row r="243" spans="1:16" x14ac:dyDescent="0.25">
      <c r="A243" s="18">
        <v>2018</v>
      </c>
      <c r="B243" s="18" t="s">
        <v>57</v>
      </c>
      <c r="C243" s="18" t="s">
        <v>29</v>
      </c>
      <c r="D243" s="19" t="s">
        <v>4</v>
      </c>
      <c r="E243" s="20">
        <v>55000</v>
      </c>
      <c r="F243" s="18" t="s">
        <v>49</v>
      </c>
      <c r="G243" s="18" t="s">
        <v>50</v>
      </c>
      <c r="H243" s="24">
        <f t="shared" si="22"/>
        <v>2640</v>
      </c>
      <c r="I243" s="25">
        <f t="shared" si="23"/>
        <v>1320</v>
      </c>
      <c r="J243" s="25">
        <f t="shared" si="24"/>
        <v>316.8</v>
      </c>
      <c r="K243" s="25">
        <f t="shared" si="25"/>
        <v>4276.8</v>
      </c>
      <c r="L243" s="26">
        <v>3026</v>
      </c>
      <c r="M243" s="26">
        <v>13930</v>
      </c>
      <c r="N243" s="25">
        <f t="shared" si="26"/>
        <v>16956</v>
      </c>
      <c r="O243" s="36">
        <f t="shared" si="27"/>
        <v>-12679.2</v>
      </c>
      <c r="P243" s="27">
        <f t="shared" si="28"/>
        <v>1394413.6599999995</v>
      </c>
    </row>
    <row r="244" spans="1:16" x14ac:dyDescent="0.25">
      <c r="A244" s="15">
        <v>2018</v>
      </c>
      <c r="B244" s="15" t="s">
        <v>57</v>
      </c>
      <c r="C244" s="15" t="s">
        <v>31</v>
      </c>
      <c r="D244" s="16" t="s">
        <v>5</v>
      </c>
      <c r="E244" s="17">
        <v>13000</v>
      </c>
      <c r="F244" s="15" t="s">
        <v>52</v>
      </c>
      <c r="G244" s="15" t="s">
        <v>50</v>
      </c>
      <c r="H244" s="24">
        <f t="shared" si="22"/>
        <v>767</v>
      </c>
      <c r="I244" s="25">
        <f t="shared" si="23"/>
        <v>0</v>
      </c>
      <c r="J244" s="25">
        <f t="shared" si="24"/>
        <v>92.039999999999992</v>
      </c>
      <c r="K244" s="25">
        <f t="shared" si="25"/>
        <v>859.04</v>
      </c>
      <c r="L244" s="27">
        <v>3026</v>
      </c>
      <c r="M244" s="27">
        <v>14901</v>
      </c>
      <c r="N244" s="25">
        <f t="shared" si="26"/>
        <v>17927</v>
      </c>
      <c r="O244" s="36">
        <f t="shared" si="27"/>
        <v>-17067.96</v>
      </c>
      <c r="P244" s="27">
        <f t="shared" si="28"/>
        <v>1377345.6999999995</v>
      </c>
    </row>
    <row r="245" spans="1:16" x14ac:dyDescent="0.25">
      <c r="A245" s="18">
        <v>2018</v>
      </c>
      <c r="B245" s="18" t="s">
        <v>58</v>
      </c>
      <c r="C245" s="18" t="s">
        <v>12</v>
      </c>
      <c r="D245" s="19" t="s">
        <v>5</v>
      </c>
      <c r="E245" s="20">
        <v>35000</v>
      </c>
      <c r="F245" s="18" t="s">
        <v>49</v>
      </c>
      <c r="G245" s="18" t="s">
        <v>51</v>
      </c>
      <c r="H245" s="24">
        <f t="shared" si="22"/>
        <v>42875</v>
      </c>
      <c r="I245" s="25">
        <f t="shared" si="23"/>
        <v>21437.5</v>
      </c>
      <c r="J245" s="25">
        <f t="shared" si="24"/>
        <v>4287.5</v>
      </c>
      <c r="K245" s="25">
        <f t="shared" si="25"/>
        <v>68600</v>
      </c>
      <c r="L245" s="26">
        <v>3026</v>
      </c>
      <c r="M245" s="26">
        <v>16604</v>
      </c>
      <c r="N245" s="25">
        <f t="shared" si="26"/>
        <v>19630</v>
      </c>
      <c r="O245" s="36">
        <f t="shared" si="27"/>
        <v>48970</v>
      </c>
      <c r="P245" s="27">
        <f t="shared" si="28"/>
        <v>1426315.6999999995</v>
      </c>
    </row>
    <row r="246" spans="1:16" x14ac:dyDescent="0.25">
      <c r="A246" s="15">
        <v>2018</v>
      </c>
      <c r="B246" s="15" t="s">
        <v>58</v>
      </c>
      <c r="C246" s="15" t="s">
        <v>16</v>
      </c>
      <c r="D246" s="16" t="s">
        <v>6</v>
      </c>
      <c r="E246" s="17">
        <v>34000</v>
      </c>
      <c r="F246" s="15" t="s">
        <v>49</v>
      </c>
      <c r="G246" s="15" t="s">
        <v>53</v>
      </c>
      <c r="H246" s="24">
        <f t="shared" si="22"/>
        <v>25194</v>
      </c>
      <c r="I246" s="25">
        <f t="shared" si="23"/>
        <v>12597</v>
      </c>
      <c r="J246" s="25">
        <f t="shared" si="24"/>
        <v>0</v>
      </c>
      <c r="K246" s="25">
        <f t="shared" si="25"/>
        <v>37791</v>
      </c>
      <c r="L246" s="27">
        <v>3026</v>
      </c>
      <c r="M246" s="27">
        <v>3268</v>
      </c>
      <c r="N246" s="25">
        <f t="shared" si="26"/>
        <v>6294</v>
      </c>
      <c r="O246" s="36">
        <f t="shared" si="27"/>
        <v>31497</v>
      </c>
      <c r="P246" s="27">
        <f t="shared" si="28"/>
        <v>1457812.6999999995</v>
      </c>
    </row>
    <row r="247" spans="1:16" x14ac:dyDescent="0.25">
      <c r="A247" s="18">
        <v>2018</v>
      </c>
      <c r="B247" s="18" t="s">
        <v>58</v>
      </c>
      <c r="C247" s="18" t="s">
        <v>20</v>
      </c>
      <c r="D247" s="19" t="s">
        <v>4</v>
      </c>
      <c r="E247" s="20">
        <v>35000</v>
      </c>
      <c r="F247" s="18" t="s">
        <v>52</v>
      </c>
      <c r="G247" s="18" t="s">
        <v>50</v>
      </c>
      <c r="H247" s="24">
        <f t="shared" si="22"/>
        <v>13230</v>
      </c>
      <c r="I247" s="25">
        <f t="shared" si="23"/>
        <v>0</v>
      </c>
      <c r="J247" s="25">
        <f t="shared" si="24"/>
        <v>1587.6</v>
      </c>
      <c r="K247" s="25">
        <f t="shared" si="25"/>
        <v>14817.6</v>
      </c>
      <c r="L247" s="26">
        <v>3026</v>
      </c>
      <c r="M247" s="26">
        <v>10886</v>
      </c>
      <c r="N247" s="25">
        <f t="shared" si="26"/>
        <v>13912</v>
      </c>
      <c r="O247" s="36">
        <f t="shared" si="27"/>
        <v>905.60000000000036</v>
      </c>
      <c r="P247" s="27">
        <f t="shared" si="28"/>
        <v>1458718.2999999996</v>
      </c>
    </row>
    <row r="248" spans="1:16" x14ac:dyDescent="0.25">
      <c r="A248" s="15">
        <v>2018</v>
      </c>
      <c r="B248" s="15" t="s">
        <v>58</v>
      </c>
      <c r="C248" s="15" t="s">
        <v>24</v>
      </c>
      <c r="D248" s="16" t="s">
        <v>7</v>
      </c>
      <c r="E248" s="17">
        <v>38000</v>
      </c>
      <c r="F248" s="15" t="s">
        <v>52</v>
      </c>
      <c r="G248" s="15" t="s">
        <v>51</v>
      </c>
      <c r="H248" s="24">
        <f t="shared" si="22"/>
        <v>16150</v>
      </c>
      <c r="I248" s="25">
        <f t="shared" si="23"/>
        <v>0</v>
      </c>
      <c r="J248" s="25">
        <f t="shared" si="24"/>
        <v>1615</v>
      </c>
      <c r="K248" s="25">
        <f t="shared" si="25"/>
        <v>17765</v>
      </c>
      <c r="L248" s="27">
        <v>3026</v>
      </c>
      <c r="M248" s="27">
        <v>6761</v>
      </c>
      <c r="N248" s="25">
        <f t="shared" si="26"/>
        <v>9787</v>
      </c>
      <c r="O248" s="36">
        <f t="shared" si="27"/>
        <v>7978</v>
      </c>
      <c r="P248" s="27">
        <f t="shared" si="28"/>
        <v>1466696.2999999996</v>
      </c>
    </row>
    <row r="249" spans="1:16" x14ac:dyDescent="0.25">
      <c r="A249" s="18">
        <v>2018</v>
      </c>
      <c r="B249" s="18" t="s">
        <v>58</v>
      </c>
      <c r="C249" s="18" t="s">
        <v>25</v>
      </c>
      <c r="D249" s="19" t="s">
        <v>4</v>
      </c>
      <c r="E249" s="20">
        <v>10000</v>
      </c>
      <c r="F249" s="18" t="s">
        <v>52</v>
      </c>
      <c r="G249" s="18" t="s">
        <v>53</v>
      </c>
      <c r="H249" s="24">
        <f t="shared" si="22"/>
        <v>2160</v>
      </c>
      <c r="I249" s="25">
        <f t="shared" si="23"/>
        <v>0</v>
      </c>
      <c r="J249" s="25">
        <f t="shared" si="24"/>
        <v>0</v>
      </c>
      <c r="K249" s="25">
        <f t="shared" si="25"/>
        <v>2160</v>
      </c>
      <c r="L249" s="26">
        <v>3026</v>
      </c>
      <c r="M249" s="26">
        <v>561</v>
      </c>
      <c r="N249" s="25">
        <f t="shared" si="26"/>
        <v>3587</v>
      </c>
      <c r="O249" s="36">
        <f t="shared" si="27"/>
        <v>-1427</v>
      </c>
      <c r="P249" s="27">
        <f t="shared" si="28"/>
        <v>1465269.2999999996</v>
      </c>
    </row>
    <row r="250" spans="1:16" x14ac:dyDescent="0.25">
      <c r="A250" s="15">
        <v>2018</v>
      </c>
      <c r="B250" s="15" t="s">
        <v>58</v>
      </c>
      <c r="C250" s="15" t="s">
        <v>27</v>
      </c>
      <c r="D250" s="16" t="s">
        <v>6</v>
      </c>
      <c r="E250" s="17">
        <v>7000</v>
      </c>
      <c r="F250" s="15" t="s">
        <v>52</v>
      </c>
      <c r="G250" s="15" t="s">
        <v>53</v>
      </c>
      <c r="H250" s="24">
        <f t="shared" si="22"/>
        <v>1225</v>
      </c>
      <c r="I250" s="25">
        <f t="shared" si="23"/>
        <v>0</v>
      </c>
      <c r="J250" s="25">
        <f t="shared" si="24"/>
        <v>0</v>
      </c>
      <c r="K250" s="25">
        <f t="shared" si="25"/>
        <v>1225</v>
      </c>
      <c r="L250" s="27">
        <v>3026</v>
      </c>
      <c r="M250" s="27">
        <v>2821</v>
      </c>
      <c r="N250" s="25">
        <f t="shared" si="26"/>
        <v>5847</v>
      </c>
      <c r="O250" s="36">
        <f t="shared" si="27"/>
        <v>-4622</v>
      </c>
      <c r="P250" s="27">
        <f t="shared" si="28"/>
        <v>1460647.2999999996</v>
      </c>
    </row>
    <row r="251" spans="1:16" x14ac:dyDescent="0.25">
      <c r="A251" s="18">
        <v>2018</v>
      </c>
      <c r="B251" s="18" t="s">
        <v>58</v>
      </c>
      <c r="C251" s="18" t="s">
        <v>29</v>
      </c>
      <c r="D251" s="19" t="s">
        <v>8</v>
      </c>
      <c r="E251" s="20">
        <v>37000</v>
      </c>
      <c r="F251" s="18" t="s">
        <v>49</v>
      </c>
      <c r="G251" s="18" t="s">
        <v>51</v>
      </c>
      <c r="H251" s="24">
        <f t="shared" si="22"/>
        <v>6327</v>
      </c>
      <c r="I251" s="25">
        <f t="shared" si="23"/>
        <v>3163.5</v>
      </c>
      <c r="J251" s="25">
        <f t="shared" si="24"/>
        <v>632.70000000000005</v>
      </c>
      <c r="K251" s="25">
        <f t="shared" si="25"/>
        <v>10123.200000000001</v>
      </c>
      <c r="L251" s="26">
        <v>3026</v>
      </c>
      <c r="M251" s="26">
        <v>15297</v>
      </c>
      <c r="N251" s="25">
        <f t="shared" si="26"/>
        <v>18323</v>
      </c>
      <c r="O251" s="36">
        <f t="shared" si="27"/>
        <v>-8199.7999999999993</v>
      </c>
      <c r="P251" s="27">
        <f t="shared" si="28"/>
        <v>1452447.4999999995</v>
      </c>
    </row>
    <row r="252" spans="1:16" x14ac:dyDescent="0.25">
      <c r="A252" s="15">
        <v>2018</v>
      </c>
      <c r="B252" s="15" t="s">
        <v>58</v>
      </c>
      <c r="C252" s="15" t="s">
        <v>31</v>
      </c>
      <c r="D252" s="16" t="s">
        <v>3</v>
      </c>
      <c r="E252" s="17">
        <v>47000</v>
      </c>
      <c r="F252" s="15" t="s">
        <v>52</v>
      </c>
      <c r="G252" s="15" t="s">
        <v>51</v>
      </c>
      <c r="H252" s="24">
        <f t="shared" si="22"/>
        <v>1363</v>
      </c>
      <c r="I252" s="25">
        <f t="shared" si="23"/>
        <v>0</v>
      </c>
      <c r="J252" s="25">
        <f t="shared" si="24"/>
        <v>136.30000000000001</v>
      </c>
      <c r="K252" s="25">
        <f t="shared" si="25"/>
        <v>1499.3</v>
      </c>
      <c r="L252" s="27">
        <v>3026</v>
      </c>
      <c r="M252" s="27">
        <v>18355</v>
      </c>
      <c r="N252" s="25">
        <f t="shared" si="26"/>
        <v>21381</v>
      </c>
      <c r="O252" s="36">
        <f t="shared" si="27"/>
        <v>-19881.7</v>
      </c>
      <c r="P252" s="27">
        <f t="shared" si="28"/>
        <v>1432565.7999999996</v>
      </c>
    </row>
    <row r="253" spans="1:16" x14ac:dyDescent="0.25">
      <c r="A253" s="18">
        <v>2018</v>
      </c>
      <c r="B253" s="18" t="s">
        <v>59</v>
      </c>
      <c r="C253" s="18" t="s">
        <v>12</v>
      </c>
      <c r="D253" s="19" t="s">
        <v>4</v>
      </c>
      <c r="E253" s="20">
        <v>51000</v>
      </c>
      <c r="F253" s="18" t="s">
        <v>52</v>
      </c>
      <c r="G253" s="18" t="s">
        <v>53</v>
      </c>
      <c r="H253" s="24">
        <f t="shared" si="22"/>
        <v>48450</v>
      </c>
      <c r="I253" s="25">
        <f t="shared" si="23"/>
        <v>0</v>
      </c>
      <c r="J253" s="25">
        <f t="shared" si="24"/>
        <v>0</v>
      </c>
      <c r="K253" s="25">
        <f t="shared" si="25"/>
        <v>48450</v>
      </c>
      <c r="L253" s="26">
        <v>3026</v>
      </c>
      <c r="M253" s="26">
        <v>2433</v>
      </c>
      <c r="N253" s="25">
        <f t="shared" si="26"/>
        <v>5459</v>
      </c>
      <c r="O253" s="36">
        <f t="shared" si="27"/>
        <v>42991</v>
      </c>
      <c r="P253" s="27">
        <f t="shared" si="28"/>
        <v>1475556.7999999996</v>
      </c>
    </row>
    <row r="254" spans="1:16" x14ac:dyDescent="0.25">
      <c r="A254" s="15">
        <v>2018</v>
      </c>
      <c r="B254" s="15" t="s">
        <v>59</v>
      </c>
      <c r="C254" s="15" t="s">
        <v>16</v>
      </c>
      <c r="D254" s="16" t="s">
        <v>5</v>
      </c>
      <c r="E254" s="17">
        <v>42000</v>
      </c>
      <c r="F254" s="15" t="s">
        <v>52</v>
      </c>
      <c r="G254" s="15" t="s">
        <v>50</v>
      </c>
      <c r="H254" s="24">
        <f t="shared" si="22"/>
        <v>28938</v>
      </c>
      <c r="I254" s="25">
        <f t="shared" si="23"/>
        <v>0</v>
      </c>
      <c r="J254" s="25">
        <f t="shared" si="24"/>
        <v>3472.56</v>
      </c>
      <c r="K254" s="25">
        <f t="shared" si="25"/>
        <v>32410.560000000001</v>
      </c>
      <c r="L254" s="27">
        <v>3026</v>
      </c>
      <c r="M254" s="27">
        <v>13532</v>
      </c>
      <c r="N254" s="25">
        <f t="shared" si="26"/>
        <v>16558</v>
      </c>
      <c r="O254" s="36">
        <f t="shared" si="27"/>
        <v>15852.560000000001</v>
      </c>
      <c r="P254" s="27">
        <f t="shared" si="28"/>
        <v>1491409.3599999996</v>
      </c>
    </row>
    <row r="255" spans="1:16" x14ac:dyDescent="0.25">
      <c r="A255" s="18">
        <v>2018</v>
      </c>
      <c r="B255" s="18" t="s">
        <v>59</v>
      </c>
      <c r="C255" s="18" t="s">
        <v>20</v>
      </c>
      <c r="D255" s="19" t="s">
        <v>5</v>
      </c>
      <c r="E255" s="20">
        <v>42000</v>
      </c>
      <c r="F255" s="18" t="s">
        <v>49</v>
      </c>
      <c r="G255" s="18" t="s">
        <v>50</v>
      </c>
      <c r="H255" s="24">
        <f t="shared" si="22"/>
        <v>16380</v>
      </c>
      <c r="I255" s="25">
        <f t="shared" si="23"/>
        <v>8190</v>
      </c>
      <c r="J255" s="25">
        <f t="shared" si="24"/>
        <v>1965.6</v>
      </c>
      <c r="K255" s="25">
        <f t="shared" si="25"/>
        <v>26535.599999999999</v>
      </c>
      <c r="L255" s="26">
        <v>3026</v>
      </c>
      <c r="M255" s="26">
        <v>11707</v>
      </c>
      <c r="N255" s="25">
        <f t="shared" si="26"/>
        <v>14733</v>
      </c>
      <c r="O255" s="36">
        <f t="shared" si="27"/>
        <v>11802.599999999999</v>
      </c>
      <c r="P255" s="27">
        <f t="shared" si="28"/>
        <v>1503211.9599999997</v>
      </c>
    </row>
    <row r="256" spans="1:16" x14ac:dyDescent="0.25">
      <c r="A256" s="15">
        <v>2018</v>
      </c>
      <c r="B256" s="15" t="s">
        <v>59</v>
      </c>
      <c r="C256" s="15" t="s">
        <v>24</v>
      </c>
      <c r="D256" s="16" t="s">
        <v>4</v>
      </c>
      <c r="E256" s="17">
        <v>43000</v>
      </c>
      <c r="F256" s="15" t="s">
        <v>49</v>
      </c>
      <c r="G256" s="15" t="s">
        <v>53</v>
      </c>
      <c r="H256" s="24">
        <f t="shared" si="22"/>
        <v>9202</v>
      </c>
      <c r="I256" s="25">
        <f t="shared" si="23"/>
        <v>4601</v>
      </c>
      <c r="J256" s="25">
        <f t="shared" si="24"/>
        <v>0</v>
      </c>
      <c r="K256" s="25">
        <f t="shared" si="25"/>
        <v>13803</v>
      </c>
      <c r="L256" s="27">
        <v>3026</v>
      </c>
      <c r="M256" s="27">
        <v>3421</v>
      </c>
      <c r="N256" s="25">
        <f t="shared" si="26"/>
        <v>6447</v>
      </c>
      <c r="O256" s="36">
        <f t="shared" si="27"/>
        <v>7356</v>
      </c>
      <c r="P256" s="27">
        <f t="shared" si="28"/>
        <v>1510567.9599999997</v>
      </c>
    </row>
    <row r="257" spans="1:16" x14ac:dyDescent="0.25">
      <c r="A257" s="18">
        <v>2018</v>
      </c>
      <c r="B257" s="18" t="s">
        <v>59</v>
      </c>
      <c r="C257" s="18" t="s">
        <v>25</v>
      </c>
      <c r="D257" s="19" t="s">
        <v>3</v>
      </c>
      <c r="E257" s="20">
        <v>70000</v>
      </c>
      <c r="F257" s="18" t="s">
        <v>52</v>
      </c>
      <c r="G257" s="18" t="s">
        <v>51</v>
      </c>
      <c r="H257" s="24">
        <f t="shared" si="22"/>
        <v>7490</v>
      </c>
      <c r="I257" s="25">
        <f t="shared" si="23"/>
        <v>0</v>
      </c>
      <c r="J257" s="25">
        <f t="shared" si="24"/>
        <v>749</v>
      </c>
      <c r="K257" s="25">
        <f t="shared" si="25"/>
        <v>8239</v>
      </c>
      <c r="L257" s="26">
        <v>3026</v>
      </c>
      <c r="M257" s="26">
        <v>17046</v>
      </c>
      <c r="N257" s="25">
        <f t="shared" si="26"/>
        <v>20072</v>
      </c>
      <c r="O257" s="36">
        <f t="shared" si="27"/>
        <v>-11833</v>
      </c>
      <c r="P257" s="27">
        <f t="shared" si="28"/>
        <v>1498734.9599999997</v>
      </c>
    </row>
    <row r="258" spans="1:16" x14ac:dyDescent="0.25">
      <c r="A258" s="15">
        <v>2018</v>
      </c>
      <c r="B258" s="15" t="s">
        <v>59</v>
      </c>
      <c r="C258" s="15" t="s">
        <v>27</v>
      </c>
      <c r="D258" s="16" t="s">
        <v>3</v>
      </c>
      <c r="E258" s="17">
        <v>1000</v>
      </c>
      <c r="F258" s="15" t="s">
        <v>49</v>
      </c>
      <c r="G258" s="15" t="s">
        <v>51</v>
      </c>
      <c r="H258" s="24">
        <f t="shared" si="22"/>
        <v>65</v>
      </c>
      <c r="I258" s="25">
        <f t="shared" si="23"/>
        <v>32.5</v>
      </c>
      <c r="J258" s="25">
        <f t="shared" si="24"/>
        <v>6.5</v>
      </c>
      <c r="K258" s="25">
        <f t="shared" si="25"/>
        <v>104</v>
      </c>
      <c r="L258" s="27">
        <v>3026</v>
      </c>
      <c r="M258" s="27">
        <v>12254</v>
      </c>
      <c r="N258" s="25">
        <f t="shared" si="26"/>
        <v>15280</v>
      </c>
      <c r="O258" s="36">
        <f t="shared" si="27"/>
        <v>-15176</v>
      </c>
      <c r="P258" s="27">
        <f t="shared" si="28"/>
        <v>1483558.9599999997</v>
      </c>
    </row>
    <row r="259" spans="1:16" x14ac:dyDescent="0.25">
      <c r="A259" s="18">
        <v>2018</v>
      </c>
      <c r="B259" s="18" t="s">
        <v>59</v>
      </c>
      <c r="C259" s="18" t="s">
        <v>29</v>
      </c>
      <c r="D259" s="19" t="s">
        <v>8</v>
      </c>
      <c r="E259" s="20">
        <v>66000</v>
      </c>
      <c r="F259" s="18" t="s">
        <v>49</v>
      </c>
      <c r="G259" s="18" t="s">
        <v>50</v>
      </c>
      <c r="H259" s="24">
        <f t="shared" si="22"/>
        <v>11286</v>
      </c>
      <c r="I259" s="25">
        <f t="shared" si="23"/>
        <v>5643</v>
      </c>
      <c r="J259" s="25">
        <f t="shared" si="24"/>
        <v>1354.32</v>
      </c>
      <c r="K259" s="25">
        <f t="shared" si="25"/>
        <v>18283.32</v>
      </c>
      <c r="L259" s="26">
        <v>3026</v>
      </c>
      <c r="M259" s="26">
        <v>10130</v>
      </c>
      <c r="N259" s="25">
        <f t="shared" si="26"/>
        <v>13156</v>
      </c>
      <c r="O259" s="36">
        <f t="shared" si="27"/>
        <v>5127.32</v>
      </c>
      <c r="P259" s="27">
        <f t="shared" si="28"/>
        <v>1488686.2799999998</v>
      </c>
    </row>
    <row r="260" spans="1:16" x14ac:dyDescent="0.25">
      <c r="A260" s="15">
        <v>2018</v>
      </c>
      <c r="B260" s="15" t="s">
        <v>59</v>
      </c>
      <c r="C260" s="15" t="s">
        <v>31</v>
      </c>
      <c r="D260" s="16" t="s">
        <v>7</v>
      </c>
      <c r="E260" s="17">
        <v>11000</v>
      </c>
      <c r="F260" s="15" t="s">
        <v>52</v>
      </c>
      <c r="G260" s="15" t="s">
        <v>50</v>
      </c>
      <c r="H260" s="24">
        <f t="shared" si="22"/>
        <v>935</v>
      </c>
      <c r="I260" s="25">
        <f t="shared" si="23"/>
        <v>0</v>
      </c>
      <c r="J260" s="25">
        <f t="shared" si="24"/>
        <v>112.2</v>
      </c>
      <c r="K260" s="25">
        <f t="shared" si="25"/>
        <v>1047.2</v>
      </c>
      <c r="L260" s="27">
        <v>3026</v>
      </c>
      <c r="M260" s="27">
        <v>8147</v>
      </c>
      <c r="N260" s="25">
        <f t="shared" si="26"/>
        <v>11173</v>
      </c>
      <c r="O260" s="36">
        <f t="shared" si="27"/>
        <v>-10125.799999999999</v>
      </c>
      <c r="P260" s="27">
        <f t="shared" si="28"/>
        <v>1478560.4799999997</v>
      </c>
    </row>
    <row r="261" spans="1:16" x14ac:dyDescent="0.25">
      <c r="A261" s="18">
        <v>2018</v>
      </c>
      <c r="B261" s="18" t="s">
        <v>60</v>
      </c>
      <c r="C261" s="18" t="s">
        <v>12</v>
      </c>
      <c r="D261" s="19" t="s">
        <v>3</v>
      </c>
      <c r="E261" s="20">
        <v>52000</v>
      </c>
      <c r="F261" s="18" t="s">
        <v>49</v>
      </c>
      <c r="G261" s="18" t="s">
        <v>53</v>
      </c>
      <c r="H261" s="24">
        <f t="shared" si="22"/>
        <v>44564</v>
      </c>
      <c r="I261" s="25">
        <f t="shared" si="23"/>
        <v>22282</v>
      </c>
      <c r="J261" s="25">
        <f t="shared" si="24"/>
        <v>0</v>
      </c>
      <c r="K261" s="25">
        <f t="shared" si="25"/>
        <v>66846</v>
      </c>
      <c r="L261" s="26">
        <v>3026</v>
      </c>
      <c r="M261" s="26">
        <v>855</v>
      </c>
      <c r="N261" s="25">
        <f t="shared" si="26"/>
        <v>3881</v>
      </c>
      <c r="O261" s="36">
        <f t="shared" si="27"/>
        <v>62965</v>
      </c>
      <c r="P261" s="27">
        <f t="shared" si="28"/>
        <v>1541525.4799999997</v>
      </c>
    </row>
    <row r="262" spans="1:16" x14ac:dyDescent="0.25">
      <c r="A262" s="15">
        <v>2018</v>
      </c>
      <c r="B262" s="15" t="s">
        <v>60</v>
      </c>
      <c r="C262" s="15" t="s">
        <v>16</v>
      </c>
      <c r="D262" s="16" t="s">
        <v>5</v>
      </c>
      <c r="E262" s="17">
        <v>64000</v>
      </c>
      <c r="F262" s="15" t="s">
        <v>52</v>
      </c>
      <c r="G262" s="15" t="s">
        <v>51</v>
      </c>
      <c r="H262" s="24">
        <f t="shared" si="22"/>
        <v>44096</v>
      </c>
      <c r="I262" s="25">
        <f t="shared" si="23"/>
        <v>0</v>
      </c>
      <c r="J262" s="25">
        <f t="shared" si="24"/>
        <v>4409.6000000000004</v>
      </c>
      <c r="K262" s="25">
        <f t="shared" si="25"/>
        <v>48505.599999999999</v>
      </c>
      <c r="L262" s="27">
        <v>3026</v>
      </c>
      <c r="M262" s="27">
        <v>13523</v>
      </c>
      <c r="N262" s="25">
        <f t="shared" si="26"/>
        <v>16549</v>
      </c>
      <c r="O262" s="36">
        <f t="shared" si="27"/>
        <v>31956.6</v>
      </c>
      <c r="P262" s="27">
        <f t="shared" si="28"/>
        <v>1573482.0799999998</v>
      </c>
    </row>
    <row r="263" spans="1:16" x14ac:dyDescent="0.25">
      <c r="A263" s="18">
        <v>2018</v>
      </c>
      <c r="B263" s="18" t="s">
        <v>60</v>
      </c>
      <c r="C263" s="18" t="s">
        <v>20</v>
      </c>
      <c r="D263" s="19" t="s">
        <v>4</v>
      </c>
      <c r="E263" s="20">
        <v>20000</v>
      </c>
      <c r="F263" s="18" t="s">
        <v>52</v>
      </c>
      <c r="G263" s="18" t="s">
        <v>50</v>
      </c>
      <c r="H263" s="24">
        <f t="shared" si="22"/>
        <v>7560</v>
      </c>
      <c r="I263" s="25">
        <f t="shared" si="23"/>
        <v>0</v>
      </c>
      <c r="J263" s="25">
        <f t="shared" si="24"/>
        <v>907.19999999999993</v>
      </c>
      <c r="K263" s="25">
        <f t="shared" si="25"/>
        <v>8467.2000000000007</v>
      </c>
      <c r="L263" s="26">
        <v>3026</v>
      </c>
      <c r="M263" s="26">
        <v>259</v>
      </c>
      <c r="N263" s="25">
        <f t="shared" si="26"/>
        <v>3285</v>
      </c>
      <c r="O263" s="36">
        <f t="shared" si="27"/>
        <v>5182.2000000000007</v>
      </c>
      <c r="P263" s="27">
        <f t="shared" si="28"/>
        <v>1578664.2799999998</v>
      </c>
    </row>
    <row r="264" spans="1:16" x14ac:dyDescent="0.25">
      <c r="A264" s="15">
        <v>2018</v>
      </c>
      <c r="B264" s="15" t="s">
        <v>60</v>
      </c>
      <c r="C264" s="15" t="s">
        <v>24</v>
      </c>
      <c r="D264" s="16" t="s">
        <v>3</v>
      </c>
      <c r="E264" s="17">
        <v>55000</v>
      </c>
      <c r="F264" s="15" t="s">
        <v>52</v>
      </c>
      <c r="G264" s="15" t="s">
        <v>50</v>
      </c>
      <c r="H264" s="24">
        <f t="shared" si="22"/>
        <v>11055</v>
      </c>
      <c r="I264" s="25">
        <f t="shared" si="23"/>
        <v>0</v>
      </c>
      <c r="J264" s="25">
        <f t="shared" si="24"/>
        <v>1326.6</v>
      </c>
      <c r="K264" s="25">
        <f t="shared" si="25"/>
        <v>12381.6</v>
      </c>
      <c r="L264" s="27">
        <v>3026</v>
      </c>
      <c r="M264" s="27">
        <v>9647</v>
      </c>
      <c r="N264" s="25">
        <f t="shared" si="26"/>
        <v>12673</v>
      </c>
      <c r="O264" s="36">
        <f t="shared" si="27"/>
        <v>-291.39999999999964</v>
      </c>
      <c r="P264" s="27">
        <f t="shared" si="28"/>
        <v>1578372.88</v>
      </c>
    </row>
    <row r="265" spans="1:16" x14ac:dyDescent="0.25">
      <c r="A265" s="18">
        <v>2018</v>
      </c>
      <c r="B265" s="18" t="s">
        <v>60</v>
      </c>
      <c r="C265" s="18" t="s">
        <v>25</v>
      </c>
      <c r="D265" s="19" t="s">
        <v>4</v>
      </c>
      <c r="E265" s="20">
        <v>49000</v>
      </c>
      <c r="F265" s="18" t="s">
        <v>49</v>
      </c>
      <c r="G265" s="18" t="s">
        <v>51</v>
      </c>
      <c r="H265" s="24">
        <f t="shared" si="22"/>
        <v>10584</v>
      </c>
      <c r="I265" s="25">
        <f t="shared" si="23"/>
        <v>5292</v>
      </c>
      <c r="J265" s="25">
        <f t="shared" si="24"/>
        <v>1058.4000000000001</v>
      </c>
      <c r="K265" s="25">
        <f t="shared" si="25"/>
        <v>16934.400000000001</v>
      </c>
      <c r="L265" s="26">
        <v>3026</v>
      </c>
      <c r="M265" s="26">
        <v>3023</v>
      </c>
      <c r="N265" s="25">
        <f t="shared" si="26"/>
        <v>6049</v>
      </c>
      <c r="O265" s="36">
        <f t="shared" si="27"/>
        <v>10885.400000000001</v>
      </c>
      <c r="P265" s="27">
        <f t="shared" si="28"/>
        <v>1589258.2799999998</v>
      </c>
    </row>
    <row r="266" spans="1:16" x14ac:dyDescent="0.25">
      <c r="A266" s="15">
        <v>2018</v>
      </c>
      <c r="B266" s="15" t="s">
        <v>60</v>
      </c>
      <c r="C266" s="15" t="s">
        <v>27</v>
      </c>
      <c r="D266" s="16" t="s">
        <v>7</v>
      </c>
      <c r="E266" s="17">
        <v>50000</v>
      </c>
      <c r="F266" s="15" t="s">
        <v>52</v>
      </c>
      <c r="G266" s="15" t="s">
        <v>53</v>
      </c>
      <c r="H266" s="24">
        <f t="shared" si="22"/>
        <v>10400</v>
      </c>
      <c r="I266" s="25">
        <f t="shared" si="23"/>
        <v>0</v>
      </c>
      <c r="J266" s="25">
        <f t="shared" si="24"/>
        <v>0</v>
      </c>
      <c r="K266" s="25">
        <f t="shared" si="25"/>
        <v>10400</v>
      </c>
      <c r="L266" s="27">
        <v>3026</v>
      </c>
      <c r="M266" s="27">
        <v>16505</v>
      </c>
      <c r="N266" s="25">
        <f t="shared" si="26"/>
        <v>19531</v>
      </c>
      <c r="O266" s="36">
        <f t="shared" si="27"/>
        <v>-9131</v>
      </c>
      <c r="P266" s="27">
        <f t="shared" si="28"/>
        <v>1580127.2799999998</v>
      </c>
    </row>
    <row r="267" spans="1:16" x14ac:dyDescent="0.25">
      <c r="A267" s="18">
        <v>2018</v>
      </c>
      <c r="B267" s="18" t="s">
        <v>60</v>
      </c>
      <c r="C267" s="18" t="s">
        <v>29</v>
      </c>
      <c r="D267" s="19" t="s">
        <v>7</v>
      </c>
      <c r="E267" s="20">
        <v>22000</v>
      </c>
      <c r="F267" s="18" t="s">
        <v>52</v>
      </c>
      <c r="G267" s="18" t="s">
        <v>53</v>
      </c>
      <c r="H267" s="24">
        <f t="shared" si="22"/>
        <v>2310</v>
      </c>
      <c r="I267" s="25">
        <f t="shared" si="23"/>
        <v>0</v>
      </c>
      <c r="J267" s="25">
        <f t="shared" si="24"/>
        <v>0</v>
      </c>
      <c r="K267" s="25">
        <f t="shared" si="25"/>
        <v>2310</v>
      </c>
      <c r="L267" s="26">
        <v>3026</v>
      </c>
      <c r="M267" s="26">
        <v>15429</v>
      </c>
      <c r="N267" s="25">
        <f t="shared" si="26"/>
        <v>18455</v>
      </c>
      <c r="O267" s="36">
        <f t="shared" si="27"/>
        <v>-16145</v>
      </c>
      <c r="P267" s="27">
        <f t="shared" si="28"/>
        <v>1563982.2799999998</v>
      </c>
    </row>
    <row r="268" spans="1:16" x14ac:dyDescent="0.25">
      <c r="A268" s="15">
        <v>2018</v>
      </c>
      <c r="B268" s="15" t="s">
        <v>60</v>
      </c>
      <c r="C268" s="15" t="s">
        <v>31</v>
      </c>
      <c r="D268" s="16" t="s">
        <v>5</v>
      </c>
      <c r="E268" s="17">
        <v>44000</v>
      </c>
      <c r="F268" s="15" t="s">
        <v>49</v>
      </c>
      <c r="G268" s="15" t="s">
        <v>53</v>
      </c>
      <c r="H268" s="24">
        <f t="shared" si="22"/>
        <v>2596</v>
      </c>
      <c r="I268" s="25">
        <f t="shared" si="23"/>
        <v>1298</v>
      </c>
      <c r="J268" s="25">
        <f t="shared" si="24"/>
        <v>0</v>
      </c>
      <c r="K268" s="25">
        <f t="shared" si="25"/>
        <v>3894</v>
      </c>
      <c r="L268" s="27">
        <v>3026</v>
      </c>
      <c r="M268" s="27">
        <v>8950</v>
      </c>
      <c r="N268" s="25">
        <f t="shared" si="26"/>
        <v>11976</v>
      </c>
      <c r="O268" s="36">
        <f t="shared" si="27"/>
        <v>-8082</v>
      </c>
      <c r="P268" s="27">
        <f t="shared" si="28"/>
        <v>1555900.2799999998</v>
      </c>
    </row>
    <row r="269" spans="1:16" x14ac:dyDescent="0.25">
      <c r="A269" s="18">
        <v>2018</v>
      </c>
      <c r="B269" s="18" t="s">
        <v>61</v>
      </c>
      <c r="C269" s="18" t="s">
        <v>12</v>
      </c>
      <c r="D269" s="19" t="s">
        <v>7</v>
      </c>
      <c r="E269" s="20">
        <v>57000</v>
      </c>
      <c r="F269" s="18" t="s">
        <v>49</v>
      </c>
      <c r="G269" s="18" t="s">
        <v>51</v>
      </c>
      <c r="H269" s="24">
        <f t="shared" ref="H269:H332" si="29">INDEX(PricingMatrix,MATCH(C269,PaperSizes,0),MATCH(D269,PaperWeight,0))*E269/1000</f>
        <v>94392</v>
      </c>
      <c r="I269" s="25">
        <f t="shared" si="23"/>
        <v>47196</v>
      </c>
      <c r="J269" s="25">
        <f t="shared" si="24"/>
        <v>9439.2000000000007</v>
      </c>
      <c r="K269" s="25">
        <f t="shared" si="25"/>
        <v>151027.20000000001</v>
      </c>
      <c r="L269" s="26">
        <v>3026</v>
      </c>
      <c r="M269" s="26">
        <v>16196</v>
      </c>
      <c r="N269" s="25">
        <f t="shared" si="26"/>
        <v>19222</v>
      </c>
      <c r="O269" s="36">
        <f t="shared" si="27"/>
        <v>131805.20000000001</v>
      </c>
      <c r="P269" s="27">
        <f t="shared" si="28"/>
        <v>1687705.4799999997</v>
      </c>
    </row>
    <row r="270" spans="1:16" x14ac:dyDescent="0.25">
      <c r="A270" s="15">
        <v>2018</v>
      </c>
      <c r="B270" s="15" t="s">
        <v>61</v>
      </c>
      <c r="C270" s="15" t="s">
        <v>16</v>
      </c>
      <c r="D270" s="16" t="s">
        <v>6</v>
      </c>
      <c r="E270" s="17">
        <v>48000</v>
      </c>
      <c r="F270" s="15" t="s">
        <v>52</v>
      </c>
      <c r="G270" s="15" t="s">
        <v>51</v>
      </c>
      <c r="H270" s="24">
        <f t="shared" si="29"/>
        <v>35568</v>
      </c>
      <c r="I270" s="25">
        <f t="shared" ref="I270:I333" si="30">IF(F270="Colour",H270*0.5,0)</f>
        <v>0</v>
      </c>
      <c r="J270" s="25">
        <f t="shared" ref="J270:J333" si="31">IF(G270="Double",H270*0.12,IF(G270="Single",H270*0.1,0))</f>
        <v>3556.8</v>
      </c>
      <c r="K270" s="25">
        <f t="shared" ref="K270:K333" si="32">SUM(H270:J270)</f>
        <v>39124.800000000003</v>
      </c>
      <c r="L270" s="27">
        <v>3026</v>
      </c>
      <c r="M270" s="27">
        <v>15752</v>
      </c>
      <c r="N270" s="25">
        <f t="shared" ref="N270:N333" si="33">SUM(L270:M270)</f>
        <v>18778</v>
      </c>
      <c r="O270" s="36">
        <f t="shared" ref="O270:O333" si="34">(K270-N270)</f>
        <v>20346.800000000003</v>
      </c>
      <c r="P270" s="27">
        <f t="shared" si="28"/>
        <v>1708052.2799999998</v>
      </c>
    </row>
    <row r="271" spans="1:16" x14ac:dyDescent="0.25">
      <c r="A271" s="18">
        <v>2018</v>
      </c>
      <c r="B271" s="18" t="s">
        <v>61</v>
      </c>
      <c r="C271" s="18" t="s">
        <v>20</v>
      </c>
      <c r="D271" s="19" t="s">
        <v>8</v>
      </c>
      <c r="E271" s="20">
        <v>35000</v>
      </c>
      <c r="F271" s="18" t="s">
        <v>49</v>
      </c>
      <c r="G271" s="18" t="s">
        <v>50</v>
      </c>
      <c r="H271" s="24">
        <f t="shared" si="29"/>
        <v>25795</v>
      </c>
      <c r="I271" s="25">
        <f t="shared" si="30"/>
        <v>12897.5</v>
      </c>
      <c r="J271" s="25">
        <f t="shared" si="31"/>
        <v>3095.4</v>
      </c>
      <c r="K271" s="25">
        <f t="shared" si="32"/>
        <v>41787.9</v>
      </c>
      <c r="L271" s="26">
        <v>3026</v>
      </c>
      <c r="M271" s="26">
        <v>12081</v>
      </c>
      <c r="N271" s="25">
        <f t="shared" si="33"/>
        <v>15107</v>
      </c>
      <c r="O271" s="36">
        <f t="shared" si="34"/>
        <v>26680.9</v>
      </c>
      <c r="P271" s="27">
        <f t="shared" ref="P271:P334" si="35">(P270+O271)</f>
        <v>1734733.1799999997</v>
      </c>
    </row>
    <row r="272" spans="1:16" x14ac:dyDescent="0.25">
      <c r="A272" s="15">
        <v>2018</v>
      </c>
      <c r="B272" s="15" t="s">
        <v>61</v>
      </c>
      <c r="C272" s="15" t="s">
        <v>24</v>
      </c>
      <c r="D272" s="16" t="s">
        <v>3</v>
      </c>
      <c r="E272" s="17">
        <v>23000</v>
      </c>
      <c r="F272" s="15" t="s">
        <v>52</v>
      </c>
      <c r="G272" s="15" t="s">
        <v>51</v>
      </c>
      <c r="H272" s="24">
        <f t="shared" si="29"/>
        <v>4623</v>
      </c>
      <c r="I272" s="25">
        <f t="shared" si="30"/>
        <v>0</v>
      </c>
      <c r="J272" s="25">
        <f t="shared" si="31"/>
        <v>462.3</v>
      </c>
      <c r="K272" s="25">
        <f t="shared" si="32"/>
        <v>5085.3</v>
      </c>
      <c r="L272" s="27">
        <v>3026</v>
      </c>
      <c r="M272" s="27">
        <v>11417</v>
      </c>
      <c r="N272" s="25">
        <f t="shared" si="33"/>
        <v>14443</v>
      </c>
      <c r="O272" s="36">
        <f t="shared" si="34"/>
        <v>-9357.7000000000007</v>
      </c>
      <c r="P272" s="27">
        <f t="shared" si="35"/>
        <v>1725375.4799999997</v>
      </c>
    </row>
    <row r="273" spans="1:16" x14ac:dyDescent="0.25">
      <c r="A273" s="18">
        <v>2018</v>
      </c>
      <c r="B273" s="18" t="s">
        <v>61</v>
      </c>
      <c r="C273" s="18" t="s">
        <v>25</v>
      </c>
      <c r="D273" s="19" t="s">
        <v>8</v>
      </c>
      <c r="E273" s="20">
        <v>39000</v>
      </c>
      <c r="F273" s="18" t="s">
        <v>49</v>
      </c>
      <c r="G273" s="18" t="s">
        <v>50</v>
      </c>
      <c r="H273" s="24">
        <f t="shared" si="29"/>
        <v>16380</v>
      </c>
      <c r="I273" s="25">
        <f t="shared" si="30"/>
        <v>8190</v>
      </c>
      <c r="J273" s="25">
        <f t="shared" si="31"/>
        <v>1965.6</v>
      </c>
      <c r="K273" s="25">
        <f t="shared" si="32"/>
        <v>26535.599999999999</v>
      </c>
      <c r="L273" s="26">
        <v>3026</v>
      </c>
      <c r="M273" s="26">
        <v>13028</v>
      </c>
      <c r="N273" s="25">
        <f t="shared" si="33"/>
        <v>16054</v>
      </c>
      <c r="O273" s="36">
        <f t="shared" si="34"/>
        <v>10481.599999999999</v>
      </c>
      <c r="P273" s="27">
        <f t="shared" si="35"/>
        <v>1735857.0799999998</v>
      </c>
    </row>
    <row r="274" spans="1:16" x14ac:dyDescent="0.25">
      <c r="A274" s="15">
        <v>2018</v>
      </c>
      <c r="B274" s="15" t="s">
        <v>61</v>
      </c>
      <c r="C274" s="15" t="s">
        <v>27</v>
      </c>
      <c r="D274" s="16" t="s">
        <v>5</v>
      </c>
      <c r="E274" s="17">
        <v>43000</v>
      </c>
      <c r="F274" s="15" t="s">
        <v>49</v>
      </c>
      <c r="G274" s="15" t="s">
        <v>51</v>
      </c>
      <c r="H274" s="24">
        <f t="shared" si="29"/>
        <v>4644</v>
      </c>
      <c r="I274" s="25">
        <f t="shared" si="30"/>
        <v>2322</v>
      </c>
      <c r="J274" s="25">
        <f t="shared" si="31"/>
        <v>464.40000000000003</v>
      </c>
      <c r="K274" s="25">
        <f t="shared" si="32"/>
        <v>7430.4</v>
      </c>
      <c r="L274" s="27">
        <v>3026</v>
      </c>
      <c r="M274" s="27">
        <v>16682</v>
      </c>
      <c r="N274" s="25">
        <f t="shared" si="33"/>
        <v>19708</v>
      </c>
      <c r="O274" s="36">
        <f t="shared" si="34"/>
        <v>-12277.6</v>
      </c>
      <c r="P274" s="27">
        <f t="shared" si="35"/>
        <v>1723579.4799999997</v>
      </c>
    </row>
    <row r="275" spans="1:16" x14ac:dyDescent="0.25">
      <c r="A275" s="18">
        <v>2018</v>
      </c>
      <c r="B275" s="18" t="s">
        <v>61</v>
      </c>
      <c r="C275" s="18" t="s">
        <v>29</v>
      </c>
      <c r="D275" s="19" t="s">
        <v>6</v>
      </c>
      <c r="E275" s="20">
        <v>38000</v>
      </c>
      <c r="F275" s="18" t="s">
        <v>52</v>
      </c>
      <c r="G275" s="18" t="s">
        <v>53</v>
      </c>
      <c r="H275" s="24">
        <f t="shared" si="29"/>
        <v>3382</v>
      </c>
      <c r="I275" s="25">
        <f t="shared" si="30"/>
        <v>0</v>
      </c>
      <c r="J275" s="25">
        <f t="shared" si="31"/>
        <v>0</v>
      </c>
      <c r="K275" s="25">
        <f t="shared" si="32"/>
        <v>3382</v>
      </c>
      <c r="L275" s="26">
        <v>3026</v>
      </c>
      <c r="M275" s="26">
        <v>16626</v>
      </c>
      <c r="N275" s="25">
        <f t="shared" si="33"/>
        <v>19652</v>
      </c>
      <c r="O275" s="36">
        <f t="shared" si="34"/>
        <v>-16270</v>
      </c>
      <c r="P275" s="27">
        <f t="shared" si="35"/>
        <v>1707309.4799999997</v>
      </c>
    </row>
    <row r="276" spans="1:16" x14ac:dyDescent="0.25">
      <c r="A276" s="15">
        <v>2018</v>
      </c>
      <c r="B276" s="15" t="s">
        <v>61</v>
      </c>
      <c r="C276" s="15" t="s">
        <v>31</v>
      </c>
      <c r="D276" s="16" t="s">
        <v>7</v>
      </c>
      <c r="E276" s="17">
        <v>23000</v>
      </c>
      <c r="F276" s="15" t="s">
        <v>52</v>
      </c>
      <c r="G276" s="15" t="s">
        <v>51</v>
      </c>
      <c r="H276" s="24">
        <f t="shared" si="29"/>
        <v>1955</v>
      </c>
      <c r="I276" s="25">
        <f t="shared" si="30"/>
        <v>0</v>
      </c>
      <c r="J276" s="25">
        <f t="shared" si="31"/>
        <v>195.5</v>
      </c>
      <c r="K276" s="25">
        <f t="shared" si="32"/>
        <v>2150.5</v>
      </c>
      <c r="L276" s="27">
        <v>3026</v>
      </c>
      <c r="M276" s="27">
        <v>6124</v>
      </c>
      <c r="N276" s="25">
        <f t="shared" si="33"/>
        <v>9150</v>
      </c>
      <c r="O276" s="36">
        <f t="shared" si="34"/>
        <v>-6999.5</v>
      </c>
      <c r="P276" s="27">
        <f t="shared" si="35"/>
        <v>1700309.9799999997</v>
      </c>
    </row>
    <row r="277" spans="1:16" x14ac:dyDescent="0.25">
      <c r="A277" s="18">
        <v>2018</v>
      </c>
      <c r="B277" s="18" t="s">
        <v>62</v>
      </c>
      <c r="C277" s="18" t="s">
        <v>12</v>
      </c>
      <c r="D277" s="19" t="s">
        <v>7</v>
      </c>
      <c r="E277" s="20">
        <v>13000</v>
      </c>
      <c r="F277" s="18" t="s">
        <v>49</v>
      </c>
      <c r="G277" s="18" t="s">
        <v>51</v>
      </c>
      <c r="H277" s="24">
        <f t="shared" si="29"/>
        <v>21528</v>
      </c>
      <c r="I277" s="25">
        <f t="shared" si="30"/>
        <v>10764</v>
      </c>
      <c r="J277" s="25">
        <f t="shared" si="31"/>
        <v>2152.8000000000002</v>
      </c>
      <c r="K277" s="25">
        <f t="shared" si="32"/>
        <v>34444.800000000003</v>
      </c>
      <c r="L277" s="26">
        <v>3026</v>
      </c>
      <c r="M277" s="26">
        <v>945</v>
      </c>
      <c r="N277" s="25">
        <f t="shared" si="33"/>
        <v>3971</v>
      </c>
      <c r="O277" s="36">
        <f t="shared" si="34"/>
        <v>30473.800000000003</v>
      </c>
      <c r="P277" s="27">
        <f t="shared" si="35"/>
        <v>1730783.7799999998</v>
      </c>
    </row>
    <row r="278" spans="1:16" x14ac:dyDescent="0.25">
      <c r="A278" s="15">
        <v>2018</v>
      </c>
      <c r="B278" s="15" t="s">
        <v>62</v>
      </c>
      <c r="C278" s="15" t="s">
        <v>16</v>
      </c>
      <c r="D278" s="16" t="s">
        <v>4</v>
      </c>
      <c r="E278" s="17">
        <v>57000</v>
      </c>
      <c r="F278" s="15" t="s">
        <v>52</v>
      </c>
      <c r="G278" s="15" t="s">
        <v>50</v>
      </c>
      <c r="H278" s="24">
        <f t="shared" si="29"/>
        <v>31008</v>
      </c>
      <c r="I278" s="25">
        <f t="shared" si="30"/>
        <v>0</v>
      </c>
      <c r="J278" s="25">
        <f t="shared" si="31"/>
        <v>3720.96</v>
      </c>
      <c r="K278" s="25">
        <f t="shared" si="32"/>
        <v>34728.959999999999</v>
      </c>
      <c r="L278" s="27">
        <v>3026</v>
      </c>
      <c r="M278" s="27">
        <v>14242</v>
      </c>
      <c r="N278" s="25">
        <f t="shared" si="33"/>
        <v>17268</v>
      </c>
      <c r="O278" s="36">
        <f t="shared" si="34"/>
        <v>17460.96</v>
      </c>
      <c r="P278" s="27">
        <f t="shared" si="35"/>
        <v>1748244.7399999998</v>
      </c>
    </row>
    <row r="279" spans="1:16" x14ac:dyDescent="0.25">
      <c r="A279" s="18">
        <v>2018</v>
      </c>
      <c r="B279" s="18" t="s">
        <v>62</v>
      </c>
      <c r="C279" s="18" t="s">
        <v>20</v>
      </c>
      <c r="D279" s="19" t="s">
        <v>5</v>
      </c>
      <c r="E279" s="20">
        <v>9000</v>
      </c>
      <c r="F279" s="18" t="s">
        <v>49</v>
      </c>
      <c r="G279" s="18" t="s">
        <v>50</v>
      </c>
      <c r="H279" s="24">
        <f t="shared" si="29"/>
        <v>3510</v>
      </c>
      <c r="I279" s="25">
        <f t="shared" si="30"/>
        <v>1755</v>
      </c>
      <c r="J279" s="25">
        <f t="shared" si="31"/>
        <v>421.2</v>
      </c>
      <c r="K279" s="25">
        <f t="shared" si="32"/>
        <v>5686.2</v>
      </c>
      <c r="L279" s="26">
        <v>3026</v>
      </c>
      <c r="M279" s="26">
        <v>10602</v>
      </c>
      <c r="N279" s="25">
        <f t="shared" si="33"/>
        <v>13628</v>
      </c>
      <c r="O279" s="36">
        <f t="shared" si="34"/>
        <v>-7941.8</v>
      </c>
      <c r="P279" s="27">
        <f t="shared" si="35"/>
        <v>1740302.9399999997</v>
      </c>
    </row>
    <row r="280" spans="1:16" x14ac:dyDescent="0.25">
      <c r="A280" s="15">
        <v>2018</v>
      </c>
      <c r="B280" s="15" t="s">
        <v>62</v>
      </c>
      <c r="C280" s="15" t="s">
        <v>24</v>
      </c>
      <c r="D280" s="16" t="s">
        <v>7</v>
      </c>
      <c r="E280" s="17">
        <v>4000</v>
      </c>
      <c r="F280" s="15" t="s">
        <v>49</v>
      </c>
      <c r="G280" s="15" t="s">
        <v>51</v>
      </c>
      <c r="H280" s="24">
        <f t="shared" si="29"/>
        <v>1700</v>
      </c>
      <c r="I280" s="25">
        <f t="shared" si="30"/>
        <v>850</v>
      </c>
      <c r="J280" s="25">
        <f t="shared" si="31"/>
        <v>170</v>
      </c>
      <c r="K280" s="25">
        <f t="shared" si="32"/>
        <v>2720</v>
      </c>
      <c r="L280" s="27">
        <v>3026</v>
      </c>
      <c r="M280" s="27">
        <v>11684</v>
      </c>
      <c r="N280" s="25">
        <f t="shared" si="33"/>
        <v>14710</v>
      </c>
      <c r="O280" s="36">
        <f t="shared" si="34"/>
        <v>-11990</v>
      </c>
      <c r="P280" s="27">
        <f t="shared" si="35"/>
        <v>1728312.9399999997</v>
      </c>
    </row>
    <row r="281" spans="1:16" x14ac:dyDescent="0.25">
      <c r="A281" s="18">
        <v>2018</v>
      </c>
      <c r="B281" s="18" t="s">
        <v>62</v>
      </c>
      <c r="C281" s="18" t="s">
        <v>25</v>
      </c>
      <c r="D281" s="19" t="s">
        <v>7</v>
      </c>
      <c r="E281" s="20">
        <v>3000</v>
      </c>
      <c r="F281" s="18" t="s">
        <v>49</v>
      </c>
      <c r="G281" s="18" t="s">
        <v>50</v>
      </c>
      <c r="H281" s="24">
        <f t="shared" si="29"/>
        <v>1071</v>
      </c>
      <c r="I281" s="25">
        <f t="shared" si="30"/>
        <v>535.5</v>
      </c>
      <c r="J281" s="25">
        <f t="shared" si="31"/>
        <v>128.51999999999998</v>
      </c>
      <c r="K281" s="25">
        <f t="shared" si="32"/>
        <v>1735.02</v>
      </c>
      <c r="L281" s="26">
        <v>3026</v>
      </c>
      <c r="M281" s="26">
        <v>9532</v>
      </c>
      <c r="N281" s="25">
        <f t="shared" si="33"/>
        <v>12558</v>
      </c>
      <c r="O281" s="36">
        <f t="shared" si="34"/>
        <v>-10822.98</v>
      </c>
      <c r="P281" s="27">
        <f t="shared" si="35"/>
        <v>1717489.9599999997</v>
      </c>
    </row>
    <row r="282" spans="1:16" x14ac:dyDescent="0.25">
      <c r="A282" s="15">
        <v>2018</v>
      </c>
      <c r="B282" s="15" t="s">
        <v>62</v>
      </c>
      <c r="C282" s="15" t="s">
        <v>27</v>
      </c>
      <c r="D282" s="16" t="s">
        <v>6</v>
      </c>
      <c r="E282" s="17">
        <v>34000</v>
      </c>
      <c r="F282" s="15" t="s">
        <v>49</v>
      </c>
      <c r="G282" s="15" t="s">
        <v>50</v>
      </c>
      <c r="H282" s="24">
        <f t="shared" si="29"/>
        <v>5950</v>
      </c>
      <c r="I282" s="25">
        <f t="shared" si="30"/>
        <v>2975</v>
      </c>
      <c r="J282" s="25">
        <f t="shared" si="31"/>
        <v>714</v>
      </c>
      <c r="K282" s="25">
        <f t="shared" si="32"/>
        <v>9639</v>
      </c>
      <c r="L282" s="27">
        <v>3026</v>
      </c>
      <c r="M282" s="27">
        <v>5497</v>
      </c>
      <c r="N282" s="25">
        <f t="shared" si="33"/>
        <v>8523</v>
      </c>
      <c r="O282" s="36">
        <f t="shared" si="34"/>
        <v>1116</v>
      </c>
      <c r="P282" s="27">
        <f t="shared" si="35"/>
        <v>1718605.9599999997</v>
      </c>
    </row>
    <row r="283" spans="1:16" x14ac:dyDescent="0.25">
      <c r="A283" s="18">
        <v>2018</v>
      </c>
      <c r="B283" s="18" t="s">
        <v>62</v>
      </c>
      <c r="C283" s="18" t="s">
        <v>29</v>
      </c>
      <c r="D283" s="19" t="s">
        <v>7</v>
      </c>
      <c r="E283" s="20">
        <v>19000</v>
      </c>
      <c r="F283" s="18" t="s">
        <v>49</v>
      </c>
      <c r="G283" s="18" t="s">
        <v>53</v>
      </c>
      <c r="H283" s="24">
        <f t="shared" si="29"/>
        <v>1995</v>
      </c>
      <c r="I283" s="25">
        <f t="shared" si="30"/>
        <v>997.5</v>
      </c>
      <c r="J283" s="25">
        <f t="shared" si="31"/>
        <v>0</v>
      </c>
      <c r="K283" s="25">
        <f t="shared" si="32"/>
        <v>2992.5</v>
      </c>
      <c r="L283" s="26">
        <v>3026</v>
      </c>
      <c r="M283" s="26">
        <v>13126</v>
      </c>
      <c r="N283" s="25">
        <f t="shared" si="33"/>
        <v>16152</v>
      </c>
      <c r="O283" s="36">
        <f t="shared" si="34"/>
        <v>-13159.5</v>
      </c>
      <c r="P283" s="27">
        <f t="shared" si="35"/>
        <v>1705446.4599999997</v>
      </c>
    </row>
    <row r="284" spans="1:16" x14ac:dyDescent="0.25">
      <c r="A284" s="15">
        <v>2018</v>
      </c>
      <c r="B284" s="15" t="s">
        <v>62</v>
      </c>
      <c r="C284" s="15" t="s">
        <v>31</v>
      </c>
      <c r="D284" s="16" t="s">
        <v>8</v>
      </c>
      <c r="E284" s="17">
        <v>22000</v>
      </c>
      <c r="F284" s="15" t="s">
        <v>49</v>
      </c>
      <c r="G284" s="15" t="s">
        <v>50</v>
      </c>
      <c r="H284" s="24">
        <f t="shared" si="29"/>
        <v>2310</v>
      </c>
      <c r="I284" s="25">
        <f t="shared" si="30"/>
        <v>1155</v>
      </c>
      <c r="J284" s="25">
        <f t="shared" si="31"/>
        <v>277.2</v>
      </c>
      <c r="K284" s="25">
        <f t="shared" si="32"/>
        <v>3742.2</v>
      </c>
      <c r="L284" s="27">
        <v>3026</v>
      </c>
      <c r="M284" s="27">
        <v>8128</v>
      </c>
      <c r="N284" s="25">
        <f t="shared" si="33"/>
        <v>11154</v>
      </c>
      <c r="O284" s="36">
        <f t="shared" si="34"/>
        <v>-7411.8</v>
      </c>
      <c r="P284" s="27">
        <f t="shared" si="35"/>
        <v>1698034.6599999997</v>
      </c>
    </row>
    <row r="285" spans="1:16" x14ac:dyDescent="0.25">
      <c r="A285" s="18">
        <v>2018</v>
      </c>
      <c r="B285" s="18" t="s">
        <v>63</v>
      </c>
      <c r="C285" s="18" t="s">
        <v>12</v>
      </c>
      <c r="D285" s="19" t="s">
        <v>5</v>
      </c>
      <c r="E285" s="20">
        <v>69000</v>
      </c>
      <c r="F285" s="18" t="s">
        <v>52</v>
      </c>
      <c r="G285" s="18" t="s">
        <v>50</v>
      </c>
      <c r="H285" s="24">
        <f t="shared" si="29"/>
        <v>84525</v>
      </c>
      <c r="I285" s="25">
        <f t="shared" si="30"/>
        <v>0</v>
      </c>
      <c r="J285" s="25">
        <f t="shared" si="31"/>
        <v>10143</v>
      </c>
      <c r="K285" s="25">
        <f t="shared" si="32"/>
        <v>94668</v>
      </c>
      <c r="L285" s="26">
        <v>3026</v>
      </c>
      <c r="M285" s="26">
        <v>2054</v>
      </c>
      <c r="N285" s="25">
        <f t="shared" si="33"/>
        <v>5080</v>
      </c>
      <c r="O285" s="36">
        <f t="shared" si="34"/>
        <v>89588</v>
      </c>
      <c r="P285" s="27">
        <f t="shared" si="35"/>
        <v>1787622.6599999997</v>
      </c>
    </row>
    <row r="286" spans="1:16" x14ac:dyDescent="0.25">
      <c r="A286" s="15">
        <v>2018</v>
      </c>
      <c r="B286" s="15" t="s">
        <v>63</v>
      </c>
      <c r="C286" s="15" t="s">
        <v>16</v>
      </c>
      <c r="D286" s="16" t="s">
        <v>8</v>
      </c>
      <c r="E286" s="17">
        <v>30000</v>
      </c>
      <c r="F286" s="15" t="s">
        <v>49</v>
      </c>
      <c r="G286" s="15" t="s">
        <v>53</v>
      </c>
      <c r="H286" s="24">
        <f t="shared" si="29"/>
        <v>29340</v>
      </c>
      <c r="I286" s="25">
        <f t="shared" si="30"/>
        <v>14670</v>
      </c>
      <c r="J286" s="25">
        <f t="shared" si="31"/>
        <v>0</v>
      </c>
      <c r="K286" s="25">
        <f t="shared" si="32"/>
        <v>44010</v>
      </c>
      <c r="L286" s="27">
        <v>3026</v>
      </c>
      <c r="M286" s="27">
        <v>11767</v>
      </c>
      <c r="N286" s="25">
        <f t="shared" si="33"/>
        <v>14793</v>
      </c>
      <c r="O286" s="36">
        <f t="shared" si="34"/>
        <v>29217</v>
      </c>
      <c r="P286" s="27">
        <f t="shared" si="35"/>
        <v>1816839.6599999997</v>
      </c>
    </row>
    <row r="287" spans="1:16" x14ac:dyDescent="0.25">
      <c r="A287" s="18">
        <v>2018</v>
      </c>
      <c r="B287" s="18" t="s">
        <v>63</v>
      </c>
      <c r="C287" s="18" t="s">
        <v>20</v>
      </c>
      <c r="D287" s="19" t="s">
        <v>3</v>
      </c>
      <c r="E287" s="20">
        <v>59000</v>
      </c>
      <c r="F287" s="18" t="s">
        <v>49</v>
      </c>
      <c r="G287" s="18" t="s">
        <v>50</v>
      </c>
      <c r="H287" s="24">
        <f t="shared" si="29"/>
        <v>18762</v>
      </c>
      <c r="I287" s="25">
        <f t="shared" si="30"/>
        <v>9381</v>
      </c>
      <c r="J287" s="25">
        <f t="shared" si="31"/>
        <v>2251.44</v>
      </c>
      <c r="K287" s="25">
        <f t="shared" si="32"/>
        <v>30394.44</v>
      </c>
      <c r="L287" s="26">
        <v>3026</v>
      </c>
      <c r="M287" s="26">
        <v>15471</v>
      </c>
      <c r="N287" s="25">
        <f t="shared" si="33"/>
        <v>18497</v>
      </c>
      <c r="O287" s="36">
        <f t="shared" si="34"/>
        <v>11897.439999999999</v>
      </c>
      <c r="P287" s="27">
        <f t="shared" si="35"/>
        <v>1828737.0999999996</v>
      </c>
    </row>
    <row r="288" spans="1:16" x14ac:dyDescent="0.25">
      <c r="A288" s="15">
        <v>2018</v>
      </c>
      <c r="B288" s="15" t="s">
        <v>63</v>
      </c>
      <c r="C288" s="15" t="s">
        <v>24</v>
      </c>
      <c r="D288" s="16" t="s">
        <v>5</v>
      </c>
      <c r="E288" s="17">
        <v>71000</v>
      </c>
      <c r="F288" s="15" t="s">
        <v>49</v>
      </c>
      <c r="G288" s="15" t="s">
        <v>53</v>
      </c>
      <c r="H288" s="24">
        <f t="shared" si="29"/>
        <v>19454</v>
      </c>
      <c r="I288" s="25">
        <f t="shared" si="30"/>
        <v>9727</v>
      </c>
      <c r="J288" s="25">
        <f t="shared" si="31"/>
        <v>0</v>
      </c>
      <c r="K288" s="25">
        <f t="shared" si="32"/>
        <v>29181</v>
      </c>
      <c r="L288" s="27">
        <v>3026</v>
      </c>
      <c r="M288" s="27">
        <v>7433</v>
      </c>
      <c r="N288" s="25">
        <f t="shared" si="33"/>
        <v>10459</v>
      </c>
      <c r="O288" s="36">
        <f t="shared" si="34"/>
        <v>18722</v>
      </c>
      <c r="P288" s="27">
        <f t="shared" si="35"/>
        <v>1847459.0999999996</v>
      </c>
    </row>
    <row r="289" spans="1:16" x14ac:dyDescent="0.25">
      <c r="A289" s="18">
        <v>2018</v>
      </c>
      <c r="B289" s="18" t="s">
        <v>63</v>
      </c>
      <c r="C289" s="18" t="s">
        <v>25</v>
      </c>
      <c r="D289" s="19" t="s">
        <v>3</v>
      </c>
      <c r="E289" s="20">
        <v>17000</v>
      </c>
      <c r="F289" s="18" t="s">
        <v>49</v>
      </c>
      <c r="G289" s="18" t="s">
        <v>53</v>
      </c>
      <c r="H289" s="24">
        <f t="shared" si="29"/>
        <v>1819</v>
      </c>
      <c r="I289" s="25">
        <f t="shared" si="30"/>
        <v>909.5</v>
      </c>
      <c r="J289" s="25">
        <f t="shared" si="31"/>
        <v>0</v>
      </c>
      <c r="K289" s="25">
        <f t="shared" si="32"/>
        <v>2728.5</v>
      </c>
      <c r="L289" s="26">
        <v>3026</v>
      </c>
      <c r="M289" s="26">
        <v>3606</v>
      </c>
      <c r="N289" s="25">
        <f t="shared" si="33"/>
        <v>6632</v>
      </c>
      <c r="O289" s="36">
        <f t="shared" si="34"/>
        <v>-3903.5</v>
      </c>
      <c r="P289" s="27">
        <f t="shared" si="35"/>
        <v>1843555.5999999996</v>
      </c>
    </row>
    <row r="290" spans="1:16" x14ac:dyDescent="0.25">
      <c r="A290" s="15">
        <v>2018</v>
      </c>
      <c r="B290" s="15" t="s">
        <v>63</v>
      </c>
      <c r="C290" s="15" t="s">
        <v>27</v>
      </c>
      <c r="D290" s="16" t="s">
        <v>5</v>
      </c>
      <c r="E290" s="17">
        <v>68000</v>
      </c>
      <c r="F290" s="15" t="s">
        <v>52</v>
      </c>
      <c r="G290" s="15" t="s">
        <v>50</v>
      </c>
      <c r="H290" s="24">
        <f t="shared" si="29"/>
        <v>7344</v>
      </c>
      <c r="I290" s="25">
        <f t="shared" si="30"/>
        <v>0</v>
      </c>
      <c r="J290" s="25">
        <f t="shared" si="31"/>
        <v>881.28</v>
      </c>
      <c r="K290" s="25">
        <f t="shared" si="32"/>
        <v>8225.2800000000007</v>
      </c>
      <c r="L290" s="27">
        <v>3026</v>
      </c>
      <c r="M290" s="27">
        <v>6661</v>
      </c>
      <c r="N290" s="25">
        <f t="shared" si="33"/>
        <v>9687</v>
      </c>
      <c r="O290" s="36">
        <f t="shared" si="34"/>
        <v>-1461.7199999999993</v>
      </c>
      <c r="P290" s="27">
        <f t="shared" si="35"/>
        <v>1842093.8799999997</v>
      </c>
    </row>
    <row r="291" spans="1:16" x14ac:dyDescent="0.25">
      <c r="A291" s="18">
        <v>2018</v>
      </c>
      <c r="B291" s="18" t="s">
        <v>63</v>
      </c>
      <c r="C291" s="18" t="s">
        <v>29</v>
      </c>
      <c r="D291" s="19" t="s">
        <v>3</v>
      </c>
      <c r="E291" s="20">
        <v>1000</v>
      </c>
      <c r="F291" s="18" t="s">
        <v>52</v>
      </c>
      <c r="G291" s="18" t="s">
        <v>50</v>
      </c>
      <c r="H291" s="24">
        <f t="shared" si="29"/>
        <v>43</v>
      </c>
      <c r="I291" s="25">
        <f t="shared" si="30"/>
        <v>0</v>
      </c>
      <c r="J291" s="25">
        <f t="shared" si="31"/>
        <v>5.16</v>
      </c>
      <c r="K291" s="25">
        <f t="shared" si="32"/>
        <v>48.16</v>
      </c>
      <c r="L291" s="26">
        <v>3026</v>
      </c>
      <c r="M291" s="26">
        <v>1678</v>
      </c>
      <c r="N291" s="25">
        <f t="shared" si="33"/>
        <v>4704</v>
      </c>
      <c r="O291" s="36">
        <f t="shared" si="34"/>
        <v>-4655.84</v>
      </c>
      <c r="P291" s="27">
        <f t="shared" si="35"/>
        <v>1837438.0399999996</v>
      </c>
    </row>
    <row r="292" spans="1:16" x14ac:dyDescent="0.25">
      <c r="A292" s="15">
        <v>2018</v>
      </c>
      <c r="B292" s="15" t="s">
        <v>63</v>
      </c>
      <c r="C292" s="15" t="s">
        <v>31</v>
      </c>
      <c r="D292" s="16" t="s">
        <v>3</v>
      </c>
      <c r="E292" s="17">
        <v>23000</v>
      </c>
      <c r="F292" s="15" t="s">
        <v>52</v>
      </c>
      <c r="G292" s="15" t="s">
        <v>50</v>
      </c>
      <c r="H292" s="24">
        <f t="shared" si="29"/>
        <v>667</v>
      </c>
      <c r="I292" s="25">
        <f t="shared" si="30"/>
        <v>0</v>
      </c>
      <c r="J292" s="25">
        <f t="shared" si="31"/>
        <v>80.039999999999992</v>
      </c>
      <c r="K292" s="25">
        <f t="shared" si="32"/>
        <v>747.04</v>
      </c>
      <c r="L292" s="27">
        <v>3026</v>
      </c>
      <c r="M292" s="27">
        <v>6042</v>
      </c>
      <c r="N292" s="25">
        <f t="shared" si="33"/>
        <v>9068</v>
      </c>
      <c r="O292" s="36">
        <f t="shared" si="34"/>
        <v>-8320.9599999999991</v>
      </c>
      <c r="P292" s="27">
        <f t="shared" si="35"/>
        <v>1829117.0799999996</v>
      </c>
    </row>
    <row r="293" spans="1:16" x14ac:dyDescent="0.25">
      <c r="A293" s="18">
        <v>2018</v>
      </c>
      <c r="B293" s="18" t="s">
        <v>64</v>
      </c>
      <c r="C293" s="18" t="s">
        <v>12</v>
      </c>
      <c r="D293" s="19" t="s">
        <v>5</v>
      </c>
      <c r="E293" s="20">
        <v>6000</v>
      </c>
      <c r="F293" s="18" t="s">
        <v>49</v>
      </c>
      <c r="G293" s="18" t="s">
        <v>53</v>
      </c>
      <c r="H293" s="24">
        <f t="shared" si="29"/>
        <v>7350</v>
      </c>
      <c r="I293" s="25">
        <f t="shared" si="30"/>
        <v>3675</v>
      </c>
      <c r="J293" s="25">
        <f t="shared" si="31"/>
        <v>0</v>
      </c>
      <c r="K293" s="25">
        <f t="shared" si="32"/>
        <v>11025</v>
      </c>
      <c r="L293" s="26">
        <v>3026</v>
      </c>
      <c r="M293" s="26">
        <v>17781</v>
      </c>
      <c r="N293" s="25">
        <f t="shared" si="33"/>
        <v>20807</v>
      </c>
      <c r="O293" s="36">
        <f t="shared" si="34"/>
        <v>-9782</v>
      </c>
      <c r="P293" s="27">
        <f t="shared" si="35"/>
        <v>1819335.0799999996</v>
      </c>
    </row>
    <row r="294" spans="1:16" x14ac:dyDescent="0.25">
      <c r="A294" s="15">
        <v>2018</v>
      </c>
      <c r="B294" s="15" t="s">
        <v>64</v>
      </c>
      <c r="C294" s="15" t="s">
        <v>16</v>
      </c>
      <c r="D294" s="16" t="s">
        <v>4</v>
      </c>
      <c r="E294" s="17">
        <v>75000</v>
      </c>
      <c r="F294" s="15" t="s">
        <v>52</v>
      </c>
      <c r="G294" s="15" t="s">
        <v>53</v>
      </c>
      <c r="H294" s="24">
        <f t="shared" si="29"/>
        <v>40800</v>
      </c>
      <c r="I294" s="25">
        <f t="shared" si="30"/>
        <v>0</v>
      </c>
      <c r="J294" s="25">
        <f t="shared" si="31"/>
        <v>0</v>
      </c>
      <c r="K294" s="25">
        <f t="shared" si="32"/>
        <v>40800</v>
      </c>
      <c r="L294" s="27">
        <v>3026</v>
      </c>
      <c r="M294" s="27">
        <v>3930</v>
      </c>
      <c r="N294" s="25">
        <f t="shared" si="33"/>
        <v>6956</v>
      </c>
      <c r="O294" s="36">
        <f t="shared" si="34"/>
        <v>33844</v>
      </c>
      <c r="P294" s="27">
        <f t="shared" si="35"/>
        <v>1853179.0799999996</v>
      </c>
    </row>
    <row r="295" spans="1:16" x14ac:dyDescent="0.25">
      <c r="A295" s="18">
        <v>2018</v>
      </c>
      <c r="B295" s="18" t="s">
        <v>64</v>
      </c>
      <c r="C295" s="18" t="s">
        <v>20</v>
      </c>
      <c r="D295" s="19" t="s">
        <v>4</v>
      </c>
      <c r="E295" s="20">
        <v>23000</v>
      </c>
      <c r="F295" s="18" t="s">
        <v>49</v>
      </c>
      <c r="G295" s="18" t="s">
        <v>50</v>
      </c>
      <c r="H295" s="24">
        <f t="shared" si="29"/>
        <v>8694</v>
      </c>
      <c r="I295" s="25">
        <f t="shared" si="30"/>
        <v>4347</v>
      </c>
      <c r="J295" s="25">
        <f t="shared" si="31"/>
        <v>1043.28</v>
      </c>
      <c r="K295" s="25">
        <f t="shared" si="32"/>
        <v>14084.28</v>
      </c>
      <c r="L295" s="26">
        <v>3026</v>
      </c>
      <c r="M295" s="26">
        <v>15120</v>
      </c>
      <c r="N295" s="25">
        <f t="shared" si="33"/>
        <v>18146</v>
      </c>
      <c r="O295" s="36">
        <f t="shared" si="34"/>
        <v>-4061.7199999999993</v>
      </c>
      <c r="P295" s="27">
        <f t="shared" si="35"/>
        <v>1849117.3599999996</v>
      </c>
    </row>
    <row r="296" spans="1:16" x14ac:dyDescent="0.25">
      <c r="A296" s="15">
        <v>2018</v>
      </c>
      <c r="B296" s="15" t="s">
        <v>64</v>
      </c>
      <c r="C296" s="15" t="s">
        <v>24</v>
      </c>
      <c r="D296" s="16" t="s">
        <v>3</v>
      </c>
      <c r="E296" s="17">
        <v>16000</v>
      </c>
      <c r="F296" s="15" t="s">
        <v>49</v>
      </c>
      <c r="G296" s="15" t="s">
        <v>50</v>
      </c>
      <c r="H296" s="24">
        <f t="shared" si="29"/>
        <v>3216</v>
      </c>
      <c r="I296" s="25">
        <f t="shared" si="30"/>
        <v>1608</v>
      </c>
      <c r="J296" s="25">
        <f t="shared" si="31"/>
        <v>385.91999999999996</v>
      </c>
      <c r="K296" s="25">
        <f t="shared" si="32"/>
        <v>5209.92</v>
      </c>
      <c r="L296" s="27">
        <v>3026</v>
      </c>
      <c r="M296" s="27">
        <v>10982</v>
      </c>
      <c r="N296" s="25">
        <f t="shared" si="33"/>
        <v>14008</v>
      </c>
      <c r="O296" s="36">
        <f t="shared" si="34"/>
        <v>-8798.08</v>
      </c>
      <c r="P296" s="27">
        <f t="shared" si="35"/>
        <v>1840319.2799999996</v>
      </c>
    </row>
    <row r="297" spans="1:16" x14ac:dyDescent="0.25">
      <c r="A297" s="18">
        <v>2018</v>
      </c>
      <c r="B297" s="18" t="s">
        <v>64</v>
      </c>
      <c r="C297" s="18" t="s">
        <v>25</v>
      </c>
      <c r="D297" s="19" t="s">
        <v>3</v>
      </c>
      <c r="E297" s="20">
        <v>45000</v>
      </c>
      <c r="F297" s="18" t="s">
        <v>52</v>
      </c>
      <c r="G297" s="18" t="s">
        <v>51</v>
      </c>
      <c r="H297" s="24">
        <f t="shared" si="29"/>
        <v>4815</v>
      </c>
      <c r="I297" s="25">
        <f t="shared" si="30"/>
        <v>0</v>
      </c>
      <c r="J297" s="25">
        <f t="shared" si="31"/>
        <v>481.5</v>
      </c>
      <c r="K297" s="25">
        <f t="shared" si="32"/>
        <v>5296.5</v>
      </c>
      <c r="L297" s="26">
        <v>3026</v>
      </c>
      <c r="M297" s="26">
        <v>6066</v>
      </c>
      <c r="N297" s="25">
        <f t="shared" si="33"/>
        <v>9092</v>
      </c>
      <c r="O297" s="36">
        <f t="shared" si="34"/>
        <v>-3795.5</v>
      </c>
      <c r="P297" s="27">
        <f t="shared" si="35"/>
        <v>1836523.7799999996</v>
      </c>
    </row>
    <row r="298" spans="1:16" x14ac:dyDescent="0.25">
      <c r="A298" s="15">
        <v>2018</v>
      </c>
      <c r="B298" s="15" t="s">
        <v>64</v>
      </c>
      <c r="C298" s="15" t="s">
        <v>27</v>
      </c>
      <c r="D298" s="16" t="s">
        <v>5</v>
      </c>
      <c r="E298" s="17">
        <v>75000</v>
      </c>
      <c r="F298" s="15" t="s">
        <v>49</v>
      </c>
      <c r="G298" s="15" t="s">
        <v>50</v>
      </c>
      <c r="H298" s="24">
        <f t="shared" si="29"/>
        <v>8100</v>
      </c>
      <c r="I298" s="25">
        <f t="shared" si="30"/>
        <v>4050</v>
      </c>
      <c r="J298" s="25">
        <f t="shared" si="31"/>
        <v>972</v>
      </c>
      <c r="K298" s="25">
        <f t="shared" si="32"/>
        <v>13122</v>
      </c>
      <c r="L298" s="27">
        <v>3026</v>
      </c>
      <c r="M298" s="27">
        <v>2340</v>
      </c>
      <c r="N298" s="25">
        <f t="shared" si="33"/>
        <v>5366</v>
      </c>
      <c r="O298" s="36">
        <f t="shared" si="34"/>
        <v>7756</v>
      </c>
      <c r="P298" s="27">
        <f t="shared" si="35"/>
        <v>1844279.7799999996</v>
      </c>
    </row>
    <row r="299" spans="1:16" x14ac:dyDescent="0.25">
      <c r="A299" s="18">
        <v>2018</v>
      </c>
      <c r="B299" s="18" t="s">
        <v>64</v>
      </c>
      <c r="C299" s="18" t="s">
        <v>29</v>
      </c>
      <c r="D299" s="19" t="s">
        <v>8</v>
      </c>
      <c r="E299" s="20">
        <v>35000</v>
      </c>
      <c r="F299" s="18" t="s">
        <v>52</v>
      </c>
      <c r="G299" s="18" t="s">
        <v>53</v>
      </c>
      <c r="H299" s="24">
        <f t="shared" si="29"/>
        <v>5985</v>
      </c>
      <c r="I299" s="25">
        <f t="shared" si="30"/>
        <v>0</v>
      </c>
      <c r="J299" s="25">
        <f t="shared" si="31"/>
        <v>0</v>
      </c>
      <c r="K299" s="25">
        <f t="shared" si="32"/>
        <v>5985</v>
      </c>
      <c r="L299" s="26">
        <v>3026</v>
      </c>
      <c r="M299" s="26">
        <v>7188</v>
      </c>
      <c r="N299" s="25">
        <f t="shared" si="33"/>
        <v>10214</v>
      </c>
      <c r="O299" s="36">
        <f t="shared" si="34"/>
        <v>-4229</v>
      </c>
      <c r="P299" s="27">
        <f t="shared" si="35"/>
        <v>1840050.7799999996</v>
      </c>
    </row>
    <row r="300" spans="1:16" x14ac:dyDescent="0.25">
      <c r="A300" s="15">
        <v>2018</v>
      </c>
      <c r="B300" s="15" t="s">
        <v>64</v>
      </c>
      <c r="C300" s="15" t="s">
        <v>31</v>
      </c>
      <c r="D300" s="16" t="s">
        <v>8</v>
      </c>
      <c r="E300" s="17">
        <v>25000</v>
      </c>
      <c r="F300" s="15" t="s">
        <v>49</v>
      </c>
      <c r="G300" s="15" t="s">
        <v>51</v>
      </c>
      <c r="H300" s="24">
        <f t="shared" si="29"/>
        <v>2625</v>
      </c>
      <c r="I300" s="25">
        <f t="shared" si="30"/>
        <v>1312.5</v>
      </c>
      <c r="J300" s="25">
        <f t="shared" si="31"/>
        <v>262.5</v>
      </c>
      <c r="K300" s="25">
        <f t="shared" si="32"/>
        <v>4200</v>
      </c>
      <c r="L300" s="27">
        <v>3026</v>
      </c>
      <c r="M300" s="27">
        <v>4146</v>
      </c>
      <c r="N300" s="25">
        <f t="shared" si="33"/>
        <v>7172</v>
      </c>
      <c r="O300" s="36">
        <f t="shared" si="34"/>
        <v>-2972</v>
      </c>
      <c r="P300" s="27">
        <f t="shared" si="35"/>
        <v>1837078.7799999996</v>
      </c>
    </row>
    <row r="301" spans="1:16" x14ac:dyDescent="0.25">
      <c r="A301" s="18">
        <v>2019</v>
      </c>
      <c r="B301" s="18" t="s">
        <v>48</v>
      </c>
      <c r="C301" s="18" t="s">
        <v>12</v>
      </c>
      <c r="D301" s="19" t="s">
        <v>8</v>
      </c>
      <c r="E301" s="20">
        <v>52000</v>
      </c>
      <c r="F301" s="18" t="s">
        <v>52</v>
      </c>
      <c r="G301" s="18" t="s">
        <v>51</v>
      </c>
      <c r="H301" s="24">
        <f t="shared" si="29"/>
        <v>93756</v>
      </c>
      <c r="I301" s="25">
        <f t="shared" si="30"/>
        <v>0</v>
      </c>
      <c r="J301" s="25">
        <f t="shared" si="31"/>
        <v>9375.6</v>
      </c>
      <c r="K301" s="25">
        <f t="shared" si="32"/>
        <v>103131.6</v>
      </c>
      <c r="L301" s="26">
        <v>2270</v>
      </c>
      <c r="M301" s="26">
        <v>5367</v>
      </c>
      <c r="N301" s="25">
        <f t="shared" si="33"/>
        <v>7637</v>
      </c>
      <c r="O301" s="36">
        <f t="shared" si="34"/>
        <v>95494.6</v>
      </c>
      <c r="P301" s="27">
        <f t="shared" si="35"/>
        <v>1932573.3799999997</v>
      </c>
    </row>
    <row r="302" spans="1:16" x14ac:dyDescent="0.25">
      <c r="A302" s="15">
        <v>2019</v>
      </c>
      <c r="B302" s="15" t="s">
        <v>48</v>
      </c>
      <c r="C302" s="15" t="s">
        <v>16</v>
      </c>
      <c r="D302" s="16" t="s">
        <v>8</v>
      </c>
      <c r="E302" s="17">
        <v>8000</v>
      </c>
      <c r="F302" s="15" t="s">
        <v>49</v>
      </c>
      <c r="G302" s="15" t="s">
        <v>50</v>
      </c>
      <c r="H302" s="24">
        <f t="shared" si="29"/>
        <v>7824</v>
      </c>
      <c r="I302" s="25">
        <f t="shared" si="30"/>
        <v>3912</v>
      </c>
      <c r="J302" s="25">
        <f t="shared" si="31"/>
        <v>938.88</v>
      </c>
      <c r="K302" s="25">
        <f t="shared" si="32"/>
        <v>12674.88</v>
      </c>
      <c r="L302" s="26">
        <v>2270</v>
      </c>
      <c r="M302" s="27">
        <v>4599</v>
      </c>
      <c r="N302" s="25">
        <f t="shared" si="33"/>
        <v>6869</v>
      </c>
      <c r="O302" s="36">
        <f t="shared" si="34"/>
        <v>5805.8799999999992</v>
      </c>
      <c r="P302" s="27">
        <f t="shared" si="35"/>
        <v>1938379.2599999995</v>
      </c>
    </row>
    <row r="303" spans="1:16" x14ac:dyDescent="0.25">
      <c r="A303" s="18">
        <v>2019</v>
      </c>
      <c r="B303" s="18" t="s">
        <v>48</v>
      </c>
      <c r="C303" s="18" t="s">
        <v>20</v>
      </c>
      <c r="D303" s="19" t="s">
        <v>3</v>
      </c>
      <c r="E303" s="20">
        <v>18000</v>
      </c>
      <c r="F303" s="18" t="s">
        <v>52</v>
      </c>
      <c r="G303" s="18" t="s">
        <v>53</v>
      </c>
      <c r="H303" s="24">
        <f t="shared" si="29"/>
        <v>5724</v>
      </c>
      <c r="I303" s="25">
        <f t="shared" si="30"/>
        <v>0</v>
      </c>
      <c r="J303" s="25">
        <f t="shared" si="31"/>
        <v>0</v>
      </c>
      <c r="K303" s="25">
        <f t="shared" si="32"/>
        <v>5724</v>
      </c>
      <c r="L303" s="26">
        <v>2270</v>
      </c>
      <c r="M303" s="26">
        <v>3828</v>
      </c>
      <c r="N303" s="25">
        <f t="shared" si="33"/>
        <v>6098</v>
      </c>
      <c r="O303" s="36">
        <f t="shared" si="34"/>
        <v>-374</v>
      </c>
      <c r="P303" s="27">
        <f t="shared" si="35"/>
        <v>1938005.2599999995</v>
      </c>
    </row>
    <row r="304" spans="1:16" x14ac:dyDescent="0.25">
      <c r="A304" s="15">
        <v>2019</v>
      </c>
      <c r="B304" s="15" t="s">
        <v>48</v>
      </c>
      <c r="C304" s="15" t="s">
        <v>24</v>
      </c>
      <c r="D304" s="16" t="s">
        <v>3</v>
      </c>
      <c r="E304" s="17">
        <v>32000</v>
      </c>
      <c r="F304" s="15" t="s">
        <v>52</v>
      </c>
      <c r="G304" s="15" t="s">
        <v>53</v>
      </c>
      <c r="H304" s="24">
        <f t="shared" si="29"/>
        <v>6432</v>
      </c>
      <c r="I304" s="25">
        <f t="shared" si="30"/>
        <v>0</v>
      </c>
      <c r="J304" s="25">
        <f t="shared" si="31"/>
        <v>0</v>
      </c>
      <c r="K304" s="25">
        <f t="shared" si="32"/>
        <v>6432</v>
      </c>
      <c r="L304" s="26">
        <v>2270</v>
      </c>
      <c r="M304" s="27">
        <v>11435</v>
      </c>
      <c r="N304" s="25">
        <f t="shared" si="33"/>
        <v>13705</v>
      </c>
      <c r="O304" s="36">
        <f t="shared" si="34"/>
        <v>-7273</v>
      </c>
      <c r="P304" s="27">
        <f t="shared" si="35"/>
        <v>1930732.2599999995</v>
      </c>
    </row>
    <row r="305" spans="1:16" x14ac:dyDescent="0.25">
      <c r="A305" s="18">
        <v>2019</v>
      </c>
      <c r="B305" s="18" t="s">
        <v>48</v>
      </c>
      <c r="C305" s="18" t="s">
        <v>25</v>
      </c>
      <c r="D305" s="19" t="s">
        <v>7</v>
      </c>
      <c r="E305" s="20">
        <v>50000</v>
      </c>
      <c r="F305" s="18" t="s">
        <v>52</v>
      </c>
      <c r="G305" s="18" t="s">
        <v>51</v>
      </c>
      <c r="H305" s="24">
        <f t="shared" si="29"/>
        <v>17850</v>
      </c>
      <c r="I305" s="25">
        <f t="shared" si="30"/>
        <v>0</v>
      </c>
      <c r="J305" s="25">
        <f t="shared" si="31"/>
        <v>1785</v>
      </c>
      <c r="K305" s="25">
        <f t="shared" si="32"/>
        <v>19635</v>
      </c>
      <c r="L305" s="26">
        <v>2270</v>
      </c>
      <c r="M305" s="26">
        <v>10683</v>
      </c>
      <c r="N305" s="25">
        <f t="shared" si="33"/>
        <v>12953</v>
      </c>
      <c r="O305" s="36">
        <f t="shared" si="34"/>
        <v>6682</v>
      </c>
      <c r="P305" s="27">
        <f t="shared" si="35"/>
        <v>1937414.2599999995</v>
      </c>
    </row>
    <row r="306" spans="1:16" x14ac:dyDescent="0.25">
      <c r="A306" s="15">
        <v>2019</v>
      </c>
      <c r="B306" s="15" t="s">
        <v>48</v>
      </c>
      <c r="C306" s="15" t="s">
        <v>27</v>
      </c>
      <c r="D306" s="16" t="s">
        <v>5</v>
      </c>
      <c r="E306" s="17">
        <v>46000</v>
      </c>
      <c r="F306" s="15" t="s">
        <v>52</v>
      </c>
      <c r="G306" s="15" t="s">
        <v>51</v>
      </c>
      <c r="H306" s="24">
        <f t="shared" si="29"/>
        <v>4968</v>
      </c>
      <c r="I306" s="25">
        <f t="shared" si="30"/>
        <v>0</v>
      </c>
      <c r="J306" s="25">
        <f t="shared" si="31"/>
        <v>496.8</v>
      </c>
      <c r="K306" s="25">
        <f t="shared" si="32"/>
        <v>5464.8</v>
      </c>
      <c r="L306" s="26">
        <v>2270</v>
      </c>
      <c r="M306" s="27">
        <v>16073</v>
      </c>
      <c r="N306" s="25">
        <f t="shared" si="33"/>
        <v>18343</v>
      </c>
      <c r="O306" s="36">
        <f t="shared" si="34"/>
        <v>-12878.2</v>
      </c>
      <c r="P306" s="27">
        <f t="shared" si="35"/>
        <v>1924536.0599999996</v>
      </c>
    </row>
    <row r="307" spans="1:16" x14ac:dyDescent="0.25">
      <c r="A307" s="18">
        <v>2019</v>
      </c>
      <c r="B307" s="18" t="s">
        <v>48</v>
      </c>
      <c r="C307" s="18" t="s">
        <v>29</v>
      </c>
      <c r="D307" s="19" t="s">
        <v>4</v>
      </c>
      <c r="E307" s="20">
        <v>69000</v>
      </c>
      <c r="F307" s="18" t="s">
        <v>49</v>
      </c>
      <c r="G307" s="18" t="s">
        <v>53</v>
      </c>
      <c r="H307" s="24">
        <f t="shared" si="29"/>
        <v>3312</v>
      </c>
      <c r="I307" s="25">
        <f t="shared" si="30"/>
        <v>1656</v>
      </c>
      <c r="J307" s="25">
        <f t="shared" si="31"/>
        <v>0</v>
      </c>
      <c r="K307" s="25">
        <f t="shared" si="32"/>
        <v>4968</v>
      </c>
      <c r="L307" s="26">
        <v>2270</v>
      </c>
      <c r="M307" s="26">
        <v>11471</v>
      </c>
      <c r="N307" s="25">
        <f t="shared" si="33"/>
        <v>13741</v>
      </c>
      <c r="O307" s="36">
        <f t="shared" si="34"/>
        <v>-8773</v>
      </c>
      <c r="P307" s="27">
        <f t="shared" si="35"/>
        <v>1915763.0599999996</v>
      </c>
    </row>
    <row r="308" spans="1:16" x14ac:dyDescent="0.25">
      <c r="A308" s="15">
        <v>2019</v>
      </c>
      <c r="B308" s="15" t="s">
        <v>48</v>
      </c>
      <c r="C308" s="15" t="s">
        <v>31</v>
      </c>
      <c r="D308" s="16" t="s">
        <v>5</v>
      </c>
      <c r="E308" s="17">
        <v>52000</v>
      </c>
      <c r="F308" s="15" t="s">
        <v>49</v>
      </c>
      <c r="G308" s="15" t="s">
        <v>53</v>
      </c>
      <c r="H308" s="24">
        <f t="shared" si="29"/>
        <v>3068</v>
      </c>
      <c r="I308" s="25">
        <f t="shared" si="30"/>
        <v>1534</v>
      </c>
      <c r="J308" s="25">
        <f t="shared" si="31"/>
        <v>0</v>
      </c>
      <c r="K308" s="25">
        <f t="shared" si="32"/>
        <v>4602</v>
      </c>
      <c r="L308" s="26">
        <v>2270</v>
      </c>
      <c r="M308" s="27">
        <v>4088</v>
      </c>
      <c r="N308" s="25">
        <f t="shared" si="33"/>
        <v>6358</v>
      </c>
      <c r="O308" s="36">
        <f t="shared" si="34"/>
        <v>-1756</v>
      </c>
      <c r="P308" s="27">
        <f t="shared" si="35"/>
        <v>1914007.0599999996</v>
      </c>
    </row>
    <row r="309" spans="1:16" x14ac:dyDescent="0.25">
      <c r="A309" s="18">
        <v>2019</v>
      </c>
      <c r="B309" s="18" t="s">
        <v>54</v>
      </c>
      <c r="C309" s="18" t="s">
        <v>12</v>
      </c>
      <c r="D309" s="19" t="s">
        <v>8</v>
      </c>
      <c r="E309" s="20">
        <v>21000</v>
      </c>
      <c r="F309" s="18" t="s">
        <v>49</v>
      </c>
      <c r="G309" s="18" t="s">
        <v>50</v>
      </c>
      <c r="H309" s="24">
        <f t="shared" si="29"/>
        <v>37863</v>
      </c>
      <c r="I309" s="25">
        <f t="shared" si="30"/>
        <v>18931.5</v>
      </c>
      <c r="J309" s="25">
        <f t="shared" si="31"/>
        <v>4543.5599999999995</v>
      </c>
      <c r="K309" s="25">
        <f t="shared" si="32"/>
        <v>61338.06</v>
      </c>
      <c r="L309" s="26">
        <v>2270</v>
      </c>
      <c r="M309" s="26">
        <v>12341</v>
      </c>
      <c r="N309" s="25">
        <f t="shared" si="33"/>
        <v>14611</v>
      </c>
      <c r="O309" s="36">
        <f t="shared" si="34"/>
        <v>46727.06</v>
      </c>
      <c r="P309" s="27">
        <f t="shared" si="35"/>
        <v>1960734.1199999996</v>
      </c>
    </row>
    <row r="310" spans="1:16" x14ac:dyDescent="0.25">
      <c r="A310" s="15">
        <v>2019</v>
      </c>
      <c r="B310" s="15" t="s">
        <v>54</v>
      </c>
      <c r="C310" s="15" t="s">
        <v>16</v>
      </c>
      <c r="D310" s="16" t="s">
        <v>6</v>
      </c>
      <c r="E310" s="17">
        <v>14000</v>
      </c>
      <c r="F310" s="15" t="s">
        <v>52</v>
      </c>
      <c r="G310" s="15" t="s">
        <v>51</v>
      </c>
      <c r="H310" s="24">
        <f t="shared" si="29"/>
        <v>10374</v>
      </c>
      <c r="I310" s="25">
        <f t="shared" si="30"/>
        <v>0</v>
      </c>
      <c r="J310" s="25">
        <f t="shared" si="31"/>
        <v>1037.4000000000001</v>
      </c>
      <c r="K310" s="25">
        <f t="shared" si="32"/>
        <v>11411.4</v>
      </c>
      <c r="L310" s="26">
        <v>2270</v>
      </c>
      <c r="M310" s="27">
        <v>15110</v>
      </c>
      <c r="N310" s="25">
        <f t="shared" si="33"/>
        <v>17380</v>
      </c>
      <c r="O310" s="36">
        <f t="shared" si="34"/>
        <v>-5968.6</v>
      </c>
      <c r="P310" s="27">
        <f t="shared" si="35"/>
        <v>1954765.5199999996</v>
      </c>
    </row>
    <row r="311" spans="1:16" x14ac:dyDescent="0.25">
      <c r="A311" s="18">
        <v>2019</v>
      </c>
      <c r="B311" s="18" t="s">
        <v>54</v>
      </c>
      <c r="C311" s="18" t="s">
        <v>20</v>
      </c>
      <c r="D311" s="19" t="s">
        <v>3</v>
      </c>
      <c r="E311" s="20">
        <v>40000</v>
      </c>
      <c r="F311" s="18" t="s">
        <v>52</v>
      </c>
      <c r="G311" s="18" t="s">
        <v>51</v>
      </c>
      <c r="H311" s="24">
        <f t="shared" si="29"/>
        <v>12720</v>
      </c>
      <c r="I311" s="25">
        <f t="shared" si="30"/>
        <v>0</v>
      </c>
      <c r="J311" s="25">
        <f t="shared" si="31"/>
        <v>1272</v>
      </c>
      <c r="K311" s="25">
        <f t="shared" si="32"/>
        <v>13992</v>
      </c>
      <c r="L311" s="26">
        <v>2270</v>
      </c>
      <c r="M311" s="26">
        <v>7767</v>
      </c>
      <c r="N311" s="25">
        <f t="shared" si="33"/>
        <v>10037</v>
      </c>
      <c r="O311" s="36">
        <f t="shared" si="34"/>
        <v>3955</v>
      </c>
      <c r="P311" s="27">
        <f t="shared" si="35"/>
        <v>1958720.5199999996</v>
      </c>
    </row>
    <row r="312" spans="1:16" x14ac:dyDescent="0.25">
      <c r="A312" s="15">
        <v>2019</v>
      </c>
      <c r="B312" s="15" t="s">
        <v>54</v>
      </c>
      <c r="C312" s="15" t="s">
        <v>24</v>
      </c>
      <c r="D312" s="16" t="s">
        <v>3</v>
      </c>
      <c r="E312" s="17">
        <v>51000</v>
      </c>
      <c r="F312" s="15" t="s">
        <v>49</v>
      </c>
      <c r="G312" s="15" t="s">
        <v>53</v>
      </c>
      <c r="H312" s="24">
        <f t="shared" si="29"/>
        <v>10251</v>
      </c>
      <c r="I312" s="25">
        <f t="shared" si="30"/>
        <v>5125.5</v>
      </c>
      <c r="J312" s="25">
        <f t="shared" si="31"/>
        <v>0</v>
      </c>
      <c r="K312" s="25">
        <f t="shared" si="32"/>
        <v>15376.5</v>
      </c>
      <c r="L312" s="26">
        <v>2270</v>
      </c>
      <c r="M312" s="27">
        <v>646</v>
      </c>
      <c r="N312" s="25">
        <f t="shared" si="33"/>
        <v>2916</v>
      </c>
      <c r="O312" s="36">
        <f t="shared" si="34"/>
        <v>12460.5</v>
      </c>
      <c r="P312" s="27">
        <f t="shared" si="35"/>
        <v>1971181.0199999996</v>
      </c>
    </row>
    <row r="313" spans="1:16" x14ac:dyDescent="0.25">
      <c r="A313" s="18">
        <v>2019</v>
      </c>
      <c r="B313" s="18" t="s">
        <v>54</v>
      </c>
      <c r="C313" s="18" t="s">
        <v>25</v>
      </c>
      <c r="D313" s="19" t="s">
        <v>5</v>
      </c>
      <c r="E313" s="20">
        <v>16000</v>
      </c>
      <c r="F313" s="18" t="s">
        <v>49</v>
      </c>
      <c r="G313" s="18" t="s">
        <v>50</v>
      </c>
      <c r="H313" s="24">
        <f t="shared" si="29"/>
        <v>3920</v>
      </c>
      <c r="I313" s="25">
        <f t="shared" si="30"/>
        <v>1960</v>
      </c>
      <c r="J313" s="25">
        <f t="shared" si="31"/>
        <v>470.4</v>
      </c>
      <c r="K313" s="25">
        <f t="shared" si="32"/>
        <v>6350.4</v>
      </c>
      <c r="L313" s="26">
        <v>2270</v>
      </c>
      <c r="M313" s="26">
        <v>1726</v>
      </c>
      <c r="N313" s="25">
        <f t="shared" si="33"/>
        <v>3996</v>
      </c>
      <c r="O313" s="36">
        <f t="shared" si="34"/>
        <v>2354.3999999999996</v>
      </c>
      <c r="P313" s="27">
        <f t="shared" si="35"/>
        <v>1973535.4199999995</v>
      </c>
    </row>
    <row r="314" spans="1:16" x14ac:dyDescent="0.25">
      <c r="A314" s="15">
        <v>2019</v>
      </c>
      <c r="B314" s="15" t="s">
        <v>54</v>
      </c>
      <c r="C314" s="15" t="s">
        <v>27</v>
      </c>
      <c r="D314" s="16" t="s">
        <v>7</v>
      </c>
      <c r="E314" s="17">
        <v>8000</v>
      </c>
      <c r="F314" s="15" t="s">
        <v>52</v>
      </c>
      <c r="G314" s="15" t="s">
        <v>53</v>
      </c>
      <c r="H314" s="24">
        <f t="shared" si="29"/>
        <v>1664</v>
      </c>
      <c r="I314" s="25">
        <f t="shared" si="30"/>
        <v>0</v>
      </c>
      <c r="J314" s="25">
        <f t="shared" si="31"/>
        <v>0</v>
      </c>
      <c r="K314" s="25">
        <f t="shared" si="32"/>
        <v>1664</v>
      </c>
      <c r="L314" s="26">
        <v>2270</v>
      </c>
      <c r="M314" s="27">
        <v>10802</v>
      </c>
      <c r="N314" s="25">
        <f t="shared" si="33"/>
        <v>13072</v>
      </c>
      <c r="O314" s="36">
        <f t="shared" si="34"/>
        <v>-11408</v>
      </c>
      <c r="P314" s="27">
        <f t="shared" si="35"/>
        <v>1962127.4199999995</v>
      </c>
    </row>
    <row r="315" spans="1:16" x14ac:dyDescent="0.25">
      <c r="A315" s="18">
        <v>2019</v>
      </c>
      <c r="B315" s="18" t="s">
        <v>54</v>
      </c>
      <c r="C315" s="18" t="s">
        <v>29</v>
      </c>
      <c r="D315" s="19" t="s">
        <v>5</v>
      </c>
      <c r="E315" s="20">
        <v>14000</v>
      </c>
      <c r="F315" s="18" t="s">
        <v>52</v>
      </c>
      <c r="G315" s="18" t="s">
        <v>53</v>
      </c>
      <c r="H315" s="24">
        <f t="shared" si="29"/>
        <v>938</v>
      </c>
      <c r="I315" s="25">
        <f t="shared" si="30"/>
        <v>0</v>
      </c>
      <c r="J315" s="25">
        <f t="shared" si="31"/>
        <v>0</v>
      </c>
      <c r="K315" s="25">
        <f t="shared" si="32"/>
        <v>938</v>
      </c>
      <c r="L315" s="26">
        <v>2270</v>
      </c>
      <c r="M315" s="26">
        <v>2475</v>
      </c>
      <c r="N315" s="25">
        <f t="shared" si="33"/>
        <v>4745</v>
      </c>
      <c r="O315" s="36">
        <f t="shared" si="34"/>
        <v>-3807</v>
      </c>
      <c r="P315" s="27">
        <f t="shared" si="35"/>
        <v>1958320.4199999995</v>
      </c>
    </row>
    <row r="316" spans="1:16" x14ac:dyDescent="0.25">
      <c r="A316" s="15">
        <v>2019</v>
      </c>
      <c r="B316" s="15" t="s">
        <v>54</v>
      </c>
      <c r="C316" s="15" t="s">
        <v>31</v>
      </c>
      <c r="D316" s="16" t="s">
        <v>5</v>
      </c>
      <c r="E316" s="17">
        <v>42000</v>
      </c>
      <c r="F316" s="15" t="s">
        <v>52</v>
      </c>
      <c r="G316" s="15" t="s">
        <v>50</v>
      </c>
      <c r="H316" s="24">
        <f t="shared" si="29"/>
        <v>2478</v>
      </c>
      <c r="I316" s="25">
        <f t="shared" si="30"/>
        <v>0</v>
      </c>
      <c r="J316" s="25">
        <f t="shared" si="31"/>
        <v>297.36</v>
      </c>
      <c r="K316" s="25">
        <f t="shared" si="32"/>
        <v>2775.36</v>
      </c>
      <c r="L316" s="26">
        <v>2270</v>
      </c>
      <c r="M316" s="27">
        <v>6537</v>
      </c>
      <c r="N316" s="25">
        <f t="shared" si="33"/>
        <v>8807</v>
      </c>
      <c r="O316" s="36">
        <f t="shared" si="34"/>
        <v>-6031.6399999999994</v>
      </c>
      <c r="P316" s="27">
        <f t="shared" si="35"/>
        <v>1952288.7799999996</v>
      </c>
    </row>
    <row r="317" spans="1:16" x14ac:dyDescent="0.25">
      <c r="A317" s="18">
        <v>2019</v>
      </c>
      <c r="B317" s="18" t="s">
        <v>55</v>
      </c>
      <c r="C317" s="18" t="s">
        <v>12</v>
      </c>
      <c r="D317" s="19" t="s">
        <v>6</v>
      </c>
      <c r="E317" s="20">
        <v>22000</v>
      </c>
      <c r="F317" s="18" t="s">
        <v>49</v>
      </c>
      <c r="G317" s="18" t="s">
        <v>50</v>
      </c>
      <c r="H317" s="24">
        <f t="shared" si="29"/>
        <v>27390</v>
      </c>
      <c r="I317" s="25">
        <f t="shared" si="30"/>
        <v>13695</v>
      </c>
      <c r="J317" s="25">
        <f t="shared" si="31"/>
        <v>3286.7999999999997</v>
      </c>
      <c r="K317" s="25">
        <f t="shared" si="32"/>
        <v>44371.8</v>
      </c>
      <c r="L317" s="26">
        <v>2270</v>
      </c>
      <c r="M317" s="26">
        <v>4791</v>
      </c>
      <c r="N317" s="25">
        <f t="shared" si="33"/>
        <v>7061</v>
      </c>
      <c r="O317" s="36">
        <f t="shared" si="34"/>
        <v>37310.800000000003</v>
      </c>
      <c r="P317" s="27">
        <f t="shared" si="35"/>
        <v>1989599.5799999996</v>
      </c>
    </row>
    <row r="318" spans="1:16" x14ac:dyDescent="0.25">
      <c r="A318" s="15">
        <v>2019</v>
      </c>
      <c r="B318" s="15" t="s">
        <v>55</v>
      </c>
      <c r="C318" s="15" t="s">
        <v>16</v>
      </c>
      <c r="D318" s="16" t="s">
        <v>8</v>
      </c>
      <c r="E318" s="17">
        <v>42000</v>
      </c>
      <c r="F318" s="15" t="s">
        <v>52</v>
      </c>
      <c r="G318" s="15" t="s">
        <v>53</v>
      </c>
      <c r="H318" s="24">
        <f t="shared" si="29"/>
        <v>41076</v>
      </c>
      <c r="I318" s="25">
        <f t="shared" si="30"/>
        <v>0</v>
      </c>
      <c r="J318" s="25">
        <f t="shared" si="31"/>
        <v>0</v>
      </c>
      <c r="K318" s="25">
        <f t="shared" si="32"/>
        <v>41076</v>
      </c>
      <c r="L318" s="26">
        <v>2270</v>
      </c>
      <c r="M318" s="27">
        <v>18004</v>
      </c>
      <c r="N318" s="25">
        <f t="shared" si="33"/>
        <v>20274</v>
      </c>
      <c r="O318" s="36">
        <f t="shared" si="34"/>
        <v>20802</v>
      </c>
      <c r="P318" s="27">
        <f t="shared" si="35"/>
        <v>2010401.5799999996</v>
      </c>
    </row>
    <row r="319" spans="1:16" x14ac:dyDescent="0.25">
      <c r="A319" s="18">
        <v>2019</v>
      </c>
      <c r="B319" s="18" t="s">
        <v>55</v>
      </c>
      <c r="C319" s="18" t="s">
        <v>20</v>
      </c>
      <c r="D319" s="19" t="s">
        <v>7</v>
      </c>
      <c r="E319" s="20">
        <v>42000</v>
      </c>
      <c r="F319" s="18" t="s">
        <v>52</v>
      </c>
      <c r="G319" s="18" t="s">
        <v>50</v>
      </c>
      <c r="H319" s="24">
        <f t="shared" si="29"/>
        <v>25578</v>
      </c>
      <c r="I319" s="25">
        <f t="shared" si="30"/>
        <v>0</v>
      </c>
      <c r="J319" s="25">
        <f t="shared" si="31"/>
        <v>3069.3599999999997</v>
      </c>
      <c r="K319" s="25">
        <f t="shared" si="32"/>
        <v>28647.360000000001</v>
      </c>
      <c r="L319" s="26">
        <v>2270</v>
      </c>
      <c r="M319" s="26">
        <v>12021</v>
      </c>
      <c r="N319" s="25">
        <f t="shared" si="33"/>
        <v>14291</v>
      </c>
      <c r="O319" s="36">
        <f t="shared" si="34"/>
        <v>14356.36</v>
      </c>
      <c r="P319" s="27">
        <f t="shared" si="35"/>
        <v>2024757.9399999997</v>
      </c>
    </row>
    <row r="320" spans="1:16" x14ac:dyDescent="0.25">
      <c r="A320" s="15">
        <v>2019</v>
      </c>
      <c r="B320" s="15" t="s">
        <v>55</v>
      </c>
      <c r="C320" s="15" t="s">
        <v>24</v>
      </c>
      <c r="D320" s="16" t="s">
        <v>3</v>
      </c>
      <c r="E320" s="17">
        <v>12000</v>
      </c>
      <c r="F320" s="15" t="s">
        <v>49</v>
      </c>
      <c r="G320" s="15" t="s">
        <v>53</v>
      </c>
      <c r="H320" s="24">
        <f t="shared" si="29"/>
        <v>2412</v>
      </c>
      <c r="I320" s="25">
        <f t="shared" si="30"/>
        <v>1206</v>
      </c>
      <c r="J320" s="25">
        <f t="shared" si="31"/>
        <v>0</v>
      </c>
      <c r="K320" s="25">
        <f t="shared" si="32"/>
        <v>3618</v>
      </c>
      <c r="L320" s="26">
        <v>2270</v>
      </c>
      <c r="M320" s="27">
        <v>9229</v>
      </c>
      <c r="N320" s="25">
        <f t="shared" si="33"/>
        <v>11499</v>
      </c>
      <c r="O320" s="36">
        <f t="shared" si="34"/>
        <v>-7881</v>
      </c>
      <c r="P320" s="27">
        <f t="shared" si="35"/>
        <v>2016876.9399999997</v>
      </c>
    </row>
    <row r="321" spans="1:16" x14ac:dyDescent="0.25">
      <c r="A321" s="18">
        <v>2019</v>
      </c>
      <c r="B321" s="18" t="s">
        <v>55</v>
      </c>
      <c r="C321" s="18" t="s">
        <v>25</v>
      </c>
      <c r="D321" s="19" t="s">
        <v>8</v>
      </c>
      <c r="E321" s="20">
        <v>35000</v>
      </c>
      <c r="F321" s="18" t="s">
        <v>52</v>
      </c>
      <c r="G321" s="18" t="s">
        <v>50</v>
      </c>
      <c r="H321" s="24">
        <f t="shared" si="29"/>
        <v>14700</v>
      </c>
      <c r="I321" s="25">
        <f t="shared" si="30"/>
        <v>0</v>
      </c>
      <c r="J321" s="25">
        <f t="shared" si="31"/>
        <v>1764</v>
      </c>
      <c r="K321" s="25">
        <f t="shared" si="32"/>
        <v>16464</v>
      </c>
      <c r="L321" s="26">
        <v>2270</v>
      </c>
      <c r="M321" s="26">
        <v>3073</v>
      </c>
      <c r="N321" s="25">
        <f t="shared" si="33"/>
        <v>5343</v>
      </c>
      <c r="O321" s="36">
        <f t="shared" si="34"/>
        <v>11121</v>
      </c>
      <c r="P321" s="27">
        <f t="shared" si="35"/>
        <v>2027997.9399999997</v>
      </c>
    </row>
    <row r="322" spans="1:16" x14ac:dyDescent="0.25">
      <c r="A322" s="15">
        <v>2019</v>
      </c>
      <c r="B322" s="15" t="s">
        <v>55</v>
      </c>
      <c r="C322" s="15" t="s">
        <v>27</v>
      </c>
      <c r="D322" s="16" t="s">
        <v>7</v>
      </c>
      <c r="E322" s="17">
        <v>47000</v>
      </c>
      <c r="F322" s="15" t="s">
        <v>49</v>
      </c>
      <c r="G322" s="15" t="s">
        <v>53</v>
      </c>
      <c r="H322" s="24">
        <f t="shared" si="29"/>
        <v>9776</v>
      </c>
      <c r="I322" s="25">
        <f t="shared" si="30"/>
        <v>4888</v>
      </c>
      <c r="J322" s="25">
        <f t="shared" si="31"/>
        <v>0</v>
      </c>
      <c r="K322" s="25">
        <f t="shared" si="32"/>
        <v>14664</v>
      </c>
      <c r="L322" s="26">
        <v>2270</v>
      </c>
      <c r="M322" s="27">
        <v>14450</v>
      </c>
      <c r="N322" s="25">
        <f t="shared" si="33"/>
        <v>16720</v>
      </c>
      <c r="O322" s="36">
        <f t="shared" si="34"/>
        <v>-2056</v>
      </c>
      <c r="P322" s="27">
        <f t="shared" si="35"/>
        <v>2025941.9399999997</v>
      </c>
    </row>
    <row r="323" spans="1:16" x14ac:dyDescent="0.25">
      <c r="A323" s="18">
        <v>2019</v>
      </c>
      <c r="B323" s="18" t="s">
        <v>55</v>
      </c>
      <c r="C323" s="18" t="s">
        <v>29</v>
      </c>
      <c r="D323" s="19" t="s">
        <v>4</v>
      </c>
      <c r="E323" s="20">
        <v>74000</v>
      </c>
      <c r="F323" s="18" t="s">
        <v>52</v>
      </c>
      <c r="G323" s="18" t="s">
        <v>51</v>
      </c>
      <c r="H323" s="24">
        <f t="shared" si="29"/>
        <v>3552</v>
      </c>
      <c r="I323" s="25">
        <f t="shared" si="30"/>
        <v>0</v>
      </c>
      <c r="J323" s="25">
        <f t="shared" si="31"/>
        <v>355.20000000000005</v>
      </c>
      <c r="K323" s="25">
        <f t="shared" si="32"/>
        <v>3907.2</v>
      </c>
      <c r="L323" s="26">
        <v>2270</v>
      </c>
      <c r="M323" s="26">
        <v>17100</v>
      </c>
      <c r="N323" s="25">
        <f t="shared" si="33"/>
        <v>19370</v>
      </c>
      <c r="O323" s="36">
        <f t="shared" si="34"/>
        <v>-15462.8</v>
      </c>
      <c r="P323" s="27">
        <f t="shared" si="35"/>
        <v>2010479.1399999997</v>
      </c>
    </row>
    <row r="324" spans="1:16" x14ac:dyDescent="0.25">
      <c r="A324" s="15">
        <v>2019</v>
      </c>
      <c r="B324" s="15" t="s">
        <v>55</v>
      </c>
      <c r="C324" s="15" t="s">
        <v>31</v>
      </c>
      <c r="D324" s="16" t="s">
        <v>8</v>
      </c>
      <c r="E324" s="17">
        <v>4000</v>
      </c>
      <c r="F324" s="15" t="s">
        <v>49</v>
      </c>
      <c r="G324" s="15" t="s">
        <v>53</v>
      </c>
      <c r="H324" s="24">
        <f t="shared" si="29"/>
        <v>420</v>
      </c>
      <c r="I324" s="25">
        <f t="shared" si="30"/>
        <v>210</v>
      </c>
      <c r="J324" s="25">
        <f t="shared" si="31"/>
        <v>0</v>
      </c>
      <c r="K324" s="25">
        <f t="shared" si="32"/>
        <v>630</v>
      </c>
      <c r="L324" s="26">
        <v>2270</v>
      </c>
      <c r="M324" s="27">
        <v>5264</v>
      </c>
      <c r="N324" s="25">
        <f t="shared" si="33"/>
        <v>7534</v>
      </c>
      <c r="O324" s="36">
        <f t="shared" si="34"/>
        <v>-6904</v>
      </c>
      <c r="P324" s="27">
        <f t="shared" si="35"/>
        <v>2003575.1399999997</v>
      </c>
    </row>
    <row r="325" spans="1:16" x14ac:dyDescent="0.25">
      <c r="A325" s="18">
        <v>2019</v>
      </c>
      <c r="B325" s="18" t="s">
        <v>56</v>
      </c>
      <c r="C325" s="18" t="s">
        <v>12</v>
      </c>
      <c r="D325" s="19" t="s">
        <v>8</v>
      </c>
      <c r="E325" s="20">
        <v>55000</v>
      </c>
      <c r="F325" s="18" t="s">
        <v>52</v>
      </c>
      <c r="G325" s="18" t="s">
        <v>51</v>
      </c>
      <c r="H325" s="24">
        <f t="shared" si="29"/>
        <v>99165</v>
      </c>
      <c r="I325" s="25">
        <f t="shared" si="30"/>
        <v>0</v>
      </c>
      <c r="J325" s="25">
        <f t="shared" si="31"/>
        <v>9916.5</v>
      </c>
      <c r="K325" s="25">
        <f t="shared" si="32"/>
        <v>109081.5</v>
      </c>
      <c r="L325" s="26">
        <v>2270</v>
      </c>
      <c r="M325" s="26">
        <v>3917</v>
      </c>
      <c r="N325" s="25">
        <f t="shared" si="33"/>
        <v>6187</v>
      </c>
      <c r="O325" s="36">
        <f t="shared" si="34"/>
        <v>102894.5</v>
      </c>
      <c r="P325" s="27">
        <f t="shared" si="35"/>
        <v>2106469.6399999997</v>
      </c>
    </row>
    <row r="326" spans="1:16" x14ac:dyDescent="0.25">
      <c r="A326" s="15">
        <v>2019</v>
      </c>
      <c r="B326" s="15" t="s">
        <v>56</v>
      </c>
      <c r="C326" s="15" t="s">
        <v>16</v>
      </c>
      <c r="D326" s="16" t="s">
        <v>5</v>
      </c>
      <c r="E326" s="17">
        <v>73000</v>
      </c>
      <c r="F326" s="15" t="s">
        <v>49</v>
      </c>
      <c r="G326" s="15" t="s">
        <v>53</v>
      </c>
      <c r="H326" s="24">
        <f t="shared" si="29"/>
        <v>50297</v>
      </c>
      <c r="I326" s="25">
        <f t="shared" si="30"/>
        <v>25148.5</v>
      </c>
      <c r="J326" s="25">
        <f t="shared" si="31"/>
        <v>0</v>
      </c>
      <c r="K326" s="25">
        <f t="shared" si="32"/>
        <v>75445.5</v>
      </c>
      <c r="L326" s="26">
        <v>2270</v>
      </c>
      <c r="M326" s="27">
        <v>4417</v>
      </c>
      <c r="N326" s="25">
        <f t="shared" si="33"/>
        <v>6687</v>
      </c>
      <c r="O326" s="36">
        <f t="shared" si="34"/>
        <v>68758.5</v>
      </c>
      <c r="P326" s="27">
        <f t="shared" si="35"/>
        <v>2175228.1399999997</v>
      </c>
    </row>
    <row r="327" spans="1:16" x14ac:dyDescent="0.25">
      <c r="A327" s="18">
        <v>2019</v>
      </c>
      <c r="B327" s="18" t="s">
        <v>56</v>
      </c>
      <c r="C327" s="18" t="s">
        <v>20</v>
      </c>
      <c r="D327" s="19" t="s">
        <v>3</v>
      </c>
      <c r="E327" s="20">
        <v>30000</v>
      </c>
      <c r="F327" s="18" t="s">
        <v>52</v>
      </c>
      <c r="G327" s="18" t="s">
        <v>51</v>
      </c>
      <c r="H327" s="24">
        <f t="shared" si="29"/>
        <v>9540</v>
      </c>
      <c r="I327" s="25">
        <f t="shared" si="30"/>
        <v>0</v>
      </c>
      <c r="J327" s="25">
        <f t="shared" si="31"/>
        <v>954</v>
      </c>
      <c r="K327" s="25">
        <f t="shared" si="32"/>
        <v>10494</v>
      </c>
      <c r="L327" s="26">
        <v>2270</v>
      </c>
      <c r="M327" s="26">
        <v>5362</v>
      </c>
      <c r="N327" s="25">
        <f t="shared" si="33"/>
        <v>7632</v>
      </c>
      <c r="O327" s="36">
        <f t="shared" si="34"/>
        <v>2862</v>
      </c>
      <c r="P327" s="27">
        <f t="shared" si="35"/>
        <v>2178090.1399999997</v>
      </c>
    </row>
    <row r="328" spans="1:16" x14ac:dyDescent="0.25">
      <c r="A328" s="15">
        <v>2019</v>
      </c>
      <c r="B328" s="15" t="s">
        <v>56</v>
      </c>
      <c r="C328" s="15" t="s">
        <v>24</v>
      </c>
      <c r="D328" s="16" t="s">
        <v>3</v>
      </c>
      <c r="E328" s="17">
        <v>57000</v>
      </c>
      <c r="F328" s="15" t="s">
        <v>49</v>
      </c>
      <c r="G328" s="15" t="s">
        <v>50</v>
      </c>
      <c r="H328" s="24">
        <f t="shared" si="29"/>
        <v>11457</v>
      </c>
      <c r="I328" s="25">
        <f t="shared" si="30"/>
        <v>5728.5</v>
      </c>
      <c r="J328" s="25">
        <f t="shared" si="31"/>
        <v>1374.84</v>
      </c>
      <c r="K328" s="25">
        <f t="shared" si="32"/>
        <v>18560.34</v>
      </c>
      <c r="L328" s="26">
        <v>2270</v>
      </c>
      <c r="M328" s="27">
        <v>2098</v>
      </c>
      <c r="N328" s="25">
        <f t="shared" si="33"/>
        <v>4368</v>
      </c>
      <c r="O328" s="36">
        <f t="shared" si="34"/>
        <v>14192.34</v>
      </c>
      <c r="P328" s="27">
        <f t="shared" si="35"/>
        <v>2192282.4799999995</v>
      </c>
    </row>
    <row r="329" spans="1:16" x14ac:dyDescent="0.25">
      <c r="A329" s="18">
        <v>2019</v>
      </c>
      <c r="B329" s="18" t="s">
        <v>56</v>
      </c>
      <c r="C329" s="18" t="s">
        <v>25</v>
      </c>
      <c r="D329" s="19" t="s">
        <v>7</v>
      </c>
      <c r="E329" s="20">
        <v>40000</v>
      </c>
      <c r="F329" s="18" t="s">
        <v>49</v>
      </c>
      <c r="G329" s="18" t="s">
        <v>50</v>
      </c>
      <c r="H329" s="24">
        <f t="shared" si="29"/>
        <v>14280</v>
      </c>
      <c r="I329" s="25">
        <f t="shared" si="30"/>
        <v>7140</v>
      </c>
      <c r="J329" s="25">
        <f t="shared" si="31"/>
        <v>1713.6</v>
      </c>
      <c r="K329" s="25">
        <f t="shared" si="32"/>
        <v>23133.599999999999</v>
      </c>
      <c r="L329" s="26">
        <v>2270</v>
      </c>
      <c r="M329" s="26">
        <v>17900</v>
      </c>
      <c r="N329" s="25">
        <f t="shared" si="33"/>
        <v>20170</v>
      </c>
      <c r="O329" s="36">
        <f t="shared" si="34"/>
        <v>2963.5999999999985</v>
      </c>
      <c r="P329" s="27">
        <f t="shared" si="35"/>
        <v>2195246.0799999996</v>
      </c>
    </row>
    <row r="330" spans="1:16" x14ac:dyDescent="0.25">
      <c r="A330" s="15">
        <v>2019</v>
      </c>
      <c r="B330" s="15" t="s">
        <v>56</v>
      </c>
      <c r="C330" s="15" t="s">
        <v>27</v>
      </c>
      <c r="D330" s="16" t="s">
        <v>6</v>
      </c>
      <c r="E330" s="17">
        <v>17000</v>
      </c>
      <c r="F330" s="15" t="s">
        <v>52</v>
      </c>
      <c r="G330" s="15" t="s">
        <v>51</v>
      </c>
      <c r="H330" s="24">
        <f t="shared" si="29"/>
        <v>2975</v>
      </c>
      <c r="I330" s="25">
        <f t="shared" si="30"/>
        <v>0</v>
      </c>
      <c r="J330" s="25">
        <f t="shared" si="31"/>
        <v>297.5</v>
      </c>
      <c r="K330" s="25">
        <f t="shared" si="32"/>
        <v>3272.5</v>
      </c>
      <c r="L330" s="26">
        <v>2270</v>
      </c>
      <c r="M330" s="27">
        <v>4329</v>
      </c>
      <c r="N330" s="25">
        <f t="shared" si="33"/>
        <v>6599</v>
      </c>
      <c r="O330" s="36">
        <f t="shared" si="34"/>
        <v>-3326.5</v>
      </c>
      <c r="P330" s="27">
        <f t="shared" si="35"/>
        <v>2191919.5799999996</v>
      </c>
    </row>
    <row r="331" spans="1:16" x14ac:dyDescent="0.25">
      <c r="A331" s="18">
        <v>2019</v>
      </c>
      <c r="B331" s="18" t="s">
        <v>56</v>
      </c>
      <c r="C331" s="18" t="s">
        <v>29</v>
      </c>
      <c r="D331" s="19" t="s">
        <v>3</v>
      </c>
      <c r="E331" s="20">
        <v>45000</v>
      </c>
      <c r="F331" s="18" t="s">
        <v>52</v>
      </c>
      <c r="G331" s="18" t="s">
        <v>50</v>
      </c>
      <c r="H331" s="24">
        <f t="shared" si="29"/>
        <v>1935</v>
      </c>
      <c r="I331" s="25">
        <f t="shared" si="30"/>
        <v>0</v>
      </c>
      <c r="J331" s="25">
        <f t="shared" si="31"/>
        <v>232.2</v>
      </c>
      <c r="K331" s="25">
        <f t="shared" si="32"/>
        <v>2167.1999999999998</v>
      </c>
      <c r="L331" s="26">
        <v>2270</v>
      </c>
      <c r="M331" s="26">
        <v>10012</v>
      </c>
      <c r="N331" s="25">
        <f t="shared" si="33"/>
        <v>12282</v>
      </c>
      <c r="O331" s="36">
        <f t="shared" si="34"/>
        <v>-10114.799999999999</v>
      </c>
      <c r="P331" s="27">
        <f t="shared" si="35"/>
        <v>2181804.7799999998</v>
      </c>
    </row>
    <row r="332" spans="1:16" x14ac:dyDescent="0.25">
      <c r="A332" s="15">
        <v>2019</v>
      </c>
      <c r="B332" s="15" t="s">
        <v>56</v>
      </c>
      <c r="C332" s="15" t="s">
        <v>31</v>
      </c>
      <c r="D332" s="16" t="s">
        <v>6</v>
      </c>
      <c r="E332" s="17">
        <v>6000</v>
      </c>
      <c r="F332" s="15" t="s">
        <v>52</v>
      </c>
      <c r="G332" s="15" t="s">
        <v>53</v>
      </c>
      <c r="H332" s="24">
        <f t="shared" si="29"/>
        <v>402</v>
      </c>
      <c r="I332" s="25">
        <f t="shared" si="30"/>
        <v>0</v>
      </c>
      <c r="J332" s="25">
        <f t="shared" si="31"/>
        <v>0</v>
      </c>
      <c r="K332" s="25">
        <f t="shared" si="32"/>
        <v>402</v>
      </c>
      <c r="L332" s="26">
        <v>2270</v>
      </c>
      <c r="M332" s="27">
        <v>14641</v>
      </c>
      <c r="N332" s="25">
        <f t="shared" si="33"/>
        <v>16911</v>
      </c>
      <c r="O332" s="36">
        <f t="shared" si="34"/>
        <v>-16509</v>
      </c>
      <c r="P332" s="27">
        <f t="shared" si="35"/>
        <v>2165295.7799999998</v>
      </c>
    </row>
    <row r="333" spans="1:16" x14ac:dyDescent="0.25">
      <c r="A333" s="18">
        <v>2019</v>
      </c>
      <c r="B333" s="18" t="s">
        <v>57</v>
      </c>
      <c r="C333" s="18" t="s">
        <v>12</v>
      </c>
      <c r="D333" s="19" t="s">
        <v>4</v>
      </c>
      <c r="E333" s="20">
        <v>16000</v>
      </c>
      <c r="F333" s="18" t="s">
        <v>52</v>
      </c>
      <c r="G333" s="18" t="s">
        <v>53</v>
      </c>
      <c r="H333" s="24">
        <f t="shared" ref="H333:H396" si="36">INDEX(PricingMatrix,MATCH(C333,PaperSizes,0),MATCH(D333,PaperWeight,0))*E333/1000</f>
        <v>15200</v>
      </c>
      <c r="I333" s="25">
        <f t="shared" si="30"/>
        <v>0</v>
      </c>
      <c r="J333" s="25">
        <f t="shared" si="31"/>
        <v>0</v>
      </c>
      <c r="K333" s="25">
        <f t="shared" si="32"/>
        <v>15200</v>
      </c>
      <c r="L333" s="26">
        <v>2270</v>
      </c>
      <c r="M333" s="26">
        <v>851</v>
      </c>
      <c r="N333" s="25">
        <f t="shared" si="33"/>
        <v>3121</v>
      </c>
      <c r="O333" s="36">
        <f t="shared" si="34"/>
        <v>12079</v>
      </c>
      <c r="P333" s="27">
        <f t="shared" si="35"/>
        <v>2177374.7799999998</v>
      </c>
    </row>
    <row r="334" spans="1:16" x14ac:dyDescent="0.25">
      <c r="A334" s="15">
        <v>2019</v>
      </c>
      <c r="B334" s="15" t="s">
        <v>57</v>
      </c>
      <c r="C334" s="15" t="s">
        <v>16</v>
      </c>
      <c r="D334" s="16" t="s">
        <v>6</v>
      </c>
      <c r="E334" s="17">
        <v>33000</v>
      </c>
      <c r="F334" s="15" t="s">
        <v>49</v>
      </c>
      <c r="G334" s="15" t="s">
        <v>53</v>
      </c>
      <c r="H334" s="24">
        <f t="shared" si="36"/>
        <v>24453</v>
      </c>
      <c r="I334" s="25">
        <f t="shared" ref="I334:I397" si="37">IF(F334="Colour",H334*0.5,0)</f>
        <v>12226.5</v>
      </c>
      <c r="J334" s="25">
        <f t="shared" ref="J334:J397" si="38">IF(G334="Double",H334*0.12,IF(G334="Single",H334*0.1,0))</f>
        <v>0</v>
      </c>
      <c r="K334" s="25">
        <f t="shared" ref="K334:K397" si="39">SUM(H334:J334)</f>
        <v>36679.5</v>
      </c>
      <c r="L334" s="26">
        <v>2270</v>
      </c>
      <c r="M334" s="27">
        <v>15236</v>
      </c>
      <c r="N334" s="25">
        <f t="shared" ref="N334:N397" si="40">SUM(L334:M334)</f>
        <v>17506</v>
      </c>
      <c r="O334" s="36">
        <f t="shared" ref="O334:O397" si="41">(K334-N334)</f>
        <v>19173.5</v>
      </c>
      <c r="P334" s="27">
        <f t="shared" si="35"/>
        <v>2196548.2799999998</v>
      </c>
    </row>
    <row r="335" spans="1:16" x14ac:dyDescent="0.25">
      <c r="A335" s="18">
        <v>2019</v>
      </c>
      <c r="B335" s="18" t="s">
        <v>57</v>
      </c>
      <c r="C335" s="18" t="s">
        <v>20</v>
      </c>
      <c r="D335" s="19" t="s">
        <v>8</v>
      </c>
      <c r="E335" s="20">
        <v>31000</v>
      </c>
      <c r="F335" s="18" t="s">
        <v>52</v>
      </c>
      <c r="G335" s="18" t="s">
        <v>51</v>
      </c>
      <c r="H335" s="24">
        <f t="shared" si="36"/>
        <v>22847</v>
      </c>
      <c r="I335" s="25">
        <f t="shared" si="37"/>
        <v>0</v>
      </c>
      <c r="J335" s="25">
        <f t="shared" si="38"/>
        <v>2284.7000000000003</v>
      </c>
      <c r="K335" s="25">
        <f t="shared" si="39"/>
        <v>25131.7</v>
      </c>
      <c r="L335" s="26">
        <v>2270</v>
      </c>
      <c r="M335" s="26">
        <v>10493</v>
      </c>
      <c r="N335" s="25">
        <f t="shared" si="40"/>
        <v>12763</v>
      </c>
      <c r="O335" s="36">
        <f t="shared" si="41"/>
        <v>12368.7</v>
      </c>
      <c r="P335" s="27">
        <f t="shared" ref="P335:P398" si="42">(P334+O335)</f>
        <v>2208916.98</v>
      </c>
    </row>
    <row r="336" spans="1:16" x14ac:dyDescent="0.25">
      <c r="A336" s="15">
        <v>2019</v>
      </c>
      <c r="B336" s="15" t="s">
        <v>57</v>
      </c>
      <c r="C336" s="15" t="s">
        <v>24</v>
      </c>
      <c r="D336" s="16" t="s">
        <v>4</v>
      </c>
      <c r="E336" s="17">
        <v>18000</v>
      </c>
      <c r="F336" s="15" t="s">
        <v>49</v>
      </c>
      <c r="G336" s="15" t="s">
        <v>53</v>
      </c>
      <c r="H336" s="24">
        <f t="shared" si="36"/>
        <v>3852</v>
      </c>
      <c r="I336" s="25">
        <f t="shared" si="37"/>
        <v>1926</v>
      </c>
      <c r="J336" s="25">
        <f t="shared" si="38"/>
        <v>0</v>
      </c>
      <c r="K336" s="25">
        <f t="shared" si="39"/>
        <v>5778</v>
      </c>
      <c r="L336" s="26">
        <v>2270</v>
      </c>
      <c r="M336" s="27">
        <v>1147</v>
      </c>
      <c r="N336" s="25">
        <f t="shared" si="40"/>
        <v>3417</v>
      </c>
      <c r="O336" s="36">
        <f t="shared" si="41"/>
        <v>2361</v>
      </c>
      <c r="P336" s="27">
        <f t="shared" si="42"/>
        <v>2211277.98</v>
      </c>
    </row>
    <row r="337" spans="1:16" x14ac:dyDescent="0.25">
      <c r="A337" s="18">
        <v>2019</v>
      </c>
      <c r="B337" s="18" t="s">
        <v>57</v>
      </c>
      <c r="C337" s="18" t="s">
        <v>25</v>
      </c>
      <c r="D337" s="19" t="s">
        <v>4</v>
      </c>
      <c r="E337" s="20">
        <v>33000</v>
      </c>
      <c r="F337" s="18" t="s">
        <v>52</v>
      </c>
      <c r="G337" s="18" t="s">
        <v>53</v>
      </c>
      <c r="H337" s="24">
        <f t="shared" si="36"/>
        <v>7128</v>
      </c>
      <c r="I337" s="25">
        <f t="shared" si="37"/>
        <v>0</v>
      </c>
      <c r="J337" s="25">
        <f t="shared" si="38"/>
        <v>0</v>
      </c>
      <c r="K337" s="25">
        <f t="shared" si="39"/>
        <v>7128</v>
      </c>
      <c r="L337" s="26">
        <v>2270</v>
      </c>
      <c r="M337" s="26">
        <v>2967</v>
      </c>
      <c r="N337" s="25">
        <f t="shared" si="40"/>
        <v>5237</v>
      </c>
      <c r="O337" s="36">
        <f t="shared" si="41"/>
        <v>1891</v>
      </c>
      <c r="P337" s="27">
        <f t="shared" si="42"/>
        <v>2213168.98</v>
      </c>
    </row>
    <row r="338" spans="1:16" x14ac:dyDescent="0.25">
      <c r="A338" s="15">
        <v>2019</v>
      </c>
      <c r="B338" s="15" t="s">
        <v>57</v>
      </c>
      <c r="C338" s="15" t="s">
        <v>27</v>
      </c>
      <c r="D338" s="16" t="s">
        <v>5</v>
      </c>
      <c r="E338" s="17">
        <v>1000</v>
      </c>
      <c r="F338" s="15" t="s">
        <v>52</v>
      </c>
      <c r="G338" s="15" t="s">
        <v>53</v>
      </c>
      <c r="H338" s="24">
        <f t="shared" si="36"/>
        <v>108</v>
      </c>
      <c r="I338" s="25">
        <f t="shared" si="37"/>
        <v>0</v>
      </c>
      <c r="J338" s="25">
        <f t="shared" si="38"/>
        <v>0</v>
      </c>
      <c r="K338" s="25">
        <f t="shared" si="39"/>
        <v>108</v>
      </c>
      <c r="L338" s="26">
        <v>2270</v>
      </c>
      <c r="M338" s="27">
        <v>1136</v>
      </c>
      <c r="N338" s="25">
        <f t="shared" si="40"/>
        <v>3406</v>
      </c>
      <c r="O338" s="36">
        <f t="shared" si="41"/>
        <v>-3298</v>
      </c>
      <c r="P338" s="27">
        <f t="shared" si="42"/>
        <v>2209870.98</v>
      </c>
    </row>
    <row r="339" spans="1:16" x14ac:dyDescent="0.25">
      <c r="A339" s="18">
        <v>2019</v>
      </c>
      <c r="B339" s="18" t="s">
        <v>57</v>
      </c>
      <c r="C339" s="18" t="s">
        <v>29</v>
      </c>
      <c r="D339" s="19" t="s">
        <v>4</v>
      </c>
      <c r="E339" s="20">
        <v>45000</v>
      </c>
      <c r="F339" s="18" t="s">
        <v>52</v>
      </c>
      <c r="G339" s="18" t="s">
        <v>50</v>
      </c>
      <c r="H339" s="24">
        <f t="shared" si="36"/>
        <v>2160</v>
      </c>
      <c r="I339" s="25">
        <f t="shared" si="37"/>
        <v>0</v>
      </c>
      <c r="J339" s="25">
        <f t="shared" si="38"/>
        <v>259.2</v>
      </c>
      <c r="K339" s="25">
        <f t="shared" si="39"/>
        <v>2419.1999999999998</v>
      </c>
      <c r="L339" s="26">
        <v>2270</v>
      </c>
      <c r="M339" s="26">
        <v>15381</v>
      </c>
      <c r="N339" s="25">
        <f t="shared" si="40"/>
        <v>17651</v>
      </c>
      <c r="O339" s="36">
        <f t="shared" si="41"/>
        <v>-15231.8</v>
      </c>
      <c r="P339" s="27">
        <f t="shared" si="42"/>
        <v>2194639.1800000002</v>
      </c>
    </row>
    <row r="340" spans="1:16" x14ac:dyDescent="0.25">
      <c r="A340" s="15">
        <v>2019</v>
      </c>
      <c r="B340" s="15" t="s">
        <v>57</v>
      </c>
      <c r="C340" s="15" t="s">
        <v>31</v>
      </c>
      <c r="D340" s="16" t="s">
        <v>6</v>
      </c>
      <c r="E340" s="17">
        <v>25000</v>
      </c>
      <c r="F340" s="15" t="s">
        <v>52</v>
      </c>
      <c r="G340" s="15" t="s">
        <v>50</v>
      </c>
      <c r="H340" s="24">
        <f t="shared" si="36"/>
        <v>1675</v>
      </c>
      <c r="I340" s="25">
        <f t="shared" si="37"/>
        <v>0</v>
      </c>
      <c r="J340" s="25">
        <f t="shared" si="38"/>
        <v>201</v>
      </c>
      <c r="K340" s="25">
        <f t="shared" si="39"/>
        <v>1876</v>
      </c>
      <c r="L340" s="26">
        <v>2270</v>
      </c>
      <c r="M340" s="27">
        <v>9503</v>
      </c>
      <c r="N340" s="25">
        <f t="shared" si="40"/>
        <v>11773</v>
      </c>
      <c r="O340" s="36">
        <f t="shared" si="41"/>
        <v>-9897</v>
      </c>
      <c r="P340" s="27">
        <f t="shared" si="42"/>
        <v>2184742.1800000002</v>
      </c>
    </row>
    <row r="341" spans="1:16" x14ac:dyDescent="0.25">
      <c r="A341" s="18">
        <v>2019</v>
      </c>
      <c r="B341" s="18" t="s">
        <v>58</v>
      </c>
      <c r="C341" s="18" t="s">
        <v>12</v>
      </c>
      <c r="D341" s="19" t="s">
        <v>3</v>
      </c>
      <c r="E341" s="20">
        <v>26000</v>
      </c>
      <c r="F341" s="18" t="s">
        <v>49</v>
      </c>
      <c r="G341" s="18" t="s">
        <v>51</v>
      </c>
      <c r="H341" s="24">
        <f t="shared" si="36"/>
        <v>22282</v>
      </c>
      <c r="I341" s="25">
        <f t="shared" si="37"/>
        <v>11141</v>
      </c>
      <c r="J341" s="25">
        <f t="shared" si="38"/>
        <v>2228.2000000000003</v>
      </c>
      <c r="K341" s="25">
        <f t="shared" si="39"/>
        <v>35651.199999999997</v>
      </c>
      <c r="L341" s="26">
        <v>2270</v>
      </c>
      <c r="M341" s="26">
        <v>11932</v>
      </c>
      <c r="N341" s="25">
        <f t="shared" si="40"/>
        <v>14202</v>
      </c>
      <c r="O341" s="36">
        <f t="shared" si="41"/>
        <v>21449.199999999997</v>
      </c>
      <c r="P341" s="27">
        <f t="shared" si="42"/>
        <v>2206191.3800000004</v>
      </c>
    </row>
    <row r="342" spans="1:16" x14ac:dyDescent="0.25">
      <c r="A342" s="15">
        <v>2019</v>
      </c>
      <c r="B342" s="15" t="s">
        <v>58</v>
      </c>
      <c r="C342" s="15" t="s">
        <v>16</v>
      </c>
      <c r="D342" s="16" t="s">
        <v>3</v>
      </c>
      <c r="E342" s="17">
        <v>33000</v>
      </c>
      <c r="F342" s="15" t="s">
        <v>52</v>
      </c>
      <c r="G342" s="15" t="s">
        <v>51</v>
      </c>
      <c r="H342" s="24">
        <f t="shared" si="36"/>
        <v>16137</v>
      </c>
      <c r="I342" s="25">
        <f t="shared" si="37"/>
        <v>0</v>
      </c>
      <c r="J342" s="25">
        <f t="shared" si="38"/>
        <v>1613.7</v>
      </c>
      <c r="K342" s="25">
        <f t="shared" si="39"/>
        <v>17750.7</v>
      </c>
      <c r="L342" s="26">
        <v>2270</v>
      </c>
      <c r="M342" s="27">
        <v>2025</v>
      </c>
      <c r="N342" s="25">
        <f t="shared" si="40"/>
        <v>4295</v>
      </c>
      <c r="O342" s="36">
        <f t="shared" si="41"/>
        <v>13455.7</v>
      </c>
      <c r="P342" s="27">
        <f t="shared" si="42"/>
        <v>2219647.0800000005</v>
      </c>
    </row>
    <row r="343" spans="1:16" x14ac:dyDescent="0.25">
      <c r="A343" s="18">
        <v>2019</v>
      </c>
      <c r="B343" s="18" t="s">
        <v>58</v>
      </c>
      <c r="C343" s="18" t="s">
        <v>20</v>
      </c>
      <c r="D343" s="19" t="s">
        <v>6</v>
      </c>
      <c r="E343" s="20">
        <v>14000</v>
      </c>
      <c r="F343" s="18" t="s">
        <v>49</v>
      </c>
      <c r="G343" s="18" t="s">
        <v>51</v>
      </c>
      <c r="H343" s="24">
        <f t="shared" si="36"/>
        <v>6384</v>
      </c>
      <c r="I343" s="25">
        <f t="shared" si="37"/>
        <v>3192</v>
      </c>
      <c r="J343" s="25">
        <f t="shared" si="38"/>
        <v>638.40000000000009</v>
      </c>
      <c r="K343" s="25">
        <f t="shared" si="39"/>
        <v>10214.4</v>
      </c>
      <c r="L343" s="26">
        <v>2270</v>
      </c>
      <c r="M343" s="26">
        <v>13439</v>
      </c>
      <c r="N343" s="25">
        <f t="shared" si="40"/>
        <v>15709</v>
      </c>
      <c r="O343" s="36">
        <f t="shared" si="41"/>
        <v>-5494.6</v>
      </c>
      <c r="P343" s="27">
        <f t="shared" si="42"/>
        <v>2214152.4800000004</v>
      </c>
    </row>
    <row r="344" spans="1:16" x14ac:dyDescent="0.25">
      <c r="A344" s="15">
        <v>2019</v>
      </c>
      <c r="B344" s="15" t="s">
        <v>58</v>
      </c>
      <c r="C344" s="15" t="s">
        <v>24</v>
      </c>
      <c r="D344" s="16" t="s">
        <v>8</v>
      </c>
      <c r="E344" s="17">
        <v>23000</v>
      </c>
      <c r="F344" s="15" t="s">
        <v>49</v>
      </c>
      <c r="G344" s="15" t="s">
        <v>50</v>
      </c>
      <c r="H344" s="24">
        <f t="shared" si="36"/>
        <v>11546</v>
      </c>
      <c r="I344" s="25">
        <f t="shared" si="37"/>
        <v>5773</v>
      </c>
      <c r="J344" s="25">
        <f t="shared" si="38"/>
        <v>1385.52</v>
      </c>
      <c r="K344" s="25">
        <f t="shared" si="39"/>
        <v>18704.52</v>
      </c>
      <c r="L344" s="26">
        <v>2270</v>
      </c>
      <c r="M344" s="27">
        <v>559</v>
      </c>
      <c r="N344" s="25">
        <f t="shared" si="40"/>
        <v>2829</v>
      </c>
      <c r="O344" s="36">
        <f t="shared" si="41"/>
        <v>15875.52</v>
      </c>
      <c r="P344" s="27">
        <f t="shared" si="42"/>
        <v>2230028.0000000005</v>
      </c>
    </row>
    <row r="345" spans="1:16" x14ac:dyDescent="0.25">
      <c r="A345" s="18">
        <v>2019</v>
      </c>
      <c r="B345" s="18" t="s">
        <v>58</v>
      </c>
      <c r="C345" s="18" t="s">
        <v>25</v>
      </c>
      <c r="D345" s="19" t="s">
        <v>4</v>
      </c>
      <c r="E345" s="20">
        <v>32000</v>
      </c>
      <c r="F345" s="18" t="s">
        <v>52</v>
      </c>
      <c r="G345" s="18" t="s">
        <v>50</v>
      </c>
      <c r="H345" s="24">
        <f t="shared" si="36"/>
        <v>6912</v>
      </c>
      <c r="I345" s="25">
        <f t="shared" si="37"/>
        <v>0</v>
      </c>
      <c r="J345" s="25">
        <f t="shared" si="38"/>
        <v>829.43999999999994</v>
      </c>
      <c r="K345" s="25">
        <f t="shared" si="39"/>
        <v>7741.44</v>
      </c>
      <c r="L345" s="26">
        <v>2270</v>
      </c>
      <c r="M345" s="26">
        <v>12803</v>
      </c>
      <c r="N345" s="25">
        <f t="shared" si="40"/>
        <v>15073</v>
      </c>
      <c r="O345" s="36">
        <f t="shared" si="41"/>
        <v>-7331.56</v>
      </c>
      <c r="P345" s="27">
        <f t="shared" si="42"/>
        <v>2222696.4400000004</v>
      </c>
    </row>
    <row r="346" spans="1:16" x14ac:dyDescent="0.25">
      <c r="A346" s="15">
        <v>2019</v>
      </c>
      <c r="B346" s="15" t="s">
        <v>58</v>
      </c>
      <c r="C346" s="15" t="s">
        <v>27</v>
      </c>
      <c r="D346" s="16" t="s">
        <v>6</v>
      </c>
      <c r="E346" s="17">
        <v>33000</v>
      </c>
      <c r="F346" s="15" t="s">
        <v>52</v>
      </c>
      <c r="G346" s="15" t="s">
        <v>51</v>
      </c>
      <c r="H346" s="24">
        <f t="shared" si="36"/>
        <v>5775</v>
      </c>
      <c r="I346" s="25">
        <f t="shared" si="37"/>
        <v>0</v>
      </c>
      <c r="J346" s="25">
        <f t="shared" si="38"/>
        <v>577.5</v>
      </c>
      <c r="K346" s="25">
        <f t="shared" si="39"/>
        <v>6352.5</v>
      </c>
      <c r="L346" s="26">
        <v>2270</v>
      </c>
      <c r="M346" s="27">
        <v>10393</v>
      </c>
      <c r="N346" s="25">
        <f t="shared" si="40"/>
        <v>12663</v>
      </c>
      <c r="O346" s="36">
        <f t="shared" si="41"/>
        <v>-6310.5</v>
      </c>
      <c r="P346" s="27">
        <f t="shared" si="42"/>
        <v>2216385.9400000004</v>
      </c>
    </row>
    <row r="347" spans="1:16" x14ac:dyDescent="0.25">
      <c r="A347" s="18">
        <v>2019</v>
      </c>
      <c r="B347" s="18" t="s">
        <v>58</v>
      </c>
      <c r="C347" s="18" t="s">
        <v>29</v>
      </c>
      <c r="D347" s="19" t="s">
        <v>5</v>
      </c>
      <c r="E347" s="20">
        <v>19000</v>
      </c>
      <c r="F347" s="18" t="s">
        <v>49</v>
      </c>
      <c r="G347" s="18" t="s">
        <v>53</v>
      </c>
      <c r="H347" s="24">
        <f t="shared" si="36"/>
        <v>1273</v>
      </c>
      <c r="I347" s="25">
        <f t="shared" si="37"/>
        <v>636.5</v>
      </c>
      <c r="J347" s="25">
        <f t="shared" si="38"/>
        <v>0</v>
      </c>
      <c r="K347" s="25">
        <f t="shared" si="39"/>
        <v>1909.5</v>
      </c>
      <c r="L347" s="26">
        <v>2270</v>
      </c>
      <c r="M347" s="26">
        <v>8287</v>
      </c>
      <c r="N347" s="25">
        <f t="shared" si="40"/>
        <v>10557</v>
      </c>
      <c r="O347" s="36">
        <f t="shared" si="41"/>
        <v>-8647.5</v>
      </c>
      <c r="P347" s="27">
        <f t="shared" si="42"/>
        <v>2207738.4400000004</v>
      </c>
    </row>
    <row r="348" spans="1:16" x14ac:dyDescent="0.25">
      <c r="A348" s="15">
        <v>2019</v>
      </c>
      <c r="B348" s="15" t="s">
        <v>58</v>
      </c>
      <c r="C348" s="15" t="s">
        <v>31</v>
      </c>
      <c r="D348" s="16" t="s">
        <v>6</v>
      </c>
      <c r="E348" s="17">
        <v>26000</v>
      </c>
      <c r="F348" s="15" t="s">
        <v>49</v>
      </c>
      <c r="G348" s="15" t="s">
        <v>50</v>
      </c>
      <c r="H348" s="24">
        <f t="shared" si="36"/>
        <v>1742</v>
      </c>
      <c r="I348" s="25">
        <f t="shared" si="37"/>
        <v>871</v>
      </c>
      <c r="J348" s="25">
        <f t="shared" si="38"/>
        <v>209.04</v>
      </c>
      <c r="K348" s="25">
        <f t="shared" si="39"/>
        <v>2822.04</v>
      </c>
      <c r="L348" s="26">
        <v>2270</v>
      </c>
      <c r="M348" s="27">
        <v>10848</v>
      </c>
      <c r="N348" s="25">
        <f t="shared" si="40"/>
        <v>13118</v>
      </c>
      <c r="O348" s="36">
        <f t="shared" si="41"/>
        <v>-10295.959999999999</v>
      </c>
      <c r="P348" s="27">
        <f t="shared" si="42"/>
        <v>2197442.4800000004</v>
      </c>
    </row>
    <row r="349" spans="1:16" x14ac:dyDescent="0.25">
      <c r="A349" s="18">
        <v>2019</v>
      </c>
      <c r="B349" s="18" t="s">
        <v>59</v>
      </c>
      <c r="C349" s="18" t="s">
        <v>12</v>
      </c>
      <c r="D349" s="19" t="s">
        <v>8</v>
      </c>
      <c r="E349" s="20">
        <v>15000</v>
      </c>
      <c r="F349" s="18" t="s">
        <v>49</v>
      </c>
      <c r="G349" s="18" t="s">
        <v>51</v>
      </c>
      <c r="H349" s="24">
        <f t="shared" si="36"/>
        <v>27045</v>
      </c>
      <c r="I349" s="25">
        <f t="shared" si="37"/>
        <v>13522.5</v>
      </c>
      <c r="J349" s="25">
        <f t="shared" si="38"/>
        <v>2704.5</v>
      </c>
      <c r="K349" s="25">
        <f t="shared" si="39"/>
        <v>43272</v>
      </c>
      <c r="L349" s="26">
        <v>2270</v>
      </c>
      <c r="M349" s="26">
        <v>1587</v>
      </c>
      <c r="N349" s="25">
        <f t="shared" si="40"/>
        <v>3857</v>
      </c>
      <c r="O349" s="36">
        <f t="shared" si="41"/>
        <v>39415</v>
      </c>
      <c r="P349" s="27">
        <f t="shared" si="42"/>
        <v>2236857.4800000004</v>
      </c>
    </row>
    <row r="350" spans="1:16" x14ac:dyDescent="0.25">
      <c r="A350" s="15">
        <v>2019</v>
      </c>
      <c r="B350" s="15" t="s">
        <v>59</v>
      </c>
      <c r="C350" s="15" t="s">
        <v>16</v>
      </c>
      <c r="D350" s="16" t="s">
        <v>4</v>
      </c>
      <c r="E350" s="17">
        <v>60000</v>
      </c>
      <c r="F350" s="15" t="s">
        <v>49</v>
      </c>
      <c r="G350" s="15" t="s">
        <v>53</v>
      </c>
      <c r="H350" s="24">
        <f t="shared" si="36"/>
        <v>32640</v>
      </c>
      <c r="I350" s="25">
        <f t="shared" si="37"/>
        <v>16320</v>
      </c>
      <c r="J350" s="25">
        <f t="shared" si="38"/>
        <v>0</v>
      </c>
      <c r="K350" s="25">
        <f t="shared" si="39"/>
        <v>48960</v>
      </c>
      <c r="L350" s="26">
        <v>2270</v>
      </c>
      <c r="M350" s="27">
        <v>13290</v>
      </c>
      <c r="N350" s="25">
        <f t="shared" si="40"/>
        <v>15560</v>
      </c>
      <c r="O350" s="36">
        <f t="shared" si="41"/>
        <v>33400</v>
      </c>
      <c r="P350" s="27">
        <f t="shared" si="42"/>
        <v>2270257.4800000004</v>
      </c>
    </row>
    <row r="351" spans="1:16" x14ac:dyDescent="0.25">
      <c r="A351" s="18">
        <v>2019</v>
      </c>
      <c r="B351" s="18" t="s">
        <v>59</v>
      </c>
      <c r="C351" s="18" t="s">
        <v>20</v>
      </c>
      <c r="D351" s="19" t="s">
        <v>4</v>
      </c>
      <c r="E351" s="20">
        <v>57000</v>
      </c>
      <c r="F351" s="18" t="s">
        <v>52</v>
      </c>
      <c r="G351" s="18" t="s">
        <v>50</v>
      </c>
      <c r="H351" s="24">
        <f t="shared" si="36"/>
        <v>21546</v>
      </c>
      <c r="I351" s="25">
        <f t="shared" si="37"/>
        <v>0</v>
      </c>
      <c r="J351" s="25">
        <f t="shared" si="38"/>
        <v>2585.52</v>
      </c>
      <c r="K351" s="25">
        <f t="shared" si="39"/>
        <v>24131.52</v>
      </c>
      <c r="L351" s="26">
        <v>2270</v>
      </c>
      <c r="M351" s="26">
        <v>13530</v>
      </c>
      <c r="N351" s="25">
        <f t="shared" si="40"/>
        <v>15800</v>
      </c>
      <c r="O351" s="36">
        <f t="shared" si="41"/>
        <v>8331.52</v>
      </c>
      <c r="P351" s="27">
        <f t="shared" si="42"/>
        <v>2278589.0000000005</v>
      </c>
    </row>
    <row r="352" spans="1:16" x14ac:dyDescent="0.25">
      <c r="A352" s="15">
        <v>2019</v>
      </c>
      <c r="B352" s="15" t="s">
        <v>59</v>
      </c>
      <c r="C352" s="15" t="s">
        <v>24</v>
      </c>
      <c r="D352" s="16" t="s">
        <v>5</v>
      </c>
      <c r="E352" s="17">
        <v>48000</v>
      </c>
      <c r="F352" s="15" t="s">
        <v>49</v>
      </c>
      <c r="G352" s="15" t="s">
        <v>53</v>
      </c>
      <c r="H352" s="24">
        <f t="shared" si="36"/>
        <v>13152</v>
      </c>
      <c r="I352" s="25">
        <f t="shared" si="37"/>
        <v>6576</v>
      </c>
      <c r="J352" s="25">
        <f t="shared" si="38"/>
        <v>0</v>
      </c>
      <c r="K352" s="25">
        <f t="shared" si="39"/>
        <v>19728</v>
      </c>
      <c r="L352" s="26">
        <v>2270</v>
      </c>
      <c r="M352" s="27">
        <v>2310</v>
      </c>
      <c r="N352" s="25">
        <f t="shared" si="40"/>
        <v>4580</v>
      </c>
      <c r="O352" s="36">
        <f t="shared" si="41"/>
        <v>15148</v>
      </c>
      <c r="P352" s="27">
        <f t="shared" si="42"/>
        <v>2293737.0000000005</v>
      </c>
    </row>
    <row r="353" spans="1:16" x14ac:dyDescent="0.25">
      <c r="A353" s="18">
        <v>2019</v>
      </c>
      <c r="B353" s="18" t="s">
        <v>59</v>
      </c>
      <c r="C353" s="18" t="s">
        <v>25</v>
      </c>
      <c r="D353" s="19" t="s">
        <v>4</v>
      </c>
      <c r="E353" s="20">
        <v>74000</v>
      </c>
      <c r="F353" s="18" t="s">
        <v>49</v>
      </c>
      <c r="G353" s="18" t="s">
        <v>50</v>
      </c>
      <c r="H353" s="24">
        <f t="shared" si="36"/>
        <v>15984</v>
      </c>
      <c r="I353" s="25">
        <f t="shared" si="37"/>
        <v>7992</v>
      </c>
      <c r="J353" s="25">
        <f t="shared" si="38"/>
        <v>1918.08</v>
      </c>
      <c r="K353" s="25">
        <f t="shared" si="39"/>
        <v>25894.080000000002</v>
      </c>
      <c r="L353" s="26">
        <v>2270</v>
      </c>
      <c r="M353" s="26">
        <v>9009</v>
      </c>
      <c r="N353" s="25">
        <f t="shared" si="40"/>
        <v>11279</v>
      </c>
      <c r="O353" s="36">
        <f t="shared" si="41"/>
        <v>14615.080000000002</v>
      </c>
      <c r="P353" s="27">
        <f t="shared" si="42"/>
        <v>2308352.0800000005</v>
      </c>
    </row>
    <row r="354" spans="1:16" x14ac:dyDescent="0.25">
      <c r="A354" s="15">
        <v>2019</v>
      </c>
      <c r="B354" s="15" t="s">
        <v>59</v>
      </c>
      <c r="C354" s="15" t="s">
        <v>27</v>
      </c>
      <c r="D354" s="16" t="s">
        <v>8</v>
      </c>
      <c r="E354" s="17">
        <v>43000</v>
      </c>
      <c r="F354" s="15" t="s">
        <v>52</v>
      </c>
      <c r="G354" s="15" t="s">
        <v>50</v>
      </c>
      <c r="H354" s="24">
        <f t="shared" si="36"/>
        <v>11825</v>
      </c>
      <c r="I354" s="25">
        <f t="shared" si="37"/>
        <v>0</v>
      </c>
      <c r="J354" s="25">
        <f t="shared" si="38"/>
        <v>1419</v>
      </c>
      <c r="K354" s="25">
        <f t="shared" si="39"/>
        <v>13244</v>
      </c>
      <c r="L354" s="26">
        <v>2270</v>
      </c>
      <c r="M354" s="27">
        <v>2099</v>
      </c>
      <c r="N354" s="25">
        <f t="shared" si="40"/>
        <v>4369</v>
      </c>
      <c r="O354" s="36">
        <f t="shared" si="41"/>
        <v>8875</v>
      </c>
      <c r="P354" s="27">
        <f t="shared" si="42"/>
        <v>2317227.0800000005</v>
      </c>
    </row>
    <row r="355" spans="1:16" x14ac:dyDescent="0.25">
      <c r="A355" s="18">
        <v>2019</v>
      </c>
      <c r="B355" s="18" t="s">
        <v>59</v>
      </c>
      <c r="C355" s="18" t="s">
        <v>29</v>
      </c>
      <c r="D355" s="19" t="s">
        <v>6</v>
      </c>
      <c r="E355" s="20">
        <v>6000</v>
      </c>
      <c r="F355" s="18" t="s">
        <v>52</v>
      </c>
      <c r="G355" s="18" t="s">
        <v>50</v>
      </c>
      <c r="H355" s="24">
        <f t="shared" si="36"/>
        <v>534</v>
      </c>
      <c r="I355" s="25">
        <f t="shared" si="37"/>
        <v>0</v>
      </c>
      <c r="J355" s="25">
        <f t="shared" si="38"/>
        <v>64.08</v>
      </c>
      <c r="K355" s="25">
        <f t="shared" si="39"/>
        <v>598.08000000000004</v>
      </c>
      <c r="L355" s="26">
        <v>2270</v>
      </c>
      <c r="M355" s="26">
        <v>4488</v>
      </c>
      <c r="N355" s="25">
        <f t="shared" si="40"/>
        <v>6758</v>
      </c>
      <c r="O355" s="36">
        <f t="shared" si="41"/>
        <v>-6159.92</v>
      </c>
      <c r="P355" s="27">
        <f t="shared" si="42"/>
        <v>2311067.1600000006</v>
      </c>
    </row>
    <row r="356" spans="1:16" x14ac:dyDescent="0.25">
      <c r="A356" s="15">
        <v>2019</v>
      </c>
      <c r="B356" s="15" t="s">
        <v>59</v>
      </c>
      <c r="C356" s="15" t="s">
        <v>31</v>
      </c>
      <c r="D356" s="16" t="s">
        <v>7</v>
      </c>
      <c r="E356" s="17">
        <v>56000</v>
      </c>
      <c r="F356" s="15" t="s">
        <v>49</v>
      </c>
      <c r="G356" s="15" t="s">
        <v>53</v>
      </c>
      <c r="H356" s="24">
        <f t="shared" si="36"/>
        <v>4760</v>
      </c>
      <c r="I356" s="25">
        <f t="shared" si="37"/>
        <v>2380</v>
      </c>
      <c r="J356" s="25">
        <f t="shared" si="38"/>
        <v>0</v>
      </c>
      <c r="K356" s="25">
        <f t="shared" si="39"/>
        <v>7140</v>
      </c>
      <c r="L356" s="26">
        <v>2270</v>
      </c>
      <c r="M356" s="27">
        <v>5037</v>
      </c>
      <c r="N356" s="25">
        <f t="shared" si="40"/>
        <v>7307</v>
      </c>
      <c r="O356" s="36">
        <f t="shared" si="41"/>
        <v>-167</v>
      </c>
      <c r="P356" s="27">
        <f t="shared" si="42"/>
        <v>2310900.1600000006</v>
      </c>
    </row>
    <row r="357" spans="1:16" x14ac:dyDescent="0.25">
      <c r="A357" s="18">
        <v>2019</v>
      </c>
      <c r="B357" s="18" t="s">
        <v>60</v>
      </c>
      <c r="C357" s="18" t="s">
        <v>12</v>
      </c>
      <c r="D357" s="19" t="s">
        <v>3</v>
      </c>
      <c r="E357" s="20">
        <v>35000</v>
      </c>
      <c r="F357" s="18" t="s">
        <v>52</v>
      </c>
      <c r="G357" s="18" t="s">
        <v>53</v>
      </c>
      <c r="H357" s="24">
        <f t="shared" si="36"/>
        <v>29995</v>
      </c>
      <c r="I357" s="25">
        <f t="shared" si="37"/>
        <v>0</v>
      </c>
      <c r="J357" s="25">
        <f t="shared" si="38"/>
        <v>0</v>
      </c>
      <c r="K357" s="25">
        <f t="shared" si="39"/>
        <v>29995</v>
      </c>
      <c r="L357" s="26">
        <v>2270</v>
      </c>
      <c r="M357" s="26">
        <v>2279</v>
      </c>
      <c r="N357" s="25">
        <f t="shared" si="40"/>
        <v>4549</v>
      </c>
      <c r="O357" s="36">
        <f t="shared" si="41"/>
        <v>25446</v>
      </c>
      <c r="P357" s="27">
        <f t="shared" si="42"/>
        <v>2336346.1600000006</v>
      </c>
    </row>
    <row r="358" spans="1:16" x14ac:dyDescent="0.25">
      <c r="A358" s="15">
        <v>2019</v>
      </c>
      <c r="B358" s="15" t="s">
        <v>60</v>
      </c>
      <c r="C358" s="15" t="s">
        <v>16</v>
      </c>
      <c r="D358" s="16" t="s">
        <v>8</v>
      </c>
      <c r="E358" s="17">
        <v>31000</v>
      </c>
      <c r="F358" s="15" t="s">
        <v>49</v>
      </c>
      <c r="G358" s="15" t="s">
        <v>51</v>
      </c>
      <c r="H358" s="24">
        <f t="shared" si="36"/>
        <v>30318</v>
      </c>
      <c r="I358" s="25">
        <f t="shared" si="37"/>
        <v>15159</v>
      </c>
      <c r="J358" s="25">
        <f t="shared" si="38"/>
        <v>3031.8</v>
      </c>
      <c r="K358" s="25">
        <f t="shared" si="39"/>
        <v>48508.800000000003</v>
      </c>
      <c r="L358" s="26">
        <v>2270</v>
      </c>
      <c r="M358" s="27">
        <v>2256</v>
      </c>
      <c r="N358" s="25">
        <f t="shared" si="40"/>
        <v>4526</v>
      </c>
      <c r="O358" s="36">
        <f t="shared" si="41"/>
        <v>43982.8</v>
      </c>
      <c r="P358" s="27">
        <f t="shared" si="42"/>
        <v>2380328.9600000004</v>
      </c>
    </row>
    <row r="359" spans="1:16" x14ac:dyDescent="0.25">
      <c r="A359" s="18">
        <v>2019</v>
      </c>
      <c r="B359" s="18" t="s">
        <v>60</v>
      </c>
      <c r="C359" s="18" t="s">
        <v>20</v>
      </c>
      <c r="D359" s="19" t="s">
        <v>6</v>
      </c>
      <c r="E359" s="20">
        <v>10000</v>
      </c>
      <c r="F359" s="18" t="s">
        <v>52</v>
      </c>
      <c r="G359" s="18" t="s">
        <v>50</v>
      </c>
      <c r="H359" s="24">
        <f t="shared" si="36"/>
        <v>4560</v>
      </c>
      <c r="I359" s="25">
        <f t="shared" si="37"/>
        <v>0</v>
      </c>
      <c r="J359" s="25">
        <f t="shared" si="38"/>
        <v>547.19999999999993</v>
      </c>
      <c r="K359" s="25">
        <f t="shared" si="39"/>
        <v>5107.2</v>
      </c>
      <c r="L359" s="26">
        <v>2270</v>
      </c>
      <c r="M359" s="26">
        <v>3382</v>
      </c>
      <c r="N359" s="25">
        <f t="shared" si="40"/>
        <v>5652</v>
      </c>
      <c r="O359" s="36">
        <f t="shared" si="41"/>
        <v>-544.80000000000018</v>
      </c>
      <c r="P359" s="27">
        <f t="shared" si="42"/>
        <v>2379784.1600000006</v>
      </c>
    </row>
    <row r="360" spans="1:16" x14ac:dyDescent="0.25">
      <c r="A360" s="15">
        <v>2019</v>
      </c>
      <c r="B360" s="15" t="s">
        <v>60</v>
      </c>
      <c r="C360" s="15" t="s">
        <v>24</v>
      </c>
      <c r="D360" s="16" t="s">
        <v>8</v>
      </c>
      <c r="E360" s="17">
        <v>19000</v>
      </c>
      <c r="F360" s="15" t="s">
        <v>52</v>
      </c>
      <c r="G360" s="15" t="s">
        <v>53</v>
      </c>
      <c r="H360" s="24">
        <f t="shared" si="36"/>
        <v>9538</v>
      </c>
      <c r="I360" s="25">
        <f t="shared" si="37"/>
        <v>0</v>
      </c>
      <c r="J360" s="25">
        <f t="shared" si="38"/>
        <v>0</v>
      </c>
      <c r="K360" s="25">
        <f t="shared" si="39"/>
        <v>9538</v>
      </c>
      <c r="L360" s="26">
        <v>2270</v>
      </c>
      <c r="M360" s="27">
        <v>9164</v>
      </c>
      <c r="N360" s="25">
        <f t="shared" si="40"/>
        <v>11434</v>
      </c>
      <c r="O360" s="36">
        <f t="shared" si="41"/>
        <v>-1896</v>
      </c>
      <c r="P360" s="27">
        <f t="shared" si="42"/>
        <v>2377888.1600000006</v>
      </c>
    </row>
    <row r="361" spans="1:16" x14ac:dyDescent="0.25">
      <c r="A361" s="18">
        <v>2019</v>
      </c>
      <c r="B361" s="18" t="s">
        <v>60</v>
      </c>
      <c r="C361" s="18" t="s">
        <v>25</v>
      </c>
      <c r="D361" s="19" t="s">
        <v>7</v>
      </c>
      <c r="E361" s="20">
        <v>54000</v>
      </c>
      <c r="F361" s="18" t="s">
        <v>49</v>
      </c>
      <c r="G361" s="18" t="s">
        <v>50</v>
      </c>
      <c r="H361" s="24">
        <f t="shared" si="36"/>
        <v>19278</v>
      </c>
      <c r="I361" s="25">
        <f t="shared" si="37"/>
        <v>9639</v>
      </c>
      <c r="J361" s="25">
        <f t="shared" si="38"/>
        <v>2313.36</v>
      </c>
      <c r="K361" s="25">
        <f t="shared" si="39"/>
        <v>31230.36</v>
      </c>
      <c r="L361" s="26">
        <v>2270</v>
      </c>
      <c r="M361" s="26">
        <v>3616</v>
      </c>
      <c r="N361" s="25">
        <f t="shared" si="40"/>
        <v>5886</v>
      </c>
      <c r="O361" s="36">
        <f t="shared" si="41"/>
        <v>25344.36</v>
      </c>
      <c r="P361" s="27">
        <f t="shared" si="42"/>
        <v>2403232.5200000005</v>
      </c>
    </row>
    <row r="362" spans="1:16" x14ac:dyDescent="0.25">
      <c r="A362" s="15">
        <v>2019</v>
      </c>
      <c r="B362" s="15" t="s">
        <v>60</v>
      </c>
      <c r="C362" s="15" t="s">
        <v>27</v>
      </c>
      <c r="D362" s="16" t="s">
        <v>6</v>
      </c>
      <c r="E362" s="17">
        <v>52000</v>
      </c>
      <c r="F362" s="15" t="s">
        <v>52</v>
      </c>
      <c r="G362" s="15" t="s">
        <v>51</v>
      </c>
      <c r="H362" s="24">
        <f t="shared" si="36"/>
        <v>9100</v>
      </c>
      <c r="I362" s="25">
        <f t="shared" si="37"/>
        <v>0</v>
      </c>
      <c r="J362" s="25">
        <f t="shared" si="38"/>
        <v>910</v>
      </c>
      <c r="K362" s="25">
        <f t="shared" si="39"/>
        <v>10010</v>
      </c>
      <c r="L362" s="26">
        <v>2270</v>
      </c>
      <c r="M362" s="27">
        <v>1163</v>
      </c>
      <c r="N362" s="25">
        <f t="shared" si="40"/>
        <v>3433</v>
      </c>
      <c r="O362" s="36">
        <f t="shared" si="41"/>
        <v>6577</v>
      </c>
      <c r="P362" s="27">
        <f t="shared" si="42"/>
        <v>2409809.5200000005</v>
      </c>
    </row>
    <row r="363" spans="1:16" x14ac:dyDescent="0.25">
      <c r="A363" s="18">
        <v>2019</v>
      </c>
      <c r="B363" s="18" t="s">
        <v>60</v>
      </c>
      <c r="C363" s="18" t="s">
        <v>29</v>
      </c>
      <c r="D363" s="19" t="s">
        <v>8</v>
      </c>
      <c r="E363" s="20">
        <v>32000</v>
      </c>
      <c r="F363" s="18" t="s">
        <v>49</v>
      </c>
      <c r="G363" s="18" t="s">
        <v>53</v>
      </c>
      <c r="H363" s="24">
        <f t="shared" si="36"/>
        <v>5472</v>
      </c>
      <c r="I363" s="25">
        <f t="shared" si="37"/>
        <v>2736</v>
      </c>
      <c r="J363" s="25">
        <f t="shared" si="38"/>
        <v>0</v>
      </c>
      <c r="K363" s="25">
        <f t="shared" si="39"/>
        <v>8208</v>
      </c>
      <c r="L363" s="26">
        <v>2270</v>
      </c>
      <c r="M363" s="26">
        <v>14609</v>
      </c>
      <c r="N363" s="25">
        <f t="shared" si="40"/>
        <v>16879</v>
      </c>
      <c r="O363" s="36">
        <f t="shared" si="41"/>
        <v>-8671</v>
      </c>
      <c r="P363" s="27">
        <f t="shared" si="42"/>
        <v>2401138.5200000005</v>
      </c>
    </row>
    <row r="364" spans="1:16" x14ac:dyDescent="0.25">
      <c r="A364" s="15">
        <v>2019</v>
      </c>
      <c r="B364" s="15" t="s">
        <v>60</v>
      </c>
      <c r="C364" s="15" t="s">
        <v>31</v>
      </c>
      <c r="D364" s="16" t="s">
        <v>4</v>
      </c>
      <c r="E364" s="17">
        <v>47000</v>
      </c>
      <c r="F364" s="15" t="s">
        <v>49</v>
      </c>
      <c r="G364" s="15" t="s">
        <v>50</v>
      </c>
      <c r="H364" s="24">
        <f t="shared" si="36"/>
        <v>1739</v>
      </c>
      <c r="I364" s="25">
        <f t="shared" si="37"/>
        <v>869.5</v>
      </c>
      <c r="J364" s="25">
        <f t="shared" si="38"/>
        <v>208.67999999999998</v>
      </c>
      <c r="K364" s="25">
        <f t="shared" si="39"/>
        <v>2817.18</v>
      </c>
      <c r="L364" s="26">
        <v>2270</v>
      </c>
      <c r="M364" s="27">
        <v>9909</v>
      </c>
      <c r="N364" s="25">
        <f t="shared" si="40"/>
        <v>12179</v>
      </c>
      <c r="O364" s="36">
        <f t="shared" si="41"/>
        <v>-9361.82</v>
      </c>
      <c r="P364" s="27">
        <f t="shared" si="42"/>
        <v>2391776.7000000007</v>
      </c>
    </row>
    <row r="365" spans="1:16" x14ac:dyDescent="0.25">
      <c r="A365" s="18">
        <v>2019</v>
      </c>
      <c r="B365" s="18" t="s">
        <v>61</v>
      </c>
      <c r="C365" s="18" t="s">
        <v>12</v>
      </c>
      <c r="D365" s="19" t="s">
        <v>6</v>
      </c>
      <c r="E365" s="20">
        <v>6000</v>
      </c>
      <c r="F365" s="18" t="s">
        <v>52</v>
      </c>
      <c r="G365" s="18" t="s">
        <v>53</v>
      </c>
      <c r="H365" s="24">
        <f t="shared" si="36"/>
        <v>7470</v>
      </c>
      <c r="I365" s="25">
        <f t="shared" si="37"/>
        <v>0</v>
      </c>
      <c r="J365" s="25">
        <f t="shared" si="38"/>
        <v>0</v>
      </c>
      <c r="K365" s="25">
        <f t="shared" si="39"/>
        <v>7470</v>
      </c>
      <c r="L365" s="26">
        <v>2270</v>
      </c>
      <c r="M365" s="26">
        <v>12164</v>
      </c>
      <c r="N365" s="25">
        <f t="shared" si="40"/>
        <v>14434</v>
      </c>
      <c r="O365" s="36">
        <f t="shared" si="41"/>
        <v>-6964</v>
      </c>
      <c r="P365" s="27">
        <f t="shared" si="42"/>
        <v>2384812.7000000007</v>
      </c>
    </row>
    <row r="366" spans="1:16" x14ac:dyDescent="0.25">
      <c r="A366" s="15">
        <v>2019</v>
      </c>
      <c r="B366" s="15" t="s">
        <v>61</v>
      </c>
      <c r="C366" s="15" t="s">
        <v>16</v>
      </c>
      <c r="D366" s="16" t="s">
        <v>4</v>
      </c>
      <c r="E366" s="17">
        <v>47000</v>
      </c>
      <c r="F366" s="15" t="s">
        <v>52</v>
      </c>
      <c r="G366" s="15" t="s">
        <v>50</v>
      </c>
      <c r="H366" s="24">
        <f t="shared" si="36"/>
        <v>25568</v>
      </c>
      <c r="I366" s="25">
        <f t="shared" si="37"/>
        <v>0</v>
      </c>
      <c r="J366" s="25">
        <f t="shared" si="38"/>
        <v>3068.16</v>
      </c>
      <c r="K366" s="25">
        <f t="shared" si="39"/>
        <v>28636.16</v>
      </c>
      <c r="L366" s="26">
        <v>2270</v>
      </c>
      <c r="M366" s="27">
        <v>4133</v>
      </c>
      <c r="N366" s="25">
        <f t="shared" si="40"/>
        <v>6403</v>
      </c>
      <c r="O366" s="36">
        <f t="shared" si="41"/>
        <v>22233.16</v>
      </c>
      <c r="P366" s="27">
        <f t="shared" si="42"/>
        <v>2407045.8600000008</v>
      </c>
    </row>
    <row r="367" spans="1:16" x14ac:dyDescent="0.25">
      <c r="A367" s="18">
        <v>2019</v>
      </c>
      <c r="B367" s="18" t="s">
        <v>61</v>
      </c>
      <c r="C367" s="18" t="s">
        <v>20</v>
      </c>
      <c r="D367" s="19" t="s">
        <v>7</v>
      </c>
      <c r="E367" s="20">
        <v>18000</v>
      </c>
      <c r="F367" s="18" t="s">
        <v>49</v>
      </c>
      <c r="G367" s="18" t="s">
        <v>50</v>
      </c>
      <c r="H367" s="24">
        <f t="shared" si="36"/>
        <v>10962</v>
      </c>
      <c r="I367" s="25">
        <f t="shared" si="37"/>
        <v>5481</v>
      </c>
      <c r="J367" s="25">
        <f t="shared" si="38"/>
        <v>1315.44</v>
      </c>
      <c r="K367" s="25">
        <f t="shared" si="39"/>
        <v>17758.439999999999</v>
      </c>
      <c r="L367" s="26">
        <v>2270</v>
      </c>
      <c r="M367" s="26">
        <v>11280</v>
      </c>
      <c r="N367" s="25">
        <f t="shared" si="40"/>
        <v>13550</v>
      </c>
      <c r="O367" s="36">
        <f t="shared" si="41"/>
        <v>4208.4399999999987</v>
      </c>
      <c r="P367" s="27">
        <f t="shared" si="42"/>
        <v>2411254.3000000007</v>
      </c>
    </row>
    <row r="368" spans="1:16" x14ac:dyDescent="0.25">
      <c r="A368" s="15">
        <v>2019</v>
      </c>
      <c r="B368" s="15" t="s">
        <v>61</v>
      </c>
      <c r="C368" s="15" t="s">
        <v>24</v>
      </c>
      <c r="D368" s="16" t="s">
        <v>4</v>
      </c>
      <c r="E368" s="17">
        <v>33000</v>
      </c>
      <c r="F368" s="15" t="s">
        <v>49</v>
      </c>
      <c r="G368" s="15" t="s">
        <v>51</v>
      </c>
      <c r="H368" s="24">
        <f t="shared" si="36"/>
        <v>7062</v>
      </c>
      <c r="I368" s="25">
        <f t="shared" si="37"/>
        <v>3531</v>
      </c>
      <c r="J368" s="25">
        <f t="shared" si="38"/>
        <v>706.2</v>
      </c>
      <c r="K368" s="25">
        <f t="shared" si="39"/>
        <v>11299.2</v>
      </c>
      <c r="L368" s="26">
        <v>2270</v>
      </c>
      <c r="M368" s="27">
        <v>3766</v>
      </c>
      <c r="N368" s="25">
        <f t="shared" si="40"/>
        <v>6036</v>
      </c>
      <c r="O368" s="36">
        <f t="shared" si="41"/>
        <v>5263.2000000000007</v>
      </c>
      <c r="P368" s="27">
        <f t="shared" si="42"/>
        <v>2416517.5000000009</v>
      </c>
    </row>
    <row r="369" spans="1:16" x14ac:dyDescent="0.25">
      <c r="A369" s="18">
        <v>2019</v>
      </c>
      <c r="B369" s="18" t="s">
        <v>61</v>
      </c>
      <c r="C369" s="18" t="s">
        <v>25</v>
      </c>
      <c r="D369" s="19" t="s">
        <v>4</v>
      </c>
      <c r="E369" s="20">
        <v>30000</v>
      </c>
      <c r="F369" s="18" t="s">
        <v>52</v>
      </c>
      <c r="G369" s="18" t="s">
        <v>53</v>
      </c>
      <c r="H369" s="24">
        <f t="shared" si="36"/>
        <v>6480</v>
      </c>
      <c r="I369" s="25">
        <f t="shared" si="37"/>
        <v>0</v>
      </c>
      <c r="J369" s="25">
        <f t="shared" si="38"/>
        <v>0</v>
      </c>
      <c r="K369" s="25">
        <f t="shared" si="39"/>
        <v>6480</v>
      </c>
      <c r="L369" s="26">
        <v>2270</v>
      </c>
      <c r="M369" s="26">
        <v>8272</v>
      </c>
      <c r="N369" s="25">
        <f t="shared" si="40"/>
        <v>10542</v>
      </c>
      <c r="O369" s="36">
        <f t="shared" si="41"/>
        <v>-4062</v>
      </c>
      <c r="P369" s="27">
        <f t="shared" si="42"/>
        <v>2412455.5000000009</v>
      </c>
    </row>
    <row r="370" spans="1:16" x14ac:dyDescent="0.25">
      <c r="A370" s="15">
        <v>2019</v>
      </c>
      <c r="B370" s="15" t="s">
        <v>61</v>
      </c>
      <c r="C370" s="15" t="s">
        <v>27</v>
      </c>
      <c r="D370" s="16" t="s">
        <v>4</v>
      </c>
      <c r="E370" s="17">
        <v>75000</v>
      </c>
      <c r="F370" s="15" t="s">
        <v>49</v>
      </c>
      <c r="G370" s="15" t="s">
        <v>53</v>
      </c>
      <c r="H370" s="24">
        <f t="shared" si="36"/>
        <v>5775</v>
      </c>
      <c r="I370" s="25">
        <f t="shared" si="37"/>
        <v>2887.5</v>
      </c>
      <c r="J370" s="25">
        <f t="shared" si="38"/>
        <v>0</v>
      </c>
      <c r="K370" s="25">
        <f t="shared" si="39"/>
        <v>8662.5</v>
      </c>
      <c r="L370" s="26">
        <v>2270</v>
      </c>
      <c r="M370" s="27">
        <v>18463</v>
      </c>
      <c r="N370" s="25">
        <f t="shared" si="40"/>
        <v>20733</v>
      </c>
      <c r="O370" s="36">
        <f t="shared" si="41"/>
        <v>-12070.5</v>
      </c>
      <c r="P370" s="27">
        <f t="shared" si="42"/>
        <v>2400385.0000000009</v>
      </c>
    </row>
    <row r="371" spans="1:16" x14ac:dyDescent="0.25">
      <c r="A371" s="18">
        <v>2019</v>
      </c>
      <c r="B371" s="18" t="s">
        <v>61</v>
      </c>
      <c r="C371" s="18" t="s">
        <v>29</v>
      </c>
      <c r="D371" s="19" t="s">
        <v>5</v>
      </c>
      <c r="E371" s="20">
        <v>41000</v>
      </c>
      <c r="F371" s="18" t="s">
        <v>52</v>
      </c>
      <c r="G371" s="18" t="s">
        <v>53</v>
      </c>
      <c r="H371" s="24">
        <f t="shared" si="36"/>
        <v>2747</v>
      </c>
      <c r="I371" s="25">
        <f t="shared" si="37"/>
        <v>0</v>
      </c>
      <c r="J371" s="25">
        <f t="shared" si="38"/>
        <v>0</v>
      </c>
      <c r="K371" s="25">
        <f t="shared" si="39"/>
        <v>2747</v>
      </c>
      <c r="L371" s="26">
        <v>2270</v>
      </c>
      <c r="M371" s="26">
        <v>1626</v>
      </c>
      <c r="N371" s="25">
        <f t="shared" si="40"/>
        <v>3896</v>
      </c>
      <c r="O371" s="36">
        <f t="shared" si="41"/>
        <v>-1149</v>
      </c>
      <c r="P371" s="27">
        <f t="shared" si="42"/>
        <v>2399236.0000000009</v>
      </c>
    </row>
    <row r="372" spans="1:16" x14ac:dyDescent="0.25">
      <c r="A372" s="15">
        <v>2019</v>
      </c>
      <c r="B372" s="15" t="s">
        <v>61</v>
      </c>
      <c r="C372" s="15" t="s">
        <v>31</v>
      </c>
      <c r="D372" s="16" t="s">
        <v>8</v>
      </c>
      <c r="E372" s="17">
        <v>70000</v>
      </c>
      <c r="F372" s="15" t="s">
        <v>52</v>
      </c>
      <c r="G372" s="15" t="s">
        <v>50</v>
      </c>
      <c r="H372" s="24">
        <f t="shared" si="36"/>
        <v>7350</v>
      </c>
      <c r="I372" s="25">
        <f t="shared" si="37"/>
        <v>0</v>
      </c>
      <c r="J372" s="25">
        <f t="shared" si="38"/>
        <v>882</v>
      </c>
      <c r="K372" s="25">
        <f t="shared" si="39"/>
        <v>8232</v>
      </c>
      <c r="L372" s="26">
        <v>2270</v>
      </c>
      <c r="M372" s="27">
        <v>18035</v>
      </c>
      <c r="N372" s="25">
        <f t="shared" si="40"/>
        <v>20305</v>
      </c>
      <c r="O372" s="36">
        <f t="shared" si="41"/>
        <v>-12073</v>
      </c>
      <c r="P372" s="27">
        <f t="shared" si="42"/>
        <v>2387163.0000000009</v>
      </c>
    </row>
    <row r="373" spans="1:16" x14ac:dyDescent="0.25">
      <c r="A373" s="18">
        <v>2019</v>
      </c>
      <c r="B373" s="18" t="s">
        <v>62</v>
      </c>
      <c r="C373" s="18" t="s">
        <v>12</v>
      </c>
      <c r="D373" s="19" t="s">
        <v>7</v>
      </c>
      <c r="E373" s="20">
        <v>6000</v>
      </c>
      <c r="F373" s="18" t="s">
        <v>52</v>
      </c>
      <c r="G373" s="18" t="s">
        <v>50</v>
      </c>
      <c r="H373" s="24">
        <f t="shared" si="36"/>
        <v>9936</v>
      </c>
      <c r="I373" s="25">
        <f t="shared" si="37"/>
        <v>0</v>
      </c>
      <c r="J373" s="25">
        <f t="shared" si="38"/>
        <v>1192.32</v>
      </c>
      <c r="K373" s="25">
        <f t="shared" si="39"/>
        <v>11128.32</v>
      </c>
      <c r="L373" s="26">
        <v>2270</v>
      </c>
      <c r="M373" s="26">
        <v>13014</v>
      </c>
      <c r="N373" s="25">
        <f t="shared" si="40"/>
        <v>15284</v>
      </c>
      <c r="O373" s="36">
        <f t="shared" si="41"/>
        <v>-4155.68</v>
      </c>
      <c r="P373" s="27">
        <f t="shared" si="42"/>
        <v>2383007.3200000008</v>
      </c>
    </row>
    <row r="374" spans="1:16" x14ac:dyDescent="0.25">
      <c r="A374" s="15">
        <v>2019</v>
      </c>
      <c r="B374" s="15" t="s">
        <v>62</v>
      </c>
      <c r="C374" s="15" t="s">
        <v>16</v>
      </c>
      <c r="D374" s="16" t="s">
        <v>5</v>
      </c>
      <c r="E374" s="17">
        <v>30000</v>
      </c>
      <c r="F374" s="15" t="s">
        <v>52</v>
      </c>
      <c r="G374" s="15" t="s">
        <v>53</v>
      </c>
      <c r="H374" s="24">
        <f t="shared" si="36"/>
        <v>20670</v>
      </c>
      <c r="I374" s="25">
        <f t="shared" si="37"/>
        <v>0</v>
      </c>
      <c r="J374" s="25">
        <f t="shared" si="38"/>
        <v>0</v>
      </c>
      <c r="K374" s="25">
        <f t="shared" si="39"/>
        <v>20670</v>
      </c>
      <c r="L374" s="26">
        <v>2270</v>
      </c>
      <c r="M374" s="27">
        <v>10696</v>
      </c>
      <c r="N374" s="25">
        <f t="shared" si="40"/>
        <v>12966</v>
      </c>
      <c r="O374" s="36">
        <f t="shared" si="41"/>
        <v>7704</v>
      </c>
      <c r="P374" s="27">
        <f t="shared" si="42"/>
        <v>2390711.3200000008</v>
      </c>
    </row>
    <row r="375" spans="1:16" x14ac:dyDescent="0.25">
      <c r="A375" s="18">
        <v>2019</v>
      </c>
      <c r="B375" s="18" t="s">
        <v>62</v>
      </c>
      <c r="C375" s="18" t="s">
        <v>20</v>
      </c>
      <c r="D375" s="19" t="s">
        <v>8</v>
      </c>
      <c r="E375" s="20">
        <v>11000</v>
      </c>
      <c r="F375" s="18" t="s">
        <v>52</v>
      </c>
      <c r="G375" s="18" t="s">
        <v>53</v>
      </c>
      <c r="H375" s="24">
        <f t="shared" si="36"/>
        <v>8107</v>
      </c>
      <c r="I375" s="25">
        <f t="shared" si="37"/>
        <v>0</v>
      </c>
      <c r="J375" s="25">
        <f t="shared" si="38"/>
        <v>0</v>
      </c>
      <c r="K375" s="25">
        <f t="shared" si="39"/>
        <v>8107</v>
      </c>
      <c r="L375" s="26">
        <v>2270</v>
      </c>
      <c r="M375" s="26">
        <v>3385</v>
      </c>
      <c r="N375" s="25">
        <f t="shared" si="40"/>
        <v>5655</v>
      </c>
      <c r="O375" s="36">
        <f t="shared" si="41"/>
        <v>2452</v>
      </c>
      <c r="P375" s="27">
        <f t="shared" si="42"/>
        <v>2393163.3200000008</v>
      </c>
    </row>
    <row r="376" spans="1:16" x14ac:dyDescent="0.25">
      <c r="A376" s="15">
        <v>2019</v>
      </c>
      <c r="B376" s="15" t="s">
        <v>62</v>
      </c>
      <c r="C376" s="15" t="s">
        <v>24</v>
      </c>
      <c r="D376" s="16" t="s">
        <v>5</v>
      </c>
      <c r="E376" s="17">
        <v>28000</v>
      </c>
      <c r="F376" s="15" t="s">
        <v>49</v>
      </c>
      <c r="G376" s="15" t="s">
        <v>51</v>
      </c>
      <c r="H376" s="24">
        <f t="shared" si="36"/>
        <v>7672</v>
      </c>
      <c r="I376" s="25">
        <f t="shared" si="37"/>
        <v>3836</v>
      </c>
      <c r="J376" s="25">
        <f t="shared" si="38"/>
        <v>767.2</v>
      </c>
      <c r="K376" s="25">
        <f t="shared" si="39"/>
        <v>12275.2</v>
      </c>
      <c r="L376" s="26">
        <v>2270</v>
      </c>
      <c r="M376" s="27">
        <v>5522</v>
      </c>
      <c r="N376" s="25">
        <f t="shared" si="40"/>
        <v>7792</v>
      </c>
      <c r="O376" s="36">
        <f t="shared" si="41"/>
        <v>4483.2000000000007</v>
      </c>
      <c r="P376" s="27">
        <f t="shared" si="42"/>
        <v>2397646.5200000009</v>
      </c>
    </row>
    <row r="377" spans="1:16" x14ac:dyDescent="0.25">
      <c r="A377" s="18">
        <v>2019</v>
      </c>
      <c r="B377" s="18" t="s">
        <v>62</v>
      </c>
      <c r="C377" s="18" t="s">
        <v>25</v>
      </c>
      <c r="D377" s="19" t="s">
        <v>8</v>
      </c>
      <c r="E377" s="20">
        <v>58000</v>
      </c>
      <c r="F377" s="18" t="s">
        <v>52</v>
      </c>
      <c r="G377" s="18" t="s">
        <v>51</v>
      </c>
      <c r="H377" s="24">
        <f t="shared" si="36"/>
        <v>24360</v>
      </c>
      <c r="I377" s="25">
        <f t="shared" si="37"/>
        <v>0</v>
      </c>
      <c r="J377" s="25">
        <f t="shared" si="38"/>
        <v>2436</v>
      </c>
      <c r="K377" s="25">
        <f t="shared" si="39"/>
        <v>26796</v>
      </c>
      <c r="L377" s="26">
        <v>2270</v>
      </c>
      <c r="M377" s="26">
        <v>1535</v>
      </c>
      <c r="N377" s="25">
        <f t="shared" si="40"/>
        <v>3805</v>
      </c>
      <c r="O377" s="36">
        <f t="shared" si="41"/>
        <v>22991</v>
      </c>
      <c r="P377" s="27">
        <f t="shared" si="42"/>
        <v>2420637.5200000009</v>
      </c>
    </row>
    <row r="378" spans="1:16" x14ac:dyDescent="0.25">
      <c r="A378" s="15">
        <v>2019</v>
      </c>
      <c r="B378" s="15" t="s">
        <v>62</v>
      </c>
      <c r="C378" s="15" t="s">
        <v>27</v>
      </c>
      <c r="D378" s="16" t="s">
        <v>7</v>
      </c>
      <c r="E378" s="17">
        <v>54000</v>
      </c>
      <c r="F378" s="15" t="s">
        <v>52</v>
      </c>
      <c r="G378" s="15" t="s">
        <v>53</v>
      </c>
      <c r="H378" s="24">
        <f t="shared" si="36"/>
        <v>11232</v>
      </c>
      <c r="I378" s="25">
        <f t="shared" si="37"/>
        <v>0</v>
      </c>
      <c r="J378" s="25">
        <f t="shared" si="38"/>
        <v>0</v>
      </c>
      <c r="K378" s="25">
        <f t="shared" si="39"/>
        <v>11232</v>
      </c>
      <c r="L378" s="26">
        <v>2270</v>
      </c>
      <c r="M378" s="27">
        <v>6161</v>
      </c>
      <c r="N378" s="25">
        <f t="shared" si="40"/>
        <v>8431</v>
      </c>
      <c r="O378" s="36">
        <f t="shared" si="41"/>
        <v>2801</v>
      </c>
      <c r="P378" s="27">
        <f t="shared" si="42"/>
        <v>2423438.5200000009</v>
      </c>
    </row>
    <row r="379" spans="1:16" x14ac:dyDescent="0.25">
      <c r="A379" s="18">
        <v>2019</v>
      </c>
      <c r="B379" s="18" t="s">
        <v>62</v>
      </c>
      <c r="C379" s="18" t="s">
        <v>29</v>
      </c>
      <c r="D379" s="19" t="s">
        <v>4</v>
      </c>
      <c r="E379" s="20">
        <v>51000</v>
      </c>
      <c r="F379" s="18" t="s">
        <v>52</v>
      </c>
      <c r="G379" s="18" t="s">
        <v>50</v>
      </c>
      <c r="H379" s="24">
        <f t="shared" si="36"/>
        <v>2448</v>
      </c>
      <c r="I379" s="25">
        <f t="shared" si="37"/>
        <v>0</v>
      </c>
      <c r="J379" s="25">
        <f t="shared" si="38"/>
        <v>293.76</v>
      </c>
      <c r="K379" s="25">
        <f t="shared" si="39"/>
        <v>2741.76</v>
      </c>
      <c r="L379" s="26">
        <v>2270</v>
      </c>
      <c r="M379" s="26">
        <v>10330</v>
      </c>
      <c r="N379" s="25">
        <f t="shared" si="40"/>
        <v>12600</v>
      </c>
      <c r="O379" s="36">
        <f t="shared" si="41"/>
        <v>-9858.24</v>
      </c>
      <c r="P379" s="27">
        <f t="shared" si="42"/>
        <v>2413580.2800000007</v>
      </c>
    </row>
    <row r="380" spans="1:16" x14ac:dyDescent="0.25">
      <c r="A380" s="15">
        <v>2019</v>
      </c>
      <c r="B380" s="15" t="s">
        <v>62</v>
      </c>
      <c r="C380" s="15" t="s">
        <v>31</v>
      </c>
      <c r="D380" s="16" t="s">
        <v>6</v>
      </c>
      <c r="E380" s="17">
        <v>31000</v>
      </c>
      <c r="F380" s="15" t="s">
        <v>52</v>
      </c>
      <c r="G380" s="15" t="s">
        <v>50</v>
      </c>
      <c r="H380" s="24">
        <f t="shared" si="36"/>
        <v>2077</v>
      </c>
      <c r="I380" s="25">
        <f t="shared" si="37"/>
        <v>0</v>
      </c>
      <c r="J380" s="25">
        <f t="shared" si="38"/>
        <v>249.23999999999998</v>
      </c>
      <c r="K380" s="25">
        <f t="shared" si="39"/>
        <v>2326.2399999999998</v>
      </c>
      <c r="L380" s="26">
        <v>2270</v>
      </c>
      <c r="M380" s="27">
        <v>18271</v>
      </c>
      <c r="N380" s="25">
        <f t="shared" si="40"/>
        <v>20541</v>
      </c>
      <c r="O380" s="36">
        <f t="shared" si="41"/>
        <v>-18214.760000000002</v>
      </c>
      <c r="P380" s="27">
        <f t="shared" si="42"/>
        <v>2395365.5200000009</v>
      </c>
    </row>
    <row r="381" spans="1:16" x14ac:dyDescent="0.25">
      <c r="A381" s="18">
        <v>2019</v>
      </c>
      <c r="B381" s="18" t="s">
        <v>63</v>
      </c>
      <c r="C381" s="18" t="s">
        <v>12</v>
      </c>
      <c r="D381" s="19" t="s">
        <v>5</v>
      </c>
      <c r="E381" s="20">
        <v>26000</v>
      </c>
      <c r="F381" s="18" t="s">
        <v>49</v>
      </c>
      <c r="G381" s="18" t="s">
        <v>51</v>
      </c>
      <c r="H381" s="24">
        <f t="shared" si="36"/>
        <v>31850</v>
      </c>
      <c r="I381" s="25">
        <f t="shared" si="37"/>
        <v>15925</v>
      </c>
      <c r="J381" s="25">
        <f t="shared" si="38"/>
        <v>3185</v>
      </c>
      <c r="K381" s="25">
        <f t="shared" si="39"/>
        <v>50960</v>
      </c>
      <c r="L381" s="26">
        <v>2270</v>
      </c>
      <c r="M381" s="26">
        <v>13704</v>
      </c>
      <c r="N381" s="25">
        <f t="shared" si="40"/>
        <v>15974</v>
      </c>
      <c r="O381" s="36">
        <f t="shared" si="41"/>
        <v>34986</v>
      </c>
      <c r="P381" s="27">
        <f t="shared" si="42"/>
        <v>2430351.5200000009</v>
      </c>
    </row>
    <row r="382" spans="1:16" x14ac:dyDescent="0.25">
      <c r="A382" s="15">
        <v>2019</v>
      </c>
      <c r="B382" s="15" t="s">
        <v>63</v>
      </c>
      <c r="C382" s="15" t="s">
        <v>16</v>
      </c>
      <c r="D382" s="16" t="s">
        <v>8</v>
      </c>
      <c r="E382" s="17">
        <v>9000</v>
      </c>
      <c r="F382" s="15" t="s">
        <v>52</v>
      </c>
      <c r="G382" s="15" t="s">
        <v>50</v>
      </c>
      <c r="H382" s="24">
        <f t="shared" si="36"/>
        <v>8802</v>
      </c>
      <c r="I382" s="25">
        <f t="shared" si="37"/>
        <v>0</v>
      </c>
      <c r="J382" s="25">
        <f t="shared" si="38"/>
        <v>1056.24</v>
      </c>
      <c r="K382" s="25">
        <f t="shared" si="39"/>
        <v>9858.24</v>
      </c>
      <c r="L382" s="26">
        <v>2270</v>
      </c>
      <c r="M382" s="27">
        <v>7056</v>
      </c>
      <c r="N382" s="25">
        <f t="shared" si="40"/>
        <v>9326</v>
      </c>
      <c r="O382" s="36">
        <f t="shared" si="41"/>
        <v>532.23999999999978</v>
      </c>
      <c r="P382" s="27">
        <f t="shared" si="42"/>
        <v>2430883.7600000012</v>
      </c>
    </row>
    <row r="383" spans="1:16" x14ac:dyDescent="0.25">
      <c r="A383" s="18">
        <v>2019</v>
      </c>
      <c r="B383" s="18" t="s">
        <v>63</v>
      </c>
      <c r="C383" s="18" t="s">
        <v>20</v>
      </c>
      <c r="D383" s="19" t="s">
        <v>4</v>
      </c>
      <c r="E383" s="20">
        <v>38000</v>
      </c>
      <c r="F383" s="18" t="s">
        <v>52</v>
      </c>
      <c r="G383" s="18" t="s">
        <v>50</v>
      </c>
      <c r="H383" s="24">
        <f t="shared" si="36"/>
        <v>14364</v>
      </c>
      <c r="I383" s="25">
        <f t="shared" si="37"/>
        <v>0</v>
      </c>
      <c r="J383" s="25">
        <f t="shared" si="38"/>
        <v>1723.6799999999998</v>
      </c>
      <c r="K383" s="25">
        <f t="shared" si="39"/>
        <v>16087.68</v>
      </c>
      <c r="L383" s="26">
        <v>2270</v>
      </c>
      <c r="M383" s="26">
        <v>13349</v>
      </c>
      <c r="N383" s="25">
        <f t="shared" si="40"/>
        <v>15619</v>
      </c>
      <c r="O383" s="36">
        <f t="shared" si="41"/>
        <v>468.68000000000029</v>
      </c>
      <c r="P383" s="27">
        <f t="shared" si="42"/>
        <v>2431352.4400000013</v>
      </c>
    </row>
    <row r="384" spans="1:16" x14ac:dyDescent="0.25">
      <c r="A384" s="15">
        <v>2019</v>
      </c>
      <c r="B384" s="15" t="s">
        <v>63</v>
      </c>
      <c r="C384" s="15" t="s">
        <v>24</v>
      </c>
      <c r="D384" s="16" t="s">
        <v>3</v>
      </c>
      <c r="E384" s="17">
        <v>54000</v>
      </c>
      <c r="F384" s="15" t="s">
        <v>49</v>
      </c>
      <c r="G384" s="15" t="s">
        <v>50</v>
      </c>
      <c r="H384" s="24">
        <f t="shared" si="36"/>
        <v>10854</v>
      </c>
      <c r="I384" s="25">
        <f t="shared" si="37"/>
        <v>5427</v>
      </c>
      <c r="J384" s="25">
        <f t="shared" si="38"/>
        <v>1302.48</v>
      </c>
      <c r="K384" s="25">
        <f t="shared" si="39"/>
        <v>17583.48</v>
      </c>
      <c r="L384" s="26">
        <v>2270</v>
      </c>
      <c r="M384" s="27">
        <v>2095</v>
      </c>
      <c r="N384" s="25">
        <f t="shared" si="40"/>
        <v>4365</v>
      </c>
      <c r="O384" s="36">
        <f t="shared" si="41"/>
        <v>13218.48</v>
      </c>
      <c r="P384" s="27">
        <f t="shared" si="42"/>
        <v>2444570.9200000013</v>
      </c>
    </row>
    <row r="385" spans="1:16" x14ac:dyDescent="0.25">
      <c r="A385" s="18">
        <v>2019</v>
      </c>
      <c r="B385" s="18" t="s">
        <v>63</v>
      </c>
      <c r="C385" s="18" t="s">
        <v>25</v>
      </c>
      <c r="D385" s="19" t="s">
        <v>6</v>
      </c>
      <c r="E385" s="20">
        <v>15000</v>
      </c>
      <c r="F385" s="18" t="s">
        <v>49</v>
      </c>
      <c r="G385" s="18" t="s">
        <v>51</v>
      </c>
      <c r="H385" s="24">
        <f t="shared" si="36"/>
        <v>4515</v>
      </c>
      <c r="I385" s="25">
        <f t="shared" si="37"/>
        <v>2257.5</v>
      </c>
      <c r="J385" s="25">
        <f t="shared" si="38"/>
        <v>451.5</v>
      </c>
      <c r="K385" s="25">
        <f t="shared" si="39"/>
        <v>7224</v>
      </c>
      <c r="L385" s="26">
        <v>2270</v>
      </c>
      <c r="M385" s="26">
        <v>2787</v>
      </c>
      <c r="N385" s="25">
        <f t="shared" si="40"/>
        <v>5057</v>
      </c>
      <c r="O385" s="36">
        <f t="shared" si="41"/>
        <v>2167</v>
      </c>
      <c r="P385" s="27">
        <f t="shared" si="42"/>
        <v>2446737.9200000013</v>
      </c>
    </row>
    <row r="386" spans="1:16" x14ac:dyDescent="0.25">
      <c r="A386" s="15">
        <v>2019</v>
      </c>
      <c r="B386" s="15" t="s">
        <v>63</v>
      </c>
      <c r="C386" s="15" t="s">
        <v>27</v>
      </c>
      <c r="D386" s="16" t="s">
        <v>4</v>
      </c>
      <c r="E386" s="17">
        <v>35000</v>
      </c>
      <c r="F386" s="15" t="s">
        <v>52</v>
      </c>
      <c r="G386" s="15" t="s">
        <v>50</v>
      </c>
      <c r="H386" s="24">
        <f t="shared" si="36"/>
        <v>2695</v>
      </c>
      <c r="I386" s="25">
        <f t="shared" si="37"/>
        <v>0</v>
      </c>
      <c r="J386" s="25">
        <f t="shared" si="38"/>
        <v>323.39999999999998</v>
      </c>
      <c r="K386" s="25">
        <f t="shared" si="39"/>
        <v>3018.4</v>
      </c>
      <c r="L386" s="26">
        <v>2270</v>
      </c>
      <c r="M386" s="27">
        <v>9214</v>
      </c>
      <c r="N386" s="25">
        <f t="shared" si="40"/>
        <v>11484</v>
      </c>
      <c r="O386" s="36">
        <f t="shared" si="41"/>
        <v>-8465.6</v>
      </c>
      <c r="P386" s="27">
        <f t="shared" si="42"/>
        <v>2438272.3200000012</v>
      </c>
    </row>
    <row r="387" spans="1:16" x14ac:dyDescent="0.25">
      <c r="A387" s="18">
        <v>2019</v>
      </c>
      <c r="B387" s="18" t="s">
        <v>63</v>
      </c>
      <c r="C387" s="18" t="s">
        <v>29</v>
      </c>
      <c r="D387" s="19" t="s">
        <v>7</v>
      </c>
      <c r="E387" s="20">
        <v>57000</v>
      </c>
      <c r="F387" s="18" t="s">
        <v>49</v>
      </c>
      <c r="G387" s="18" t="s">
        <v>50</v>
      </c>
      <c r="H387" s="24">
        <f t="shared" si="36"/>
        <v>5985</v>
      </c>
      <c r="I387" s="25">
        <f t="shared" si="37"/>
        <v>2992.5</v>
      </c>
      <c r="J387" s="25">
        <f t="shared" si="38"/>
        <v>718.19999999999993</v>
      </c>
      <c r="K387" s="25">
        <f t="shared" si="39"/>
        <v>9695.7000000000007</v>
      </c>
      <c r="L387" s="26">
        <v>2270</v>
      </c>
      <c r="M387" s="26">
        <v>16887</v>
      </c>
      <c r="N387" s="25">
        <f t="shared" si="40"/>
        <v>19157</v>
      </c>
      <c r="O387" s="36">
        <f t="shared" si="41"/>
        <v>-9461.2999999999993</v>
      </c>
      <c r="P387" s="27">
        <f t="shared" si="42"/>
        <v>2428811.0200000014</v>
      </c>
    </row>
    <row r="388" spans="1:16" x14ac:dyDescent="0.25">
      <c r="A388" s="15">
        <v>2019</v>
      </c>
      <c r="B388" s="15" t="s">
        <v>63</v>
      </c>
      <c r="C388" s="15" t="s">
        <v>31</v>
      </c>
      <c r="D388" s="16" t="s">
        <v>6</v>
      </c>
      <c r="E388" s="17">
        <v>32000</v>
      </c>
      <c r="F388" s="15" t="s">
        <v>49</v>
      </c>
      <c r="G388" s="15" t="s">
        <v>53</v>
      </c>
      <c r="H388" s="24">
        <f t="shared" si="36"/>
        <v>2144</v>
      </c>
      <c r="I388" s="25">
        <f t="shared" si="37"/>
        <v>1072</v>
      </c>
      <c r="J388" s="25">
        <f t="shared" si="38"/>
        <v>0</v>
      </c>
      <c r="K388" s="25">
        <f t="shared" si="39"/>
        <v>3216</v>
      </c>
      <c r="L388" s="26">
        <v>2270</v>
      </c>
      <c r="M388" s="27">
        <v>6973</v>
      </c>
      <c r="N388" s="25">
        <f t="shared" si="40"/>
        <v>9243</v>
      </c>
      <c r="O388" s="36">
        <f t="shared" si="41"/>
        <v>-6027</v>
      </c>
      <c r="P388" s="27">
        <f t="shared" si="42"/>
        <v>2422784.0200000014</v>
      </c>
    </row>
    <row r="389" spans="1:16" x14ac:dyDescent="0.25">
      <c r="A389" s="18">
        <v>2019</v>
      </c>
      <c r="B389" s="18" t="s">
        <v>64</v>
      </c>
      <c r="C389" s="18" t="s">
        <v>12</v>
      </c>
      <c r="D389" s="19" t="s">
        <v>8</v>
      </c>
      <c r="E389" s="20">
        <v>44000</v>
      </c>
      <c r="F389" s="18" t="s">
        <v>52</v>
      </c>
      <c r="G389" s="18" t="s">
        <v>50</v>
      </c>
      <c r="H389" s="24">
        <f t="shared" si="36"/>
        <v>79332</v>
      </c>
      <c r="I389" s="25">
        <f t="shared" si="37"/>
        <v>0</v>
      </c>
      <c r="J389" s="25">
        <f t="shared" si="38"/>
        <v>9519.84</v>
      </c>
      <c r="K389" s="25">
        <f t="shared" si="39"/>
        <v>88851.839999999997</v>
      </c>
      <c r="L389" s="26">
        <v>2270</v>
      </c>
      <c r="M389" s="26">
        <v>16678</v>
      </c>
      <c r="N389" s="25">
        <f t="shared" si="40"/>
        <v>18948</v>
      </c>
      <c r="O389" s="36">
        <f t="shared" si="41"/>
        <v>69903.839999999997</v>
      </c>
      <c r="P389" s="27">
        <f t="shared" si="42"/>
        <v>2492687.8600000013</v>
      </c>
    </row>
    <row r="390" spans="1:16" x14ac:dyDescent="0.25">
      <c r="A390" s="15">
        <v>2019</v>
      </c>
      <c r="B390" s="15" t="s">
        <v>64</v>
      </c>
      <c r="C390" s="15" t="s">
        <v>16</v>
      </c>
      <c r="D390" s="16" t="s">
        <v>3</v>
      </c>
      <c r="E390" s="17">
        <v>17000</v>
      </c>
      <c r="F390" s="15" t="s">
        <v>52</v>
      </c>
      <c r="G390" s="15" t="s">
        <v>51</v>
      </c>
      <c r="H390" s="24">
        <f t="shared" si="36"/>
        <v>8313</v>
      </c>
      <c r="I390" s="25">
        <f t="shared" si="37"/>
        <v>0</v>
      </c>
      <c r="J390" s="25">
        <f t="shared" si="38"/>
        <v>831.30000000000007</v>
      </c>
      <c r="K390" s="25">
        <f t="shared" si="39"/>
        <v>9144.2999999999993</v>
      </c>
      <c r="L390" s="26">
        <v>2270</v>
      </c>
      <c r="M390" s="27">
        <v>17499</v>
      </c>
      <c r="N390" s="25">
        <f t="shared" si="40"/>
        <v>19769</v>
      </c>
      <c r="O390" s="36">
        <f t="shared" si="41"/>
        <v>-10624.7</v>
      </c>
      <c r="P390" s="27">
        <f t="shared" si="42"/>
        <v>2482063.1600000011</v>
      </c>
    </row>
    <row r="391" spans="1:16" x14ac:dyDescent="0.25">
      <c r="A391" s="18">
        <v>2019</v>
      </c>
      <c r="B391" s="18" t="s">
        <v>64</v>
      </c>
      <c r="C391" s="18" t="s">
        <v>20</v>
      </c>
      <c r="D391" s="19" t="s">
        <v>3</v>
      </c>
      <c r="E391" s="20">
        <v>1000</v>
      </c>
      <c r="F391" s="18" t="s">
        <v>52</v>
      </c>
      <c r="G391" s="18" t="s">
        <v>50</v>
      </c>
      <c r="H391" s="24">
        <f t="shared" si="36"/>
        <v>318</v>
      </c>
      <c r="I391" s="25">
        <f t="shared" si="37"/>
        <v>0</v>
      </c>
      <c r="J391" s="25">
        <f t="shared" si="38"/>
        <v>38.159999999999997</v>
      </c>
      <c r="K391" s="25">
        <f t="shared" si="39"/>
        <v>356.15999999999997</v>
      </c>
      <c r="L391" s="26">
        <v>2270</v>
      </c>
      <c r="M391" s="26">
        <v>10062</v>
      </c>
      <c r="N391" s="25">
        <f t="shared" si="40"/>
        <v>12332</v>
      </c>
      <c r="O391" s="36">
        <f t="shared" si="41"/>
        <v>-11975.84</v>
      </c>
      <c r="P391" s="27">
        <f t="shared" si="42"/>
        <v>2470087.3200000012</v>
      </c>
    </row>
    <row r="392" spans="1:16" x14ac:dyDescent="0.25">
      <c r="A392" s="15">
        <v>2019</v>
      </c>
      <c r="B392" s="15" t="s">
        <v>64</v>
      </c>
      <c r="C392" s="15" t="s">
        <v>24</v>
      </c>
      <c r="D392" s="16" t="s">
        <v>7</v>
      </c>
      <c r="E392" s="17">
        <v>35000</v>
      </c>
      <c r="F392" s="15" t="s">
        <v>49</v>
      </c>
      <c r="G392" s="15" t="s">
        <v>50</v>
      </c>
      <c r="H392" s="24">
        <f t="shared" si="36"/>
        <v>14875</v>
      </c>
      <c r="I392" s="25">
        <f t="shared" si="37"/>
        <v>7437.5</v>
      </c>
      <c r="J392" s="25">
        <f t="shared" si="38"/>
        <v>1785</v>
      </c>
      <c r="K392" s="25">
        <f t="shared" si="39"/>
        <v>24097.5</v>
      </c>
      <c r="L392" s="26">
        <v>2270</v>
      </c>
      <c r="M392" s="27">
        <v>4720</v>
      </c>
      <c r="N392" s="25">
        <f t="shared" si="40"/>
        <v>6990</v>
      </c>
      <c r="O392" s="36">
        <f t="shared" si="41"/>
        <v>17107.5</v>
      </c>
      <c r="P392" s="27">
        <f t="shared" si="42"/>
        <v>2487194.8200000012</v>
      </c>
    </row>
    <row r="393" spans="1:16" x14ac:dyDescent="0.25">
      <c r="A393" s="18">
        <v>2019</v>
      </c>
      <c r="B393" s="18" t="s">
        <v>64</v>
      </c>
      <c r="C393" s="18" t="s">
        <v>25</v>
      </c>
      <c r="D393" s="19" t="s">
        <v>7</v>
      </c>
      <c r="E393" s="20">
        <v>51000</v>
      </c>
      <c r="F393" s="18" t="s">
        <v>49</v>
      </c>
      <c r="G393" s="18" t="s">
        <v>50</v>
      </c>
      <c r="H393" s="24">
        <f t="shared" si="36"/>
        <v>18207</v>
      </c>
      <c r="I393" s="25">
        <f t="shared" si="37"/>
        <v>9103.5</v>
      </c>
      <c r="J393" s="25">
        <f t="shared" si="38"/>
        <v>2184.84</v>
      </c>
      <c r="K393" s="25">
        <f t="shared" si="39"/>
        <v>29495.34</v>
      </c>
      <c r="L393" s="26">
        <v>2270</v>
      </c>
      <c r="M393" s="26">
        <v>6114</v>
      </c>
      <c r="N393" s="25">
        <f t="shared" si="40"/>
        <v>8384</v>
      </c>
      <c r="O393" s="36">
        <f t="shared" si="41"/>
        <v>21111.34</v>
      </c>
      <c r="P393" s="27">
        <f t="shared" si="42"/>
        <v>2508306.1600000011</v>
      </c>
    </row>
    <row r="394" spans="1:16" x14ac:dyDescent="0.25">
      <c r="A394" s="15">
        <v>2019</v>
      </c>
      <c r="B394" s="15" t="s">
        <v>64</v>
      </c>
      <c r="C394" s="15" t="s">
        <v>27</v>
      </c>
      <c r="D394" s="16" t="s">
        <v>5</v>
      </c>
      <c r="E394" s="17">
        <v>8000</v>
      </c>
      <c r="F394" s="15" t="s">
        <v>52</v>
      </c>
      <c r="G394" s="15" t="s">
        <v>50</v>
      </c>
      <c r="H394" s="24">
        <f t="shared" si="36"/>
        <v>864</v>
      </c>
      <c r="I394" s="25">
        <f t="shared" si="37"/>
        <v>0</v>
      </c>
      <c r="J394" s="25">
        <f t="shared" si="38"/>
        <v>103.67999999999999</v>
      </c>
      <c r="K394" s="25">
        <f t="shared" si="39"/>
        <v>967.68</v>
      </c>
      <c r="L394" s="26">
        <v>2270</v>
      </c>
      <c r="M394" s="27">
        <v>8049</v>
      </c>
      <c r="N394" s="25">
        <f t="shared" si="40"/>
        <v>10319</v>
      </c>
      <c r="O394" s="36">
        <f t="shared" si="41"/>
        <v>-9351.32</v>
      </c>
      <c r="P394" s="27">
        <f t="shared" si="42"/>
        <v>2498954.8400000012</v>
      </c>
    </row>
    <row r="395" spans="1:16" x14ac:dyDescent="0.25">
      <c r="A395" s="18">
        <v>2019</v>
      </c>
      <c r="B395" s="18" t="s">
        <v>64</v>
      </c>
      <c r="C395" s="18" t="s">
        <v>29</v>
      </c>
      <c r="D395" s="19" t="s">
        <v>6</v>
      </c>
      <c r="E395" s="20">
        <v>14000</v>
      </c>
      <c r="F395" s="18" t="s">
        <v>49</v>
      </c>
      <c r="G395" s="18" t="s">
        <v>53</v>
      </c>
      <c r="H395" s="24">
        <f t="shared" si="36"/>
        <v>1246</v>
      </c>
      <c r="I395" s="25">
        <f t="shared" si="37"/>
        <v>623</v>
      </c>
      <c r="J395" s="25">
        <f t="shared" si="38"/>
        <v>0</v>
      </c>
      <c r="K395" s="25">
        <f t="shared" si="39"/>
        <v>1869</v>
      </c>
      <c r="L395" s="26">
        <v>2270</v>
      </c>
      <c r="M395" s="26">
        <v>15678</v>
      </c>
      <c r="N395" s="25">
        <f t="shared" si="40"/>
        <v>17948</v>
      </c>
      <c r="O395" s="36">
        <f t="shared" si="41"/>
        <v>-16079</v>
      </c>
      <c r="P395" s="27">
        <f t="shared" si="42"/>
        <v>2482875.8400000012</v>
      </c>
    </row>
    <row r="396" spans="1:16" x14ac:dyDescent="0.25">
      <c r="A396" s="15">
        <v>2019</v>
      </c>
      <c r="B396" s="15" t="s">
        <v>64</v>
      </c>
      <c r="C396" s="15" t="s">
        <v>31</v>
      </c>
      <c r="D396" s="16" t="s">
        <v>5</v>
      </c>
      <c r="E396" s="17">
        <v>50000</v>
      </c>
      <c r="F396" s="15" t="s">
        <v>49</v>
      </c>
      <c r="G396" s="15" t="s">
        <v>53</v>
      </c>
      <c r="H396" s="24">
        <f t="shared" si="36"/>
        <v>2950</v>
      </c>
      <c r="I396" s="25">
        <f t="shared" si="37"/>
        <v>1475</v>
      </c>
      <c r="J396" s="25">
        <f t="shared" si="38"/>
        <v>0</v>
      </c>
      <c r="K396" s="25">
        <f t="shared" si="39"/>
        <v>4425</v>
      </c>
      <c r="L396" s="26">
        <v>2270</v>
      </c>
      <c r="M396" s="27">
        <v>7444</v>
      </c>
      <c r="N396" s="25">
        <f t="shared" si="40"/>
        <v>9714</v>
      </c>
      <c r="O396" s="36">
        <f t="shared" si="41"/>
        <v>-5289</v>
      </c>
      <c r="P396" s="27">
        <f t="shared" si="42"/>
        <v>2477586.8400000012</v>
      </c>
    </row>
    <row r="397" spans="1:16" x14ac:dyDescent="0.25">
      <c r="A397" s="18">
        <v>2020</v>
      </c>
      <c r="B397" s="18" t="s">
        <v>48</v>
      </c>
      <c r="C397" s="18" t="s">
        <v>12</v>
      </c>
      <c r="D397" s="19" t="s">
        <v>5</v>
      </c>
      <c r="E397" s="20">
        <v>14000</v>
      </c>
      <c r="F397" s="18" t="s">
        <v>49</v>
      </c>
      <c r="G397" s="18" t="s">
        <v>50</v>
      </c>
      <c r="H397" s="24">
        <f t="shared" ref="H397:H460" si="43">INDEX(PricingMatrix,MATCH(C397,PaperSizes,0),MATCH(D397,PaperWeight,0))*E397/1000</f>
        <v>17150</v>
      </c>
      <c r="I397" s="25">
        <f t="shared" si="37"/>
        <v>8575</v>
      </c>
      <c r="J397" s="25">
        <f t="shared" si="38"/>
        <v>2058</v>
      </c>
      <c r="K397" s="25">
        <f t="shared" si="39"/>
        <v>27783</v>
      </c>
      <c r="L397" s="26">
        <v>1702</v>
      </c>
      <c r="M397" s="26">
        <v>17121</v>
      </c>
      <c r="N397" s="25">
        <f t="shared" si="40"/>
        <v>18823</v>
      </c>
      <c r="O397" s="36">
        <f t="shared" si="41"/>
        <v>8960</v>
      </c>
      <c r="P397" s="27">
        <f t="shared" si="42"/>
        <v>2486546.8400000012</v>
      </c>
    </row>
    <row r="398" spans="1:16" x14ac:dyDescent="0.25">
      <c r="A398" s="15">
        <v>2020</v>
      </c>
      <c r="B398" s="15" t="s">
        <v>48</v>
      </c>
      <c r="C398" s="15" t="s">
        <v>16</v>
      </c>
      <c r="D398" s="16" t="s">
        <v>6</v>
      </c>
      <c r="E398" s="17">
        <v>36000</v>
      </c>
      <c r="F398" s="15" t="s">
        <v>52</v>
      </c>
      <c r="G398" s="15" t="s">
        <v>53</v>
      </c>
      <c r="H398" s="24">
        <f t="shared" si="43"/>
        <v>26676</v>
      </c>
      <c r="I398" s="25">
        <f t="shared" ref="I398:I461" si="44">IF(F398="Colour",H398*0.5,0)</f>
        <v>0</v>
      </c>
      <c r="J398" s="25">
        <f t="shared" ref="J398:J461" si="45">IF(G398="Double",H398*0.12,IF(G398="Single",H398*0.1,0))</f>
        <v>0</v>
      </c>
      <c r="K398" s="25">
        <f t="shared" ref="K398:K461" si="46">SUM(H398:J398)</f>
        <v>26676</v>
      </c>
      <c r="L398" s="26">
        <v>1702</v>
      </c>
      <c r="M398" s="27">
        <v>18251</v>
      </c>
      <c r="N398" s="25">
        <f t="shared" ref="N398:N461" si="47">SUM(L398:M398)</f>
        <v>19953</v>
      </c>
      <c r="O398" s="36">
        <f t="shared" ref="O398:O461" si="48">(K398-N398)</f>
        <v>6723</v>
      </c>
      <c r="P398" s="27">
        <f t="shared" si="42"/>
        <v>2493269.8400000012</v>
      </c>
    </row>
    <row r="399" spans="1:16" x14ac:dyDescent="0.25">
      <c r="A399" s="18">
        <v>2020</v>
      </c>
      <c r="B399" s="18" t="s">
        <v>48</v>
      </c>
      <c r="C399" s="18" t="s">
        <v>20</v>
      </c>
      <c r="D399" s="19" t="s">
        <v>4</v>
      </c>
      <c r="E399" s="20">
        <v>3000</v>
      </c>
      <c r="F399" s="18" t="s">
        <v>52</v>
      </c>
      <c r="G399" s="18" t="s">
        <v>50</v>
      </c>
      <c r="H399" s="24">
        <f t="shared" si="43"/>
        <v>1134</v>
      </c>
      <c r="I399" s="25">
        <f t="shared" si="44"/>
        <v>0</v>
      </c>
      <c r="J399" s="25">
        <f t="shared" si="45"/>
        <v>136.07999999999998</v>
      </c>
      <c r="K399" s="25">
        <f t="shared" si="46"/>
        <v>1270.08</v>
      </c>
      <c r="L399" s="26">
        <v>1702</v>
      </c>
      <c r="M399" s="26">
        <v>1680</v>
      </c>
      <c r="N399" s="25">
        <f t="shared" si="47"/>
        <v>3382</v>
      </c>
      <c r="O399" s="36">
        <f t="shared" si="48"/>
        <v>-2111.92</v>
      </c>
      <c r="P399" s="27">
        <f t="shared" ref="P399:P462" si="49">(P398+O399)</f>
        <v>2491157.9200000013</v>
      </c>
    </row>
    <row r="400" spans="1:16" x14ac:dyDescent="0.25">
      <c r="A400" s="15">
        <v>2020</v>
      </c>
      <c r="B400" s="15" t="s">
        <v>48</v>
      </c>
      <c r="C400" s="15" t="s">
        <v>24</v>
      </c>
      <c r="D400" s="16" t="s">
        <v>6</v>
      </c>
      <c r="E400" s="17">
        <v>37000</v>
      </c>
      <c r="F400" s="15" t="s">
        <v>49</v>
      </c>
      <c r="G400" s="15" t="s">
        <v>51</v>
      </c>
      <c r="H400" s="24">
        <f t="shared" si="43"/>
        <v>14578</v>
      </c>
      <c r="I400" s="25">
        <f t="shared" si="44"/>
        <v>7289</v>
      </c>
      <c r="J400" s="25">
        <f t="shared" si="45"/>
        <v>1457.8000000000002</v>
      </c>
      <c r="K400" s="25">
        <f t="shared" si="46"/>
        <v>23324.799999999999</v>
      </c>
      <c r="L400" s="26">
        <v>1702</v>
      </c>
      <c r="M400" s="27">
        <v>15022</v>
      </c>
      <c r="N400" s="25">
        <f t="shared" si="47"/>
        <v>16724</v>
      </c>
      <c r="O400" s="36">
        <f t="shared" si="48"/>
        <v>6600.7999999999993</v>
      </c>
      <c r="P400" s="27">
        <f t="shared" si="49"/>
        <v>2497758.7200000011</v>
      </c>
    </row>
    <row r="401" spans="1:16" x14ac:dyDescent="0.25">
      <c r="A401" s="18">
        <v>2020</v>
      </c>
      <c r="B401" s="18" t="s">
        <v>48</v>
      </c>
      <c r="C401" s="18" t="s">
        <v>25</v>
      </c>
      <c r="D401" s="19" t="s">
        <v>8</v>
      </c>
      <c r="E401" s="20">
        <v>4000</v>
      </c>
      <c r="F401" s="18" t="s">
        <v>52</v>
      </c>
      <c r="G401" s="18" t="s">
        <v>51</v>
      </c>
      <c r="H401" s="24">
        <f t="shared" si="43"/>
        <v>1680</v>
      </c>
      <c r="I401" s="25">
        <f t="shared" si="44"/>
        <v>0</v>
      </c>
      <c r="J401" s="25">
        <f t="shared" si="45"/>
        <v>168</v>
      </c>
      <c r="K401" s="25">
        <f t="shared" si="46"/>
        <v>1848</v>
      </c>
      <c r="L401" s="26">
        <v>1702</v>
      </c>
      <c r="M401" s="26">
        <v>5166</v>
      </c>
      <c r="N401" s="25">
        <f t="shared" si="47"/>
        <v>6868</v>
      </c>
      <c r="O401" s="36">
        <f t="shared" si="48"/>
        <v>-5020</v>
      </c>
      <c r="P401" s="27">
        <f t="shared" si="49"/>
        <v>2492738.7200000011</v>
      </c>
    </row>
    <row r="402" spans="1:16" x14ac:dyDescent="0.25">
      <c r="A402" s="15">
        <v>2020</v>
      </c>
      <c r="B402" s="15" t="s">
        <v>48</v>
      </c>
      <c r="C402" s="15" t="s">
        <v>27</v>
      </c>
      <c r="D402" s="16" t="s">
        <v>6</v>
      </c>
      <c r="E402" s="17">
        <v>18000</v>
      </c>
      <c r="F402" s="15" t="s">
        <v>49</v>
      </c>
      <c r="G402" s="15" t="s">
        <v>53</v>
      </c>
      <c r="H402" s="24">
        <f t="shared" si="43"/>
        <v>3150</v>
      </c>
      <c r="I402" s="25">
        <f t="shared" si="44"/>
        <v>1575</v>
      </c>
      <c r="J402" s="25">
        <f t="shared" si="45"/>
        <v>0</v>
      </c>
      <c r="K402" s="25">
        <f t="shared" si="46"/>
        <v>4725</v>
      </c>
      <c r="L402" s="26">
        <v>1702</v>
      </c>
      <c r="M402" s="27">
        <v>10941</v>
      </c>
      <c r="N402" s="25">
        <f t="shared" si="47"/>
        <v>12643</v>
      </c>
      <c r="O402" s="36">
        <f t="shared" si="48"/>
        <v>-7918</v>
      </c>
      <c r="P402" s="27">
        <f t="shared" si="49"/>
        <v>2484820.7200000011</v>
      </c>
    </row>
    <row r="403" spans="1:16" x14ac:dyDescent="0.25">
      <c r="A403" s="18">
        <v>2020</v>
      </c>
      <c r="B403" s="18" t="s">
        <v>48</v>
      </c>
      <c r="C403" s="18" t="s">
        <v>29</v>
      </c>
      <c r="D403" s="19" t="s">
        <v>3</v>
      </c>
      <c r="E403" s="20">
        <v>23000</v>
      </c>
      <c r="F403" s="18" t="s">
        <v>52</v>
      </c>
      <c r="G403" s="18" t="s">
        <v>50</v>
      </c>
      <c r="H403" s="24">
        <f t="shared" si="43"/>
        <v>989</v>
      </c>
      <c r="I403" s="25">
        <f t="shared" si="44"/>
        <v>0</v>
      </c>
      <c r="J403" s="25">
        <f t="shared" si="45"/>
        <v>118.67999999999999</v>
      </c>
      <c r="K403" s="25">
        <f t="shared" si="46"/>
        <v>1107.68</v>
      </c>
      <c r="L403" s="26">
        <v>1702</v>
      </c>
      <c r="M403" s="26">
        <v>5381</v>
      </c>
      <c r="N403" s="25">
        <f t="shared" si="47"/>
        <v>7083</v>
      </c>
      <c r="O403" s="36">
        <f t="shared" si="48"/>
        <v>-5975.32</v>
      </c>
      <c r="P403" s="27">
        <f t="shared" si="49"/>
        <v>2478845.4000000013</v>
      </c>
    </row>
    <row r="404" spans="1:16" x14ac:dyDescent="0.25">
      <c r="A404" s="15">
        <v>2020</v>
      </c>
      <c r="B404" s="15" t="s">
        <v>48</v>
      </c>
      <c r="C404" s="15" t="s">
        <v>31</v>
      </c>
      <c r="D404" s="16" t="s">
        <v>4</v>
      </c>
      <c r="E404" s="17">
        <v>64000</v>
      </c>
      <c r="F404" s="15" t="s">
        <v>52</v>
      </c>
      <c r="G404" s="15" t="s">
        <v>53</v>
      </c>
      <c r="H404" s="24">
        <f t="shared" si="43"/>
        <v>2368</v>
      </c>
      <c r="I404" s="25">
        <f t="shared" si="44"/>
        <v>0</v>
      </c>
      <c r="J404" s="25">
        <f t="shared" si="45"/>
        <v>0</v>
      </c>
      <c r="K404" s="25">
        <f t="shared" si="46"/>
        <v>2368</v>
      </c>
      <c r="L404" s="26">
        <v>1702</v>
      </c>
      <c r="M404" s="27">
        <v>8444</v>
      </c>
      <c r="N404" s="25">
        <f t="shared" si="47"/>
        <v>10146</v>
      </c>
      <c r="O404" s="36">
        <f t="shared" si="48"/>
        <v>-7778</v>
      </c>
      <c r="P404" s="27">
        <f t="shared" si="49"/>
        <v>2471067.4000000013</v>
      </c>
    </row>
    <row r="405" spans="1:16" x14ac:dyDescent="0.25">
      <c r="A405" s="18">
        <v>2020</v>
      </c>
      <c r="B405" s="18" t="s">
        <v>54</v>
      </c>
      <c r="C405" s="18" t="s">
        <v>12</v>
      </c>
      <c r="D405" s="19" t="s">
        <v>5</v>
      </c>
      <c r="E405" s="20">
        <v>10000</v>
      </c>
      <c r="F405" s="18" t="s">
        <v>49</v>
      </c>
      <c r="G405" s="18" t="s">
        <v>51</v>
      </c>
      <c r="H405" s="24">
        <f t="shared" si="43"/>
        <v>12250</v>
      </c>
      <c r="I405" s="25">
        <f t="shared" si="44"/>
        <v>6125</v>
      </c>
      <c r="J405" s="25">
        <f t="shared" si="45"/>
        <v>1225</v>
      </c>
      <c r="K405" s="25">
        <f t="shared" si="46"/>
        <v>19600</v>
      </c>
      <c r="L405" s="26">
        <v>1702</v>
      </c>
      <c r="M405" s="26">
        <v>16891</v>
      </c>
      <c r="N405" s="25">
        <f t="shared" si="47"/>
        <v>18593</v>
      </c>
      <c r="O405" s="36">
        <f t="shared" si="48"/>
        <v>1007</v>
      </c>
      <c r="P405" s="27">
        <f t="shared" si="49"/>
        <v>2472074.4000000013</v>
      </c>
    </row>
    <row r="406" spans="1:16" x14ac:dyDescent="0.25">
      <c r="A406" s="15">
        <v>2020</v>
      </c>
      <c r="B406" s="15" t="s">
        <v>54</v>
      </c>
      <c r="C406" s="15" t="s">
        <v>16</v>
      </c>
      <c r="D406" s="16" t="s">
        <v>3</v>
      </c>
      <c r="E406" s="17">
        <v>33000</v>
      </c>
      <c r="F406" s="15" t="s">
        <v>49</v>
      </c>
      <c r="G406" s="15" t="s">
        <v>50</v>
      </c>
      <c r="H406" s="24">
        <f t="shared" si="43"/>
        <v>16137</v>
      </c>
      <c r="I406" s="25">
        <f t="shared" si="44"/>
        <v>8068.5</v>
      </c>
      <c r="J406" s="25">
        <f t="shared" si="45"/>
        <v>1936.4399999999998</v>
      </c>
      <c r="K406" s="25">
        <f t="shared" si="46"/>
        <v>26141.94</v>
      </c>
      <c r="L406" s="26">
        <v>1702</v>
      </c>
      <c r="M406" s="27">
        <v>3097</v>
      </c>
      <c r="N406" s="25">
        <f t="shared" si="47"/>
        <v>4799</v>
      </c>
      <c r="O406" s="36">
        <f t="shared" si="48"/>
        <v>21342.94</v>
      </c>
      <c r="P406" s="27">
        <f t="shared" si="49"/>
        <v>2493417.3400000012</v>
      </c>
    </row>
    <row r="407" spans="1:16" x14ac:dyDescent="0.25">
      <c r="A407" s="18">
        <v>2020</v>
      </c>
      <c r="B407" s="18" t="s">
        <v>54</v>
      </c>
      <c r="C407" s="18" t="s">
        <v>20</v>
      </c>
      <c r="D407" s="19" t="s">
        <v>4</v>
      </c>
      <c r="E407" s="20">
        <v>55000</v>
      </c>
      <c r="F407" s="18" t="s">
        <v>52</v>
      </c>
      <c r="G407" s="18" t="s">
        <v>53</v>
      </c>
      <c r="H407" s="24">
        <f t="shared" si="43"/>
        <v>20790</v>
      </c>
      <c r="I407" s="25">
        <f t="shared" si="44"/>
        <v>0</v>
      </c>
      <c r="J407" s="25">
        <f t="shared" si="45"/>
        <v>0</v>
      </c>
      <c r="K407" s="25">
        <f t="shared" si="46"/>
        <v>20790</v>
      </c>
      <c r="L407" s="26">
        <v>1702</v>
      </c>
      <c r="M407" s="26">
        <v>13173</v>
      </c>
      <c r="N407" s="25">
        <f t="shared" si="47"/>
        <v>14875</v>
      </c>
      <c r="O407" s="36">
        <f t="shared" si="48"/>
        <v>5915</v>
      </c>
      <c r="P407" s="27">
        <f t="shared" si="49"/>
        <v>2499332.3400000012</v>
      </c>
    </row>
    <row r="408" spans="1:16" x14ac:dyDescent="0.25">
      <c r="A408" s="15">
        <v>2020</v>
      </c>
      <c r="B408" s="15" t="s">
        <v>54</v>
      </c>
      <c r="C408" s="15" t="s">
        <v>24</v>
      </c>
      <c r="D408" s="16" t="s">
        <v>6</v>
      </c>
      <c r="E408" s="17">
        <v>42000</v>
      </c>
      <c r="F408" s="15" t="s">
        <v>52</v>
      </c>
      <c r="G408" s="15" t="s">
        <v>53</v>
      </c>
      <c r="H408" s="24">
        <f t="shared" si="43"/>
        <v>16548</v>
      </c>
      <c r="I408" s="25">
        <f t="shared" si="44"/>
        <v>0</v>
      </c>
      <c r="J408" s="25">
        <f t="shared" si="45"/>
        <v>0</v>
      </c>
      <c r="K408" s="25">
        <f t="shared" si="46"/>
        <v>16548</v>
      </c>
      <c r="L408" s="26">
        <v>1702</v>
      </c>
      <c r="M408" s="27">
        <v>9395</v>
      </c>
      <c r="N408" s="25">
        <f t="shared" si="47"/>
        <v>11097</v>
      </c>
      <c r="O408" s="36">
        <f t="shared" si="48"/>
        <v>5451</v>
      </c>
      <c r="P408" s="27">
        <f t="shared" si="49"/>
        <v>2504783.3400000012</v>
      </c>
    </row>
    <row r="409" spans="1:16" x14ac:dyDescent="0.25">
      <c r="A409" s="18">
        <v>2020</v>
      </c>
      <c r="B409" s="18" t="s">
        <v>54</v>
      </c>
      <c r="C409" s="18" t="s">
        <v>25</v>
      </c>
      <c r="D409" s="19" t="s">
        <v>5</v>
      </c>
      <c r="E409" s="20">
        <v>73000</v>
      </c>
      <c r="F409" s="18" t="s">
        <v>52</v>
      </c>
      <c r="G409" s="18" t="s">
        <v>51</v>
      </c>
      <c r="H409" s="24">
        <f t="shared" si="43"/>
        <v>17885</v>
      </c>
      <c r="I409" s="25">
        <f t="shared" si="44"/>
        <v>0</v>
      </c>
      <c r="J409" s="25">
        <f t="shared" si="45"/>
        <v>1788.5</v>
      </c>
      <c r="K409" s="25">
        <f t="shared" si="46"/>
        <v>19673.5</v>
      </c>
      <c r="L409" s="26">
        <v>1702</v>
      </c>
      <c r="M409" s="26">
        <v>6514</v>
      </c>
      <c r="N409" s="25">
        <f t="shared" si="47"/>
        <v>8216</v>
      </c>
      <c r="O409" s="36">
        <f t="shared" si="48"/>
        <v>11457.5</v>
      </c>
      <c r="P409" s="27">
        <f t="shared" si="49"/>
        <v>2516240.8400000012</v>
      </c>
    </row>
    <row r="410" spans="1:16" x14ac:dyDescent="0.25">
      <c r="A410" s="15">
        <v>2020</v>
      </c>
      <c r="B410" s="15" t="s">
        <v>54</v>
      </c>
      <c r="C410" s="15" t="s">
        <v>27</v>
      </c>
      <c r="D410" s="16" t="s">
        <v>6</v>
      </c>
      <c r="E410" s="17">
        <v>37000</v>
      </c>
      <c r="F410" s="15" t="s">
        <v>49</v>
      </c>
      <c r="G410" s="15" t="s">
        <v>53</v>
      </c>
      <c r="H410" s="24">
        <f t="shared" si="43"/>
        <v>6475</v>
      </c>
      <c r="I410" s="25">
        <f t="shared" si="44"/>
        <v>3237.5</v>
      </c>
      <c r="J410" s="25">
        <f t="shared" si="45"/>
        <v>0</v>
      </c>
      <c r="K410" s="25">
        <f t="shared" si="46"/>
        <v>9712.5</v>
      </c>
      <c r="L410" s="26">
        <v>1702</v>
      </c>
      <c r="M410" s="27">
        <v>6286</v>
      </c>
      <c r="N410" s="25">
        <f t="shared" si="47"/>
        <v>7988</v>
      </c>
      <c r="O410" s="36">
        <f t="shared" si="48"/>
        <v>1724.5</v>
      </c>
      <c r="P410" s="27">
        <f t="shared" si="49"/>
        <v>2517965.3400000012</v>
      </c>
    </row>
    <row r="411" spans="1:16" x14ac:dyDescent="0.25">
      <c r="A411" s="18">
        <v>2020</v>
      </c>
      <c r="B411" s="18" t="s">
        <v>54</v>
      </c>
      <c r="C411" s="18" t="s">
        <v>29</v>
      </c>
      <c r="D411" s="19" t="s">
        <v>7</v>
      </c>
      <c r="E411" s="20">
        <v>48000</v>
      </c>
      <c r="F411" s="18" t="s">
        <v>52</v>
      </c>
      <c r="G411" s="18" t="s">
        <v>53</v>
      </c>
      <c r="H411" s="24">
        <f t="shared" si="43"/>
        <v>5040</v>
      </c>
      <c r="I411" s="25">
        <f t="shared" si="44"/>
        <v>0</v>
      </c>
      <c r="J411" s="25">
        <f t="shared" si="45"/>
        <v>0</v>
      </c>
      <c r="K411" s="25">
        <f t="shared" si="46"/>
        <v>5040</v>
      </c>
      <c r="L411" s="26">
        <v>1702</v>
      </c>
      <c r="M411" s="26">
        <v>12360</v>
      </c>
      <c r="N411" s="25">
        <f t="shared" si="47"/>
        <v>14062</v>
      </c>
      <c r="O411" s="36">
        <f t="shared" si="48"/>
        <v>-9022</v>
      </c>
      <c r="P411" s="27">
        <f t="shared" si="49"/>
        <v>2508943.3400000012</v>
      </c>
    </row>
    <row r="412" spans="1:16" x14ac:dyDescent="0.25">
      <c r="A412" s="15">
        <v>2020</v>
      </c>
      <c r="B412" s="15" t="s">
        <v>54</v>
      </c>
      <c r="C412" s="15" t="s">
        <v>31</v>
      </c>
      <c r="D412" s="16" t="s">
        <v>4</v>
      </c>
      <c r="E412" s="17">
        <v>56000</v>
      </c>
      <c r="F412" s="15" t="s">
        <v>49</v>
      </c>
      <c r="G412" s="15" t="s">
        <v>50</v>
      </c>
      <c r="H412" s="24">
        <f t="shared" si="43"/>
        <v>2072</v>
      </c>
      <c r="I412" s="25">
        <f t="shared" si="44"/>
        <v>1036</v>
      </c>
      <c r="J412" s="25">
        <f t="shared" si="45"/>
        <v>248.64</v>
      </c>
      <c r="K412" s="25">
        <f t="shared" si="46"/>
        <v>3356.64</v>
      </c>
      <c r="L412" s="26">
        <v>1702</v>
      </c>
      <c r="M412" s="27">
        <v>1099</v>
      </c>
      <c r="N412" s="25">
        <f t="shared" si="47"/>
        <v>2801</v>
      </c>
      <c r="O412" s="36">
        <f t="shared" si="48"/>
        <v>555.63999999999987</v>
      </c>
      <c r="P412" s="27">
        <f t="shared" si="49"/>
        <v>2509498.9800000014</v>
      </c>
    </row>
    <row r="413" spans="1:16" x14ac:dyDescent="0.25">
      <c r="A413" s="18">
        <v>2020</v>
      </c>
      <c r="B413" s="18" t="s">
        <v>55</v>
      </c>
      <c r="C413" s="18" t="s">
        <v>12</v>
      </c>
      <c r="D413" s="19" t="s">
        <v>4</v>
      </c>
      <c r="E413" s="20">
        <v>20000</v>
      </c>
      <c r="F413" s="18" t="s">
        <v>49</v>
      </c>
      <c r="G413" s="18" t="s">
        <v>51</v>
      </c>
      <c r="H413" s="24">
        <f t="shared" si="43"/>
        <v>19000</v>
      </c>
      <c r="I413" s="25">
        <f t="shared" si="44"/>
        <v>9500</v>
      </c>
      <c r="J413" s="25">
        <f t="shared" si="45"/>
        <v>1900</v>
      </c>
      <c r="K413" s="25">
        <f t="shared" si="46"/>
        <v>30400</v>
      </c>
      <c r="L413" s="26">
        <v>1702</v>
      </c>
      <c r="M413" s="26">
        <v>5023</v>
      </c>
      <c r="N413" s="25">
        <f t="shared" si="47"/>
        <v>6725</v>
      </c>
      <c r="O413" s="36">
        <f t="shared" si="48"/>
        <v>23675</v>
      </c>
      <c r="P413" s="27">
        <f t="shared" si="49"/>
        <v>2533173.9800000014</v>
      </c>
    </row>
    <row r="414" spans="1:16" x14ac:dyDescent="0.25">
      <c r="A414" s="15">
        <v>2020</v>
      </c>
      <c r="B414" s="15" t="s">
        <v>55</v>
      </c>
      <c r="C414" s="15" t="s">
        <v>16</v>
      </c>
      <c r="D414" s="16" t="s">
        <v>7</v>
      </c>
      <c r="E414" s="17">
        <v>58000</v>
      </c>
      <c r="F414" s="15" t="s">
        <v>52</v>
      </c>
      <c r="G414" s="15" t="s">
        <v>50</v>
      </c>
      <c r="H414" s="24">
        <f t="shared" si="43"/>
        <v>49648</v>
      </c>
      <c r="I414" s="25">
        <f t="shared" si="44"/>
        <v>0</v>
      </c>
      <c r="J414" s="25">
        <f t="shared" si="45"/>
        <v>5957.76</v>
      </c>
      <c r="K414" s="25">
        <f t="shared" si="46"/>
        <v>55605.760000000002</v>
      </c>
      <c r="L414" s="26">
        <v>1702</v>
      </c>
      <c r="M414" s="27">
        <v>1806</v>
      </c>
      <c r="N414" s="25">
        <f t="shared" si="47"/>
        <v>3508</v>
      </c>
      <c r="O414" s="36">
        <f t="shared" si="48"/>
        <v>52097.760000000002</v>
      </c>
      <c r="P414" s="27">
        <f t="shared" si="49"/>
        <v>2585271.7400000012</v>
      </c>
    </row>
    <row r="415" spans="1:16" x14ac:dyDescent="0.25">
      <c r="A415" s="18">
        <v>2020</v>
      </c>
      <c r="B415" s="18" t="s">
        <v>55</v>
      </c>
      <c r="C415" s="18" t="s">
        <v>20</v>
      </c>
      <c r="D415" s="19" t="s">
        <v>4</v>
      </c>
      <c r="E415" s="20">
        <v>5000</v>
      </c>
      <c r="F415" s="18" t="s">
        <v>52</v>
      </c>
      <c r="G415" s="18" t="s">
        <v>53</v>
      </c>
      <c r="H415" s="24">
        <f t="shared" si="43"/>
        <v>1890</v>
      </c>
      <c r="I415" s="25">
        <f t="shared" si="44"/>
        <v>0</v>
      </c>
      <c r="J415" s="25">
        <f t="shared" si="45"/>
        <v>0</v>
      </c>
      <c r="K415" s="25">
        <f t="shared" si="46"/>
        <v>1890</v>
      </c>
      <c r="L415" s="26">
        <v>1702</v>
      </c>
      <c r="M415" s="26">
        <v>14357</v>
      </c>
      <c r="N415" s="25">
        <f t="shared" si="47"/>
        <v>16059</v>
      </c>
      <c r="O415" s="36">
        <f t="shared" si="48"/>
        <v>-14169</v>
      </c>
      <c r="P415" s="27">
        <f t="shared" si="49"/>
        <v>2571102.7400000012</v>
      </c>
    </row>
    <row r="416" spans="1:16" x14ac:dyDescent="0.25">
      <c r="A416" s="15">
        <v>2020</v>
      </c>
      <c r="B416" s="15" t="s">
        <v>55</v>
      </c>
      <c r="C416" s="15" t="s">
        <v>24</v>
      </c>
      <c r="D416" s="16" t="s">
        <v>8</v>
      </c>
      <c r="E416" s="17">
        <v>45000</v>
      </c>
      <c r="F416" s="15" t="s">
        <v>52</v>
      </c>
      <c r="G416" s="15" t="s">
        <v>50</v>
      </c>
      <c r="H416" s="24">
        <f t="shared" si="43"/>
        <v>22590</v>
      </c>
      <c r="I416" s="25">
        <f t="shared" si="44"/>
        <v>0</v>
      </c>
      <c r="J416" s="25">
        <f t="shared" si="45"/>
        <v>2710.7999999999997</v>
      </c>
      <c r="K416" s="25">
        <f t="shared" si="46"/>
        <v>25300.799999999999</v>
      </c>
      <c r="L416" s="26">
        <v>1702</v>
      </c>
      <c r="M416" s="27">
        <v>18673</v>
      </c>
      <c r="N416" s="25">
        <f t="shared" si="47"/>
        <v>20375</v>
      </c>
      <c r="O416" s="36">
        <f t="shared" si="48"/>
        <v>4925.7999999999993</v>
      </c>
      <c r="P416" s="27">
        <f t="shared" si="49"/>
        <v>2576028.540000001</v>
      </c>
    </row>
    <row r="417" spans="1:16" x14ac:dyDescent="0.25">
      <c r="A417" s="18">
        <v>2020</v>
      </c>
      <c r="B417" s="18" t="s">
        <v>55</v>
      </c>
      <c r="C417" s="18" t="s">
        <v>25</v>
      </c>
      <c r="D417" s="19" t="s">
        <v>6</v>
      </c>
      <c r="E417" s="20">
        <v>39000</v>
      </c>
      <c r="F417" s="18" t="s">
        <v>49</v>
      </c>
      <c r="G417" s="18" t="s">
        <v>51</v>
      </c>
      <c r="H417" s="24">
        <f t="shared" si="43"/>
        <v>11739</v>
      </c>
      <c r="I417" s="25">
        <f t="shared" si="44"/>
        <v>5869.5</v>
      </c>
      <c r="J417" s="25">
        <f t="shared" si="45"/>
        <v>1173.9000000000001</v>
      </c>
      <c r="K417" s="25">
        <f t="shared" si="46"/>
        <v>18782.400000000001</v>
      </c>
      <c r="L417" s="26">
        <v>1702</v>
      </c>
      <c r="M417" s="26">
        <v>14767</v>
      </c>
      <c r="N417" s="25">
        <f t="shared" si="47"/>
        <v>16469</v>
      </c>
      <c r="O417" s="36">
        <f t="shared" si="48"/>
        <v>2313.4000000000015</v>
      </c>
      <c r="P417" s="27">
        <f t="shared" si="49"/>
        <v>2578341.9400000009</v>
      </c>
    </row>
    <row r="418" spans="1:16" x14ac:dyDescent="0.25">
      <c r="A418" s="15">
        <v>2020</v>
      </c>
      <c r="B418" s="15" t="s">
        <v>55</v>
      </c>
      <c r="C418" s="15" t="s">
        <v>27</v>
      </c>
      <c r="D418" s="16" t="s">
        <v>7</v>
      </c>
      <c r="E418" s="17">
        <v>57000</v>
      </c>
      <c r="F418" s="15" t="s">
        <v>49</v>
      </c>
      <c r="G418" s="15" t="s">
        <v>53</v>
      </c>
      <c r="H418" s="24">
        <f t="shared" si="43"/>
        <v>11856</v>
      </c>
      <c r="I418" s="25">
        <f t="shared" si="44"/>
        <v>5928</v>
      </c>
      <c r="J418" s="25">
        <f t="shared" si="45"/>
        <v>0</v>
      </c>
      <c r="K418" s="25">
        <f t="shared" si="46"/>
        <v>17784</v>
      </c>
      <c r="L418" s="26">
        <v>1702</v>
      </c>
      <c r="M418" s="27">
        <v>10647</v>
      </c>
      <c r="N418" s="25">
        <f t="shared" si="47"/>
        <v>12349</v>
      </c>
      <c r="O418" s="36">
        <f t="shared" si="48"/>
        <v>5435</v>
      </c>
      <c r="P418" s="27">
        <f t="shared" si="49"/>
        <v>2583776.9400000009</v>
      </c>
    </row>
    <row r="419" spans="1:16" x14ac:dyDescent="0.25">
      <c r="A419" s="18">
        <v>2020</v>
      </c>
      <c r="B419" s="18" t="s">
        <v>55</v>
      </c>
      <c r="C419" s="18" t="s">
        <v>29</v>
      </c>
      <c r="D419" s="19" t="s">
        <v>7</v>
      </c>
      <c r="E419" s="20">
        <v>50000</v>
      </c>
      <c r="F419" s="18" t="s">
        <v>49</v>
      </c>
      <c r="G419" s="18" t="s">
        <v>50</v>
      </c>
      <c r="H419" s="24">
        <f t="shared" si="43"/>
        <v>5250</v>
      </c>
      <c r="I419" s="25">
        <f t="shared" si="44"/>
        <v>2625</v>
      </c>
      <c r="J419" s="25">
        <f t="shared" si="45"/>
        <v>630</v>
      </c>
      <c r="K419" s="25">
        <f t="shared" si="46"/>
        <v>8505</v>
      </c>
      <c r="L419" s="26">
        <v>1702</v>
      </c>
      <c r="M419" s="26">
        <v>6318</v>
      </c>
      <c r="N419" s="25">
        <f t="shared" si="47"/>
        <v>8020</v>
      </c>
      <c r="O419" s="36">
        <f t="shared" si="48"/>
        <v>485</v>
      </c>
      <c r="P419" s="27">
        <f t="shared" si="49"/>
        <v>2584261.9400000009</v>
      </c>
    </row>
    <row r="420" spans="1:16" x14ac:dyDescent="0.25">
      <c r="A420" s="15">
        <v>2020</v>
      </c>
      <c r="B420" s="15" t="s">
        <v>55</v>
      </c>
      <c r="C420" s="15" t="s">
        <v>31</v>
      </c>
      <c r="D420" s="16" t="s">
        <v>8</v>
      </c>
      <c r="E420" s="17">
        <v>42000</v>
      </c>
      <c r="F420" s="15" t="s">
        <v>49</v>
      </c>
      <c r="G420" s="15" t="s">
        <v>53</v>
      </c>
      <c r="H420" s="24">
        <f t="shared" si="43"/>
        <v>4410</v>
      </c>
      <c r="I420" s="25">
        <f t="shared" si="44"/>
        <v>2205</v>
      </c>
      <c r="J420" s="25">
        <f t="shared" si="45"/>
        <v>0</v>
      </c>
      <c r="K420" s="25">
        <f t="shared" si="46"/>
        <v>6615</v>
      </c>
      <c r="L420" s="26">
        <v>1702</v>
      </c>
      <c r="M420" s="27">
        <v>7097</v>
      </c>
      <c r="N420" s="25">
        <f t="shared" si="47"/>
        <v>8799</v>
      </c>
      <c r="O420" s="36">
        <f t="shared" si="48"/>
        <v>-2184</v>
      </c>
      <c r="P420" s="27">
        <f t="shared" si="49"/>
        <v>2582077.9400000009</v>
      </c>
    </row>
    <row r="421" spans="1:16" x14ac:dyDescent="0.25">
      <c r="A421" s="18">
        <v>2020</v>
      </c>
      <c r="B421" s="18" t="s">
        <v>56</v>
      </c>
      <c r="C421" s="18" t="s">
        <v>12</v>
      </c>
      <c r="D421" s="19" t="s">
        <v>8</v>
      </c>
      <c r="E421" s="20">
        <v>16000</v>
      </c>
      <c r="F421" s="18" t="s">
        <v>52</v>
      </c>
      <c r="G421" s="18" t="s">
        <v>50</v>
      </c>
      <c r="H421" s="24">
        <f t="shared" si="43"/>
        <v>28848</v>
      </c>
      <c r="I421" s="25">
        <f t="shared" si="44"/>
        <v>0</v>
      </c>
      <c r="J421" s="25">
        <f t="shared" si="45"/>
        <v>3461.7599999999998</v>
      </c>
      <c r="K421" s="25">
        <f t="shared" si="46"/>
        <v>32309.759999999998</v>
      </c>
      <c r="L421" s="26">
        <v>1702</v>
      </c>
      <c r="M421" s="26">
        <v>10338</v>
      </c>
      <c r="N421" s="25">
        <f t="shared" si="47"/>
        <v>12040</v>
      </c>
      <c r="O421" s="36">
        <f t="shared" si="48"/>
        <v>20269.759999999998</v>
      </c>
      <c r="P421" s="27">
        <f t="shared" si="49"/>
        <v>2602347.7000000007</v>
      </c>
    </row>
    <row r="422" spans="1:16" x14ac:dyDescent="0.25">
      <c r="A422" s="15">
        <v>2020</v>
      </c>
      <c r="B422" s="15" t="s">
        <v>56</v>
      </c>
      <c r="C422" s="15" t="s">
        <v>16</v>
      </c>
      <c r="D422" s="16" t="s">
        <v>3</v>
      </c>
      <c r="E422" s="17">
        <v>29000</v>
      </c>
      <c r="F422" s="15" t="s">
        <v>49</v>
      </c>
      <c r="G422" s="15" t="s">
        <v>50</v>
      </c>
      <c r="H422" s="24">
        <f t="shared" si="43"/>
        <v>14181</v>
      </c>
      <c r="I422" s="25">
        <f t="shared" si="44"/>
        <v>7090.5</v>
      </c>
      <c r="J422" s="25">
        <f t="shared" si="45"/>
        <v>1701.72</v>
      </c>
      <c r="K422" s="25">
        <f t="shared" si="46"/>
        <v>22973.22</v>
      </c>
      <c r="L422" s="26">
        <v>1702</v>
      </c>
      <c r="M422" s="27">
        <v>16751</v>
      </c>
      <c r="N422" s="25">
        <f t="shared" si="47"/>
        <v>18453</v>
      </c>
      <c r="O422" s="36">
        <f t="shared" si="48"/>
        <v>4520.2200000000012</v>
      </c>
      <c r="P422" s="27">
        <f t="shared" si="49"/>
        <v>2606867.9200000009</v>
      </c>
    </row>
    <row r="423" spans="1:16" x14ac:dyDescent="0.25">
      <c r="A423" s="18">
        <v>2020</v>
      </c>
      <c r="B423" s="18" t="s">
        <v>56</v>
      </c>
      <c r="C423" s="18" t="s">
        <v>20</v>
      </c>
      <c r="D423" s="19" t="s">
        <v>6</v>
      </c>
      <c r="E423" s="20">
        <v>6000</v>
      </c>
      <c r="F423" s="18" t="s">
        <v>49</v>
      </c>
      <c r="G423" s="18" t="s">
        <v>50</v>
      </c>
      <c r="H423" s="24">
        <f t="shared" si="43"/>
        <v>2736</v>
      </c>
      <c r="I423" s="25">
        <f t="shared" si="44"/>
        <v>1368</v>
      </c>
      <c r="J423" s="25">
        <f t="shared" si="45"/>
        <v>328.32</v>
      </c>
      <c r="K423" s="25">
        <f t="shared" si="46"/>
        <v>4432.32</v>
      </c>
      <c r="L423" s="26">
        <v>1702</v>
      </c>
      <c r="M423" s="26">
        <v>430</v>
      </c>
      <c r="N423" s="25">
        <f t="shared" si="47"/>
        <v>2132</v>
      </c>
      <c r="O423" s="36">
        <f t="shared" si="48"/>
        <v>2300.3199999999997</v>
      </c>
      <c r="P423" s="27">
        <f t="shared" si="49"/>
        <v>2609168.2400000007</v>
      </c>
    </row>
    <row r="424" spans="1:16" x14ac:dyDescent="0.25">
      <c r="A424" s="15">
        <v>2020</v>
      </c>
      <c r="B424" s="15" t="s">
        <v>56</v>
      </c>
      <c r="C424" s="15" t="s">
        <v>24</v>
      </c>
      <c r="D424" s="16" t="s">
        <v>5</v>
      </c>
      <c r="E424" s="17">
        <v>33000</v>
      </c>
      <c r="F424" s="15" t="s">
        <v>49</v>
      </c>
      <c r="G424" s="15" t="s">
        <v>50</v>
      </c>
      <c r="H424" s="24">
        <f t="shared" si="43"/>
        <v>9042</v>
      </c>
      <c r="I424" s="25">
        <f t="shared" si="44"/>
        <v>4521</v>
      </c>
      <c r="J424" s="25">
        <f t="shared" si="45"/>
        <v>1085.04</v>
      </c>
      <c r="K424" s="25">
        <f t="shared" si="46"/>
        <v>14648.04</v>
      </c>
      <c r="L424" s="26">
        <v>1702</v>
      </c>
      <c r="M424" s="27">
        <v>2304</v>
      </c>
      <c r="N424" s="25">
        <f t="shared" si="47"/>
        <v>4006</v>
      </c>
      <c r="O424" s="36">
        <f t="shared" si="48"/>
        <v>10642.04</v>
      </c>
      <c r="P424" s="27">
        <f t="shared" si="49"/>
        <v>2619810.2800000007</v>
      </c>
    </row>
    <row r="425" spans="1:16" x14ac:dyDescent="0.25">
      <c r="A425" s="18">
        <v>2020</v>
      </c>
      <c r="B425" s="18" t="s">
        <v>56</v>
      </c>
      <c r="C425" s="18" t="s">
        <v>25</v>
      </c>
      <c r="D425" s="19" t="s">
        <v>6</v>
      </c>
      <c r="E425" s="20">
        <v>43000</v>
      </c>
      <c r="F425" s="18" t="s">
        <v>52</v>
      </c>
      <c r="G425" s="18" t="s">
        <v>53</v>
      </c>
      <c r="H425" s="24">
        <f t="shared" si="43"/>
        <v>12943</v>
      </c>
      <c r="I425" s="25">
        <f t="shared" si="44"/>
        <v>0</v>
      </c>
      <c r="J425" s="25">
        <f t="shared" si="45"/>
        <v>0</v>
      </c>
      <c r="K425" s="25">
        <f t="shared" si="46"/>
        <v>12943</v>
      </c>
      <c r="L425" s="26">
        <v>1702</v>
      </c>
      <c r="M425" s="26">
        <v>1243</v>
      </c>
      <c r="N425" s="25">
        <f t="shared" si="47"/>
        <v>2945</v>
      </c>
      <c r="O425" s="36">
        <f t="shared" si="48"/>
        <v>9998</v>
      </c>
      <c r="P425" s="27">
        <f t="shared" si="49"/>
        <v>2629808.2800000007</v>
      </c>
    </row>
    <row r="426" spans="1:16" x14ac:dyDescent="0.25">
      <c r="A426" s="15">
        <v>2020</v>
      </c>
      <c r="B426" s="15" t="s">
        <v>56</v>
      </c>
      <c r="C426" s="15" t="s">
        <v>27</v>
      </c>
      <c r="D426" s="16" t="s">
        <v>8</v>
      </c>
      <c r="E426" s="17">
        <v>27000</v>
      </c>
      <c r="F426" s="15" t="s">
        <v>49</v>
      </c>
      <c r="G426" s="15" t="s">
        <v>50</v>
      </c>
      <c r="H426" s="24">
        <f t="shared" si="43"/>
        <v>7425</v>
      </c>
      <c r="I426" s="25">
        <f t="shared" si="44"/>
        <v>3712.5</v>
      </c>
      <c r="J426" s="25">
        <f t="shared" si="45"/>
        <v>891</v>
      </c>
      <c r="K426" s="25">
        <f t="shared" si="46"/>
        <v>12028.5</v>
      </c>
      <c r="L426" s="26">
        <v>1702</v>
      </c>
      <c r="M426" s="27">
        <v>15453</v>
      </c>
      <c r="N426" s="25">
        <f t="shared" si="47"/>
        <v>17155</v>
      </c>
      <c r="O426" s="36">
        <f t="shared" si="48"/>
        <v>-5126.5</v>
      </c>
      <c r="P426" s="27">
        <f t="shared" si="49"/>
        <v>2624681.7800000007</v>
      </c>
    </row>
    <row r="427" spans="1:16" x14ac:dyDescent="0.25">
      <c r="A427" s="18">
        <v>2020</v>
      </c>
      <c r="B427" s="18" t="s">
        <v>56</v>
      </c>
      <c r="C427" s="18" t="s">
        <v>29</v>
      </c>
      <c r="D427" s="19" t="s">
        <v>8</v>
      </c>
      <c r="E427" s="20">
        <v>24000</v>
      </c>
      <c r="F427" s="18" t="s">
        <v>49</v>
      </c>
      <c r="G427" s="18" t="s">
        <v>53</v>
      </c>
      <c r="H427" s="24">
        <f t="shared" si="43"/>
        <v>4104</v>
      </c>
      <c r="I427" s="25">
        <f t="shared" si="44"/>
        <v>2052</v>
      </c>
      <c r="J427" s="25">
        <f t="shared" si="45"/>
        <v>0</v>
      </c>
      <c r="K427" s="25">
        <f t="shared" si="46"/>
        <v>6156</v>
      </c>
      <c r="L427" s="26">
        <v>1702</v>
      </c>
      <c r="M427" s="26">
        <v>11396</v>
      </c>
      <c r="N427" s="25">
        <f t="shared" si="47"/>
        <v>13098</v>
      </c>
      <c r="O427" s="36">
        <f t="shared" si="48"/>
        <v>-6942</v>
      </c>
      <c r="P427" s="27">
        <f t="shared" si="49"/>
        <v>2617739.7800000007</v>
      </c>
    </row>
    <row r="428" spans="1:16" x14ac:dyDescent="0.25">
      <c r="A428" s="15">
        <v>2020</v>
      </c>
      <c r="B428" s="15" t="s">
        <v>56</v>
      </c>
      <c r="C428" s="15" t="s">
        <v>31</v>
      </c>
      <c r="D428" s="16" t="s">
        <v>8</v>
      </c>
      <c r="E428" s="17">
        <v>61000</v>
      </c>
      <c r="F428" s="15" t="s">
        <v>52</v>
      </c>
      <c r="G428" s="15" t="s">
        <v>53</v>
      </c>
      <c r="H428" s="24">
        <f t="shared" si="43"/>
        <v>6405</v>
      </c>
      <c r="I428" s="25">
        <f t="shared" si="44"/>
        <v>0</v>
      </c>
      <c r="J428" s="25">
        <f t="shared" si="45"/>
        <v>0</v>
      </c>
      <c r="K428" s="25">
        <f t="shared" si="46"/>
        <v>6405</v>
      </c>
      <c r="L428" s="26">
        <v>1702</v>
      </c>
      <c r="M428" s="27">
        <v>7933</v>
      </c>
      <c r="N428" s="25">
        <f t="shared" si="47"/>
        <v>9635</v>
      </c>
      <c r="O428" s="36">
        <f t="shared" si="48"/>
        <v>-3230</v>
      </c>
      <c r="P428" s="27">
        <f t="shared" si="49"/>
        <v>2614509.7800000007</v>
      </c>
    </row>
    <row r="429" spans="1:16" x14ac:dyDescent="0.25">
      <c r="A429" s="18">
        <v>2020</v>
      </c>
      <c r="B429" s="18" t="s">
        <v>57</v>
      </c>
      <c r="C429" s="18" t="s">
        <v>12</v>
      </c>
      <c r="D429" s="19" t="s">
        <v>3</v>
      </c>
      <c r="E429" s="20">
        <v>74000</v>
      </c>
      <c r="F429" s="18" t="s">
        <v>49</v>
      </c>
      <c r="G429" s="18" t="s">
        <v>51</v>
      </c>
      <c r="H429" s="24">
        <f t="shared" si="43"/>
        <v>63418</v>
      </c>
      <c r="I429" s="25">
        <f t="shared" si="44"/>
        <v>31709</v>
      </c>
      <c r="J429" s="25">
        <f t="shared" si="45"/>
        <v>6341.8</v>
      </c>
      <c r="K429" s="25">
        <f t="shared" si="46"/>
        <v>101468.8</v>
      </c>
      <c r="L429" s="26">
        <v>1702</v>
      </c>
      <c r="M429" s="26">
        <v>7569</v>
      </c>
      <c r="N429" s="25">
        <f t="shared" si="47"/>
        <v>9271</v>
      </c>
      <c r="O429" s="36">
        <f t="shared" si="48"/>
        <v>92197.8</v>
      </c>
      <c r="P429" s="27">
        <f t="shared" si="49"/>
        <v>2706707.5800000005</v>
      </c>
    </row>
    <row r="430" spans="1:16" x14ac:dyDescent="0.25">
      <c r="A430" s="15">
        <v>2020</v>
      </c>
      <c r="B430" s="15" t="s">
        <v>57</v>
      </c>
      <c r="C430" s="15" t="s">
        <v>16</v>
      </c>
      <c r="D430" s="16" t="s">
        <v>3</v>
      </c>
      <c r="E430" s="17">
        <v>5000</v>
      </c>
      <c r="F430" s="15" t="s">
        <v>52</v>
      </c>
      <c r="G430" s="15" t="s">
        <v>53</v>
      </c>
      <c r="H430" s="24">
        <f t="shared" si="43"/>
        <v>2445</v>
      </c>
      <c r="I430" s="25">
        <f t="shared" si="44"/>
        <v>0</v>
      </c>
      <c r="J430" s="25">
        <f t="shared" si="45"/>
        <v>0</v>
      </c>
      <c r="K430" s="25">
        <f t="shared" si="46"/>
        <v>2445</v>
      </c>
      <c r="L430" s="26">
        <v>1702</v>
      </c>
      <c r="M430" s="27">
        <v>5193</v>
      </c>
      <c r="N430" s="25">
        <f t="shared" si="47"/>
        <v>6895</v>
      </c>
      <c r="O430" s="36">
        <f t="shared" si="48"/>
        <v>-4450</v>
      </c>
      <c r="P430" s="27">
        <f t="shared" si="49"/>
        <v>2702257.5800000005</v>
      </c>
    </row>
    <row r="431" spans="1:16" x14ac:dyDescent="0.25">
      <c r="A431" s="18">
        <v>2020</v>
      </c>
      <c r="B431" s="18" t="s">
        <v>57</v>
      </c>
      <c r="C431" s="18" t="s">
        <v>20</v>
      </c>
      <c r="D431" s="19" t="s">
        <v>8</v>
      </c>
      <c r="E431" s="20">
        <v>7000</v>
      </c>
      <c r="F431" s="18" t="s">
        <v>49</v>
      </c>
      <c r="G431" s="18" t="s">
        <v>51</v>
      </c>
      <c r="H431" s="24">
        <f t="shared" si="43"/>
        <v>5159</v>
      </c>
      <c r="I431" s="25">
        <f t="shared" si="44"/>
        <v>2579.5</v>
      </c>
      <c r="J431" s="25">
        <f t="shared" si="45"/>
        <v>515.9</v>
      </c>
      <c r="K431" s="25">
        <f t="shared" si="46"/>
        <v>8254.4</v>
      </c>
      <c r="L431" s="26">
        <v>1702</v>
      </c>
      <c r="M431" s="26">
        <v>5638</v>
      </c>
      <c r="N431" s="25">
        <f t="shared" si="47"/>
        <v>7340</v>
      </c>
      <c r="O431" s="36">
        <f t="shared" si="48"/>
        <v>914.39999999999964</v>
      </c>
      <c r="P431" s="27">
        <f t="shared" si="49"/>
        <v>2703171.9800000004</v>
      </c>
    </row>
    <row r="432" spans="1:16" x14ac:dyDescent="0.25">
      <c r="A432" s="15">
        <v>2020</v>
      </c>
      <c r="B432" s="15" t="s">
        <v>57</v>
      </c>
      <c r="C432" s="15" t="s">
        <v>24</v>
      </c>
      <c r="D432" s="16" t="s">
        <v>7</v>
      </c>
      <c r="E432" s="17">
        <v>43000</v>
      </c>
      <c r="F432" s="15" t="s">
        <v>52</v>
      </c>
      <c r="G432" s="15" t="s">
        <v>53</v>
      </c>
      <c r="H432" s="24">
        <f t="shared" si="43"/>
        <v>18275</v>
      </c>
      <c r="I432" s="25">
        <f t="shared" si="44"/>
        <v>0</v>
      </c>
      <c r="J432" s="25">
        <f t="shared" si="45"/>
        <v>0</v>
      </c>
      <c r="K432" s="25">
        <f t="shared" si="46"/>
        <v>18275</v>
      </c>
      <c r="L432" s="26">
        <v>1702</v>
      </c>
      <c r="M432" s="27">
        <v>274</v>
      </c>
      <c r="N432" s="25">
        <f t="shared" si="47"/>
        <v>1976</v>
      </c>
      <c r="O432" s="36">
        <f t="shared" si="48"/>
        <v>16299</v>
      </c>
      <c r="P432" s="27">
        <f t="shared" si="49"/>
        <v>2719470.9800000004</v>
      </c>
    </row>
    <row r="433" spans="1:16" x14ac:dyDescent="0.25">
      <c r="A433" s="18">
        <v>2020</v>
      </c>
      <c r="B433" s="18" t="s">
        <v>57</v>
      </c>
      <c r="C433" s="18" t="s">
        <v>25</v>
      </c>
      <c r="D433" s="19" t="s">
        <v>7</v>
      </c>
      <c r="E433" s="20">
        <v>43000</v>
      </c>
      <c r="F433" s="18" t="s">
        <v>49</v>
      </c>
      <c r="G433" s="18" t="s">
        <v>53</v>
      </c>
      <c r="H433" s="24">
        <f t="shared" si="43"/>
        <v>15351</v>
      </c>
      <c r="I433" s="25">
        <f t="shared" si="44"/>
        <v>7675.5</v>
      </c>
      <c r="J433" s="25">
        <f t="shared" si="45"/>
        <v>0</v>
      </c>
      <c r="K433" s="25">
        <f t="shared" si="46"/>
        <v>23026.5</v>
      </c>
      <c r="L433" s="26">
        <v>1702</v>
      </c>
      <c r="M433" s="26">
        <v>18273</v>
      </c>
      <c r="N433" s="25">
        <f t="shared" si="47"/>
        <v>19975</v>
      </c>
      <c r="O433" s="36">
        <f t="shared" si="48"/>
        <v>3051.5</v>
      </c>
      <c r="P433" s="27">
        <f t="shared" si="49"/>
        <v>2722522.4800000004</v>
      </c>
    </row>
    <row r="434" spans="1:16" x14ac:dyDescent="0.25">
      <c r="A434" s="15">
        <v>2020</v>
      </c>
      <c r="B434" s="15" t="s">
        <v>57</v>
      </c>
      <c r="C434" s="15" t="s">
        <v>27</v>
      </c>
      <c r="D434" s="16" t="s">
        <v>5</v>
      </c>
      <c r="E434" s="17">
        <v>11000</v>
      </c>
      <c r="F434" s="15" t="s">
        <v>52</v>
      </c>
      <c r="G434" s="15" t="s">
        <v>51</v>
      </c>
      <c r="H434" s="24">
        <f t="shared" si="43"/>
        <v>1188</v>
      </c>
      <c r="I434" s="25">
        <f t="shared" si="44"/>
        <v>0</v>
      </c>
      <c r="J434" s="25">
        <f t="shared" si="45"/>
        <v>118.80000000000001</v>
      </c>
      <c r="K434" s="25">
        <f t="shared" si="46"/>
        <v>1306.8</v>
      </c>
      <c r="L434" s="26">
        <v>1702</v>
      </c>
      <c r="M434" s="27">
        <v>7312</v>
      </c>
      <c r="N434" s="25">
        <f t="shared" si="47"/>
        <v>9014</v>
      </c>
      <c r="O434" s="36">
        <f t="shared" si="48"/>
        <v>-7707.2</v>
      </c>
      <c r="P434" s="27">
        <f t="shared" si="49"/>
        <v>2714815.2800000003</v>
      </c>
    </row>
    <row r="435" spans="1:16" x14ac:dyDescent="0.25">
      <c r="A435" s="18">
        <v>2020</v>
      </c>
      <c r="B435" s="18" t="s">
        <v>57</v>
      </c>
      <c r="C435" s="18" t="s">
        <v>29</v>
      </c>
      <c r="D435" s="19" t="s">
        <v>3</v>
      </c>
      <c r="E435" s="20">
        <v>29000</v>
      </c>
      <c r="F435" s="18" t="s">
        <v>49</v>
      </c>
      <c r="G435" s="18" t="s">
        <v>53</v>
      </c>
      <c r="H435" s="24">
        <f t="shared" si="43"/>
        <v>1247</v>
      </c>
      <c r="I435" s="25">
        <f t="shared" si="44"/>
        <v>623.5</v>
      </c>
      <c r="J435" s="25">
        <f t="shared" si="45"/>
        <v>0</v>
      </c>
      <c r="K435" s="25">
        <f t="shared" si="46"/>
        <v>1870.5</v>
      </c>
      <c r="L435" s="26">
        <v>1702</v>
      </c>
      <c r="M435" s="26">
        <v>5717</v>
      </c>
      <c r="N435" s="25">
        <f t="shared" si="47"/>
        <v>7419</v>
      </c>
      <c r="O435" s="36">
        <f t="shared" si="48"/>
        <v>-5548.5</v>
      </c>
      <c r="P435" s="27">
        <f t="shared" si="49"/>
        <v>2709266.7800000003</v>
      </c>
    </row>
    <row r="436" spans="1:16" x14ac:dyDescent="0.25">
      <c r="A436" s="15">
        <v>2020</v>
      </c>
      <c r="B436" s="15" t="s">
        <v>57</v>
      </c>
      <c r="C436" s="15" t="s">
        <v>31</v>
      </c>
      <c r="D436" s="16" t="s">
        <v>4</v>
      </c>
      <c r="E436" s="17">
        <v>20000</v>
      </c>
      <c r="F436" s="15" t="s">
        <v>52</v>
      </c>
      <c r="G436" s="15" t="s">
        <v>51</v>
      </c>
      <c r="H436" s="24">
        <f t="shared" si="43"/>
        <v>740</v>
      </c>
      <c r="I436" s="25">
        <f t="shared" si="44"/>
        <v>0</v>
      </c>
      <c r="J436" s="25">
        <f t="shared" si="45"/>
        <v>74</v>
      </c>
      <c r="K436" s="25">
        <f t="shared" si="46"/>
        <v>814</v>
      </c>
      <c r="L436" s="26">
        <v>1702</v>
      </c>
      <c r="M436" s="27">
        <v>12509</v>
      </c>
      <c r="N436" s="25">
        <f t="shared" si="47"/>
        <v>14211</v>
      </c>
      <c r="O436" s="36">
        <f t="shared" si="48"/>
        <v>-13397</v>
      </c>
      <c r="P436" s="27">
        <f t="shared" si="49"/>
        <v>2695869.7800000003</v>
      </c>
    </row>
    <row r="437" spans="1:16" x14ac:dyDescent="0.25">
      <c r="A437" s="18">
        <v>2020</v>
      </c>
      <c r="B437" s="18" t="s">
        <v>58</v>
      </c>
      <c r="C437" s="18" t="s">
        <v>12</v>
      </c>
      <c r="D437" s="19" t="s">
        <v>6</v>
      </c>
      <c r="E437" s="20">
        <v>55000</v>
      </c>
      <c r="F437" s="18" t="s">
        <v>49</v>
      </c>
      <c r="G437" s="18" t="s">
        <v>50</v>
      </c>
      <c r="H437" s="24">
        <f t="shared" si="43"/>
        <v>68475</v>
      </c>
      <c r="I437" s="25">
        <f t="shared" si="44"/>
        <v>34237.5</v>
      </c>
      <c r="J437" s="25">
        <f t="shared" si="45"/>
        <v>8217</v>
      </c>
      <c r="K437" s="25">
        <f t="shared" si="46"/>
        <v>110929.5</v>
      </c>
      <c r="L437" s="26">
        <v>1702</v>
      </c>
      <c r="M437" s="26">
        <v>11182</v>
      </c>
      <c r="N437" s="25">
        <f t="shared" si="47"/>
        <v>12884</v>
      </c>
      <c r="O437" s="36">
        <f t="shared" si="48"/>
        <v>98045.5</v>
      </c>
      <c r="P437" s="27">
        <f t="shared" si="49"/>
        <v>2793915.2800000003</v>
      </c>
    </row>
    <row r="438" spans="1:16" x14ac:dyDescent="0.25">
      <c r="A438" s="15">
        <v>2020</v>
      </c>
      <c r="B438" s="15" t="s">
        <v>58</v>
      </c>
      <c r="C438" s="15" t="s">
        <v>16</v>
      </c>
      <c r="D438" s="16" t="s">
        <v>6</v>
      </c>
      <c r="E438" s="17">
        <v>25000</v>
      </c>
      <c r="F438" s="15" t="s">
        <v>52</v>
      </c>
      <c r="G438" s="15" t="s">
        <v>50</v>
      </c>
      <c r="H438" s="24">
        <f t="shared" si="43"/>
        <v>18525</v>
      </c>
      <c r="I438" s="25">
        <f t="shared" si="44"/>
        <v>0</v>
      </c>
      <c r="J438" s="25">
        <f t="shared" si="45"/>
        <v>2223</v>
      </c>
      <c r="K438" s="25">
        <f t="shared" si="46"/>
        <v>20748</v>
      </c>
      <c r="L438" s="26">
        <v>1702</v>
      </c>
      <c r="M438" s="27">
        <v>1248</v>
      </c>
      <c r="N438" s="25">
        <f t="shared" si="47"/>
        <v>2950</v>
      </c>
      <c r="O438" s="36">
        <f t="shared" si="48"/>
        <v>17798</v>
      </c>
      <c r="P438" s="27">
        <f t="shared" si="49"/>
        <v>2811713.2800000003</v>
      </c>
    </row>
    <row r="439" spans="1:16" x14ac:dyDescent="0.25">
      <c r="A439" s="18">
        <v>2020</v>
      </c>
      <c r="B439" s="18" t="s">
        <v>58</v>
      </c>
      <c r="C439" s="18" t="s">
        <v>20</v>
      </c>
      <c r="D439" s="19" t="s">
        <v>5</v>
      </c>
      <c r="E439" s="20">
        <v>9000</v>
      </c>
      <c r="F439" s="18" t="s">
        <v>49</v>
      </c>
      <c r="G439" s="18" t="s">
        <v>53</v>
      </c>
      <c r="H439" s="24">
        <f t="shared" si="43"/>
        <v>3510</v>
      </c>
      <c r="I439" s="25">
        <f t="shared" si="44"/>
        <v>1755</v>
      </c>
      <c r="J439" s="25">
        <f t="shared" si="45"/>
        <v>0</v>
      </c>
      <c r="K439" s="25">
        <f t="shared" si="46"/>
        <v>5265</v>
      </c>
      <c r="L439" s="26">
        <v>1702</v>
      </c>
      <c r="M439" s="26">
        <v>15560</v>
      </c>
      <c r="N439" s="25">
        <f t="shared" si="47"/>
        <v>17262</v>
      </c>
      <c r="O439" s="36">
        <f t="shared" si="48"/>
        <v>-11997</v>
      </c>
      <c r="P439" s="27">
        <f t="shared" si="49"/>
        <v>2799716.2800000003</v>
      </c>
    </row>
    <row r="440" spans="1:16" x14ac:dyDescent="0.25">
      <c r="A440" s="15">
        <v>2020</v>
      </c>
      <c r="B440" s="15" t="s">
        <v>58</v>
      </c>
      <c r="C440" s="15" t="s">
        <v>24</v>
      </c>
      <c r="D440" s="16" t="s">
        <v>6</v>
      </c>
      <c r="E440" s="17">
        <v>29000</v>
      </c>
      <c r="F440" s="15" t="s">
        <v>52</v>
      </c>
      <c r="G440" s="15" t="s">
        <v>51</v>
      </c>
      <c r="H440" s="24">
        <f t="shared" si="43"/>
        <v>11426</v>
      </c>
      <c r="I440" s="25">
        <f t="shared" si="44"/>
        <v>0</v>
      </c>
      <c r="J440" s="25">
        <f t="shared" si="45"/>
        <v>1142.6000000000001</v>
      </c>
      <c r="K440" s="25">
        <f t="shared" si="46"/>
        <v>12568.6</v>
      </c>
      <c r="L440" s="26">
        <v>1702</v>
      </c>
      <c r="M440" s="27">
        <v>8335</v>
      </c>
      <c r="N440" s="25">
        <f t="shared" si="47"/>
        <v>10037</v>
      </c>
      <c r="O440" s="36">
        <f t="shared" si="48"/>
        <v>2531.6000000000004</v>
      </c>
      <c r="P440" s="27">
        <f t="shared" si="49"/>
        <v>2802247.8800000004</v>
      </c>
    </row>
    <row r="441" spans="1:16" x14ac:dyDescent="0.25">
      <c r="A441" s="18">
        <v>2020</v>
      </c>
      <c r="B441" s="18" t="s">
        <v>58</v>
      </c>
      <c r="C441" s="18" t="s">
        <v>25</v>
      </c>
      <c r="D441" s="19" t="s">
        <v>8</v>
      </c>
      <c r="E441" s="20">
        <v>74000</v>
      </c>
      <c r="F441" s="18" t="s">
        <v>49</v>
      </c>
      <c r="G441" s="18" t="s">
        <v>50</v>
      </c>
      <c r="H441" s="24">
        <f t="shared" si="43"/>
        <v>31080</v>
      </c>
      <c r="I441" s="25">
        <f t="shared" si="44"/>
        <v>15540</v>
      </c>
      <c r="J441" s="25">
        <f t="shared" si="45"/>
        <v>3729.6</v>
      </c>
      <c r="K441" s="25">
        <f t="shared" si="46"/>
        <v>50349.599999999999</v>
      </c>
      <c r="L441" s="26">
        <v>1702</v>
      </c>
      <c r="M441" s="26">
        <v>7309</v>
      </c>
      <c r="N441" s="25">
        <f t="shared" si="47"/>
        <v>9011</v>
      </c>
      <c r="O441" s="36">
        <f t="shared" si="48"/>
        <v>41338.6</v>
      </c>
      <c r="P441" s="27">
        <f t="shared" si="49"/>
        <v>2843586.4800000004</v>
      </c>
    </row>
    <row r="442" spans="1:16" x14ac:dyDescent="0.25">
      <c r="A442" s="15">
        <v>2020</v>
      </c>
      <c r="B442" s="15" t="s">
        <v>58</v>
      </c>
      <c r="C442" s="15" t="s">
        <v>27</v>
      </c>
      <c r="D442" s="16" t="s">
        <v>7</v>
      </c>
      <c r="E442" s="17">
        <v>43000</v>
      </c>
      <c r="F442" s="15" t="s">
        <v>49</v>
      </c>
      <c r="G442" s="15" t="s">
        <v>50</v>
      </c>
      <c r="H442" s="24">
        <f t="shared" si="43"/>
        <v>8944</v>
      </c>
      <c r="I442" s="25">
        <f t="shared" si="44"/>
        <v>4472</v>
      </c>
      <c r="J442" s="25">
        <f t="shared" si="45"/>
        <v>1073.28</v>
      </c>
      <c r="K442" s="25">
        <f t="shared" si="46"/>
        <v>14489.28</v>
      </c>
      <c r="L442" s="26">
        <v>1702</v>
      </c>
      <c r="M442" s="27">
        <v>18205</v>
      </c>
      <c r="N442" s="25">
        <f t="shared" si="47"/>
        <v>19907</v>
      </c>
      <c r="O442" s="36">
        <f t="shared" si="48"/>
        <v>-5417.7199999999993</v>
      </c>
      <c r="P442" s="27">
        <f t="shared" si="49"/>
        <v>2838168.7600000002</v>
      </c>
    </row>
    <row r="443" spans="1:16" x14ac:dyDescent="0.25">
      <c r="A443" s="18">
        <v>2020</v>
      </c>
      <c r="B443" s="18" t="s">
        <v>58</v>
      </c>
      <c r="C443" s="18" t="s">
        <v>29</v>
      </c>
      <c r="D443" s="19" t="s">
        <v>8</v>
      </c>
      <c r="E443" s="20">
        <v>27000</v>
      </c>
      <c r="F443" s="18" t="s">
        <v>52</v>
      </c>
      <c r="G443" s="18" t="s">
        <v>53</v>
      </c>
      <c r="H443" s="24">
        <f t="shared" si="43"/>
        <v>4617</v>
      </c>
      <c r="I443" s="25">
        <f t="shared" si="44"/>
        <v>0</v>
      </c>
      <c r="J443" s="25">
        <f t="shared" si="45"/>
        <v>0</v>
      </c>
      <c r="K443" s="25">
        <f t="shared" si="46"/>
        <v>4617</v>
      </c>
      <c r="L443" s="26">
        <v>1702</v>
      </c>
      <c r="M443" s="26">
        <v>1880</v>
      </c>
      <c r="N443" s="25">
        <f t="shared" si="47"/>
        <v>3582</v>
      </c>
      <c r="O443" s="36">
        <f t="shared" si="48"/>
        <v>1035</v>
      </c>
      <c r="P443" s="27">
        <f t="shared" si="49"/>
        <v>2839203.7600000002</v>
      </c>
    </row>
    <row r="444" spans="1:16" x14ac:dyDescent="0.25">
      <c r="A444" s="15">
        <v>2020</v>
      </c>
      <c r="B444" s="15" t="s">
        <v>58</v>
      </c>
      <c r="C444" s="15" t="s">
        <v>31</v>
      </c>
      <c r="D444" s="16" t="s">
        <v>4</v>
      </c>
      <c r="E444" s="17">
        <v>68000</v>
      </c>
      <c r="F444" s="15" t="s">
        <v>52</v>
      </c>
      <c r="G444" s="15" t="s">
        <v>50</v>
      </c>
      <c r="H444" s="24">
        <f t="shared" si="43"/>
        <v>2516</v>
      </c>
      <c r="I444" s="25">
        <f t="shared" si="44"/>
        <v>0</v>
      </c>
      <c r="J444" s="25">
        <f t="shared" si="45"/>
        <v>301.92</v>
      </c>
      <c r="K444" s="25">
        <f t="shared" si="46"/>
        <v>2817.92</v>
      </c>
      <c r="L444" s="26">
        <v>1702</v>
      </c>
      <c r="M444" s="27">
        <v>9399</v>
      </c>
      <c r="N444" s="25">
        <f t="shared" si="47"/>
        <v>11101</v>
      </c>
      <c r="O444" s="36">
        <f t="shared" si="48"/>
        <v>-8283.08</v>
      </c>
      <c r="P444" s="27">
        <f t="shared" si="49"/>
        <v>2830920.68</v>
      </c>
    </row>
    <row r="445" spans="1:16" x14ac:dyDescent="0.25">
      <c r="A445" s="18">
        <v>2020</v>
      </c>
      <c r="B445" s="18" t="s">
        <v>59</v>
      </c>
      <c r="C445" s="18" t="s">
        <v>12</v>
      </c>
      <c r="D445" s="19" t="s">
        <v>6</v>
      </c>
      <c r="E445" s="20">
        <v>65000</v>
      </c>
      <c r="F445" s="18" t="s">
        <v>49</v>
      </c>
      <c r="G445" s="18" t="s">
        <v>51</v>
      </c>
      <c r="H445" s="24">
        <f t="shared" si="43"/>
        <v>80925</v>
      </c>
      <c r="I445" s="25">
        <f t="shared" si="44"/>
        <v>40462.5</v>
      </c>
      <c r="J445" s="25">
        <f t="shared" si="45"/>
        <v>8092.5</v>
      </c>
      <c r="K445" s="25">
        <f t="shared" si="46"/>
        <v>129480</v>
      </c>
      <c r="L445" s="26">
        <v>1702</v>
      </c>
      <c r="M445" s="26">
        <v>13529</v>
      </c>
      <c r="N445" s="25">
        <f t="shared" si="47"/>
        <v>15231</v>
      </c>
      <c r="O445" s="36">
        <f t="shared" si="48"/>
        <v>114249</v>
      </c>
      <c r="P445" s="27">
        <f t="shared" si="49"/>
        <v>2945169.68</v>
      </c>
    </row>
    <row r="446" spans="1:16" x14ac:dyDescent="0.25">
      <c r="A446" s="15">
        <v>2020</v>
      </c>
      <c r="B446" s="15" t="s">
        <v>59</v>
      </c>
      <c r="C446" s="15" t="s">
        <v>16</v>
      </c>
      <c r="D446" s="16" t="s">
        <v>6</v>
      </c>
      <c r="E446" s="17">
        <v>52000</v>
      </c>
      <c r="F446" s="15" t="s">
        <v>49</v>
      </c>
      <c r="G446" s="15" t="s">
        <v>50</v>
      </c>
      <c r="H446" s="24">
        <f t="shared" si="43"/>
        <v>38532</v>
      </c>
      <c r="I446" s="25">
        <f t="shared" si="44"/>
        <v>19266</v>
      </c>
      <c r="J446" s="25">
        <f t="shared" si="45"/>
        <v>4623.84</v>
      </c>
      <c r="K446" s="25">
        <f t="shared" si="46"/>
        <v>62421.84</v>
      </c>
      <c r="L446" s="26">
        <v>1702</v>
      </c>
      <c r="M446" s="27">
        <v>15639</v>
      </c>
      <c r="N446" s="25">
        <f t="shared" si="47"/>
        <v>17341</v>
      </c>
      <c r="O446" s="36">
        <f t="shared" si="48"/>
        <v>45080.84</v>
      </c>
      <c r="P446" s="27">
        <f t="shared" si="49"/>
        <v>2990250.52</v>
      </c>
    </row>
    <row r="447" spans="1:16" x14ac:dyDescent="0.25">
      <c r="A447" s="18">
        <v>2020</v>
      </c>
      <c r="B447" s="18" t="s">
        <v>59</v>
      </c>
      <c r="C447" s="18" t="s">
        <v>20</v>
      </c>
      <c r="D447" s="19" t="s">
        <v>3</v>
      </c>
      <c r="E447" s="20">
        <v>3000</v>
      </c>
      <c r="F447" s="18" t="s">
        <v>52</v>
      </c>
      <c r="G447" s="18" t="s">
        <v>51</v>
      </c>
      <c r="H447" s="24">
        <f t="shared" si="43"/>
        <v>954</v>
      </c>
      <c r="I447" s="25">
        <f t="shared" si="44"/>
        <v>0</v>
      </c>
      <c r="J447" s="25">
        <f t="shared" si="45"/>
        <v>95.4</v>
      </c>
      <c r="K447" s="25">
        <f t="shared" si="46"/>
        <v>1049.4000000000001</v>
      </c>
      <c r="L447" s="26">
        <v>1702</v>
      </c>
      <c r="M447" s="26">
        <v>11646</v>
      </c>
      <c r="N447" s="25">
        <f t="shared" si="47"/>
        <v>13348</v>
      </c>
      <c r="O447" s="36">
        <f t="shared" si="48"/>
        <v>-12298.6</v>
      </c>
      <c r="P447" s="27">
        <f t="shared" si="49"/>
        <v>2977951.92</v>
      </c>
    </row>
    <row r="448" spans="1:16" x14ac:dyDescent="0.25">
      <c r="A448" s="15">
        <v>2020</v>
      </c>
      <c r="B448" s="15" t="s">
        <v>59</v>
      </c>
      <c r="C448" s="15" t="s">
        <v>24</v>
      </c>
      <c r="D448" s="16" t="s">
        <v>5</v>
      </c>
      <c r="E448" s="17">
        <v>17000</v>
      </c>
      <c r="F448" s="15" t="s">
        <v>49</v>
      </c>
      <c r="G448" s="15" t="s">
        <v>50</v>
      </c>
      <c r="H448" s="24">
        <f t="shared" si="43"/>
        <v>4658</v>
      </c>
      <c r="I448" s="25">
        <f t="shared" si="44"/>
        <v>2329</v>
      </c>
      <c r="J448" s="25">
        <f t="shared" si="45"/>
        <v>558.95999999999992</v>
      </c>
      <c r="K448" s="25">
        <f t="shared" si="46"/>
        <v>7545.96</v>
      </c>
      <c r="L448" s="26">
        <v>1702</v>
      </c>
      <c r="M448" s="27">
        <v>14170</v>
      </c>
      <c r="N448" s="25">
        <f t="shared" si="47"/>
        <v>15872</v>
      </c>
      <c r="O448" s="36">
        <f t="shared" si="48"/>
        <v>-8326.0400000000009</v>
      </c>
      <c r="P448" s="27">
        <f t="shared" si="49"/>
        <v>2969625.88</v>
      </c>
    </row>
    <row r="449" spans="1:16" x14ac:dyDescent="0.25">
      <c r="A449" s="18">
        <v>2020</v>
      </c>
      <c r="B449" s="18" t="s">
        <v>59</v>
      </c>
      <c r="C449" s="18" t="s">
        <v>25</v>
      </c>
      <c r="D449" s="19" t="s">
        <v>6</v>
      </c>
      <c r="E449" s="20">
        <v>23000</v>
      </c>
      <c r="F449" s="18" t="s">
        <v>49</v>
      </c>
      <c r="G449" s="18" t="s">
        <v>53</v>
      </c>
      <c r="H449" s="24">
        <f t="shared" si="43"/>
        <v>6923</v>
      </c>
      <c r="I449" s="25">
        <f t="shared" si="44"/>
        <v>3461.5</v>
      </c>
      <c r="J449" s="25">
        <f t="shared" si="45"/>
        <v>0</v>
      </c>
      <c r="K449" s="25">
        <f t="shared" si="46"/>
        <v>10384.5</v>
      </c>
      <c r="L449" s="26">
        <v>1702</v>
      </c>
      <c r="M449" s="26">
        <v>14921</v>
      </c>
      <c r="N449" s="25">
        <f t="shared" si="47"/>
        <v>16623</v>
      </c>
      <c r="O449" s="36">
        <f t="shared" si="48"/>
        <v>-6238.5</v>
      </c>
      <c r="P449" s="27">
        <f t="shared" si="49"/>
        <v>2963387.38</v>
      </c>
    </row>
    <row r="450" spans="1:16" x14ac:dyDescent="0.25">
      <c r="A450" s="15">
        <v>2020</v>
      </c>
      <c r="B450" s="15" t="s">
        <v>59</v>
      </c>
      <c r="C450" s="15" t="s">
        <v>27</v>
      </c>
      <c r="D450" s="16" t="s">
        <v>5</v>
      </c>
      <c r="E450" s="17">
        <v>65000</v>
      </c>
      <c r="F450" s="15" t="s">
        <v>49</v>
      </c>
      <c r="G450" s="15" t="s">
        <v>50</v>
      </c>
      <c r="H450" s="24">
        <f t="shared" si="43"/>
        <v>7020</v>
      </c>
      <c r="I450" s="25">
        <f t="shared" si="44"/>
        <v>3510</v>
      </c>
      <c r="J450" s="25">
        <f t="shared" si="45"/>
        <v>842.4</v>
      </c>
      <c r="K450" s="25">
        <f t="shared" si="46"/>
        <v>11372.4</v>
      </c>
      <c r="L450" s="26">
        <v>1702</v>
      </c>
      <c r="M450" s="27">
        <v>13941</v>
      </c>
      <c r="N450" s="25">
        <f t="shared" si="47"/>
        <v>15643</v>
      </c>
      <c r="O450" s="36">
        <f t="shared" si="48"/>
        <v>-4270.6000000000004</v>
      </c>
      <c r="P450" s="27">
        <f t="shared" si="49"/>
        <v>2959116.78</v>
      </c>
    </row>
    <row r="451" spans="1:16" x14ac:dyDescent="0.25">
      <c r="A451" s="18">
        <v>2020</v>
      </c>
      <c r="B451" s="18" t="s">
        <v>59</v>
      </c>
      <c r="C451" s="18" t="s">
        <v>29</v>
      </c>
      <c r="D451" s="19" t="s">
        <v>6</v>
      </c>
      <c r="E451" s="20">
        <v>50000</v>
      </c>
      <c r="F451" s="18" t="s">
        <v>52</v>
      </c>
      <c r="G451" s="18" t="s">
        <v>53</v>
      </c>
      <c r="H451" s="24">
        <f t="shared" si="43"/>
        <v>4450</v>
      </c>
      <c r="I451" s="25">
        <f t="shared" si="44"/>
        <v>0</v>
      </c>
      <c r="J451" s="25">
        <f t="shared" si="45"/>
        <v>0</v>
      </c>
      <c r="K451" s="25">
        <f t="shared" si="46"/>
        <v>4450</v>
      </c>
      <c r="L451" s="26">
        <v>1702</v>
      </c>
      <c r="M451" s="26">
        <v>10348</v>
      </c>
      <c r="N451" s="25">
        <f t="shared" si="47"/>
        <v>12050</v>
      </c>
      <c r="O451" s="36">
        <f t="shared" si="48"/>
        <v>-7600</v>
      </c>
      <c r="P451" s="27">
        <f t="shared" si="49"/>
        <v>2951516.78</v>
      </c>
    </row>
    <row r="452" spans="1:16" x14ac:dyDescent="0.25">
      <c r="A452" s="15">
        <v>2020</v>
      </c>
      <c r="B452" s="15" t="s">
        <v>59</v>
      </c>
      <c r="C452" s="15" t="s">
        <v>31</v>
      </c>
      <c r="D452" s="16" t="s">
        <v>8</v>
      </c>
      <c r="E452" s="17">
        <v>23000</v>
      </c>
      <c r="F452" s="15" t="s">
        <v>52</v>
      </c>
      <c r="G452" s="15" t="s">
        <v>51</v>
      </c>
      <c r="H452" s="24">
        <f t="shared" si="43"/>
        <v>2415</v>
      </c>
      <c r="I452" s="25">
        <f t="shared" si="44"/>
        <v>0</v>
      </c>
      <c r="J452" s="25">
        <f t="shared" si="45"/>
        <v>241.5</v>
      </c>
      <c r="K452" s="25">
        <f t="shared" si="46"/>
        <v>2656.5</v>
      </c>
      <c r="L452" s="26">
        <v>1702</v>
      </c>
      <c r="M452" s="27">
        <v>4458</v>
      </c>
      <c r="N452" s="25">
        <f t="shared" si="47"/>
        <v>6160</v>
      </c>
      <c r="O452" s="36">
        <f t="shared" si="48"/>
        <v>-3503.5</v>
      </c>
      <c r="P452" s="27">
        <f t="shared" si="49"/>
        <v>2948013.28</v>
      </c>
    </row>
    <row r="453" spans="1:16" x14ac:dyDescent="0.25">
      <c r="A453" s="18">
        <v>2020</v>
      </c>
      <c r="B453" s="18" t="s">
        <v>60</v>
      </c>
      <c r="C453" s="18" t="s">
        <v>12</v>
      </c>
      <c r="D453" s="19" t="s">
        <v>4</v>
      </c>
      <c r="E453" s="20">
        <v>26000</v>
      </c>
      <c r="F453" s="18" t="s">
        <v>49</v>
      </c>
      <c r="G453" s="18" t="s">
        <v>51</v>
      </c>
      <c r="H453" s="24">
        <f t="shared" si="43"/>
        <v>24700</v>
      </c>
      <c r="I453" s="25">
        <f t="shared" si="44"/>
        <v>12350</v>
      </c>
      <c r="J453" s="25">
        <f t="shared" si="45"/>
        <v>2470</v>
      </c>
      <c r="K453" s="25">
        <f t="shared" si="46"/>
        <v>39520</v>
      </c>
      <c r="L453" s="26">
        <v>1702</v>
      </c>
      <c r="M453" s="26">
        <v>12222</v>
      </c>
      <c r="N453" s="25">
        <f t="shared" si="47"/>
        <v>13924</v>
      </c>
      <c r="O453" s="36">
        <f t="shared" si="48"/>
        <v>25596</v>
      </c>
      <c r="P453" s="27">
        <f t="shared" si="49"/>
        <v>2973609.28</v>
      </c>
    </row>
    <row r="454" spans="1:16" x14ac:dyDescent="0.25">
      <c r="A454" s="15">
        <v>2020</v>
      </c>
      <c r="B454" s="15" t="s">
        <v>60</v>
      </c>
      <c r="C454" s="15" t="s">
        <v>16</v>
      </c>
      <c r="D454" s="16" t="s">
        <v>8</v>
      </c>
      <c r="E454" s="17">
        <v>16000</v>
      </c>
      <c r="F454" s="15" t="s">
        <v>49</v>
      </c>
      <c r="G454" s="15" t="s">
        <v>53</v>
      </c>
      <c r="H454" s="24">
        <f t="shared" si="43"/>
        <v>15648</v>
      </c>
      <c r="I454" s="25">
        <f t="shared" si="44"/>
        <v>7824</v>
      </c>
      <c r="J454" s="25">
        <f t="shared" si="45"/>
        <v>0</v>
      </c>
      <c r="K454" s="25">
        <f t="shared" si="46"/>
        <v>23472</v>
      </c>
      <c r="L454" s="26">
        <v>1702</v>
      </c>
      <c r="M454" s="27">
        <v>3976</v>
      </c>
      <c r="N454" s="25">
        <f t="shared" si="47"/>
        <v>5678</v>
      </c>
      <c r="O454" s="36">
        <f t="shared" si="48"/>
        <v>17794</v>
      </c>
      <c r="P454" s="27">
        <f t="shared" si="49"/>
        <v>2991403.28</v>
      </c>
    </row>
    <row r="455" spans="1:16" x14ac:dyDescent="0.25">
      <c r="A455" s="18">
        <v>2020</v>
      </c>
      <c r="B455" s="18" t="s">
        <v>60</v>
      </c>
      <c r="C455" s="18" t="s">
        <v>20</v>
      </c>
      <c r="D455" s="19" t="s">
        <v>7</v>
      </c>
      <c r="E455" s="20">
        <v>52000</v>
      </c>
      <c r="F455" s="18" t="s">
        <v>49</v>
      </c>
      <c r="G455" s="18" t="s">
        <v>53</v>
      </c>
      <c r="H455" s="24">
        <f t="shared" si="43"/>
        <v>31668</v>
      </c>
      <c r="I455" s="25">
        <f t="shared" si="44"/>
        <v>15834</v>
      </c>
      <c r="J455" s="25">
        <f t="shared" si="45"/>
        <v>0</v>
      </c>
      <c r="K455" s="25">
        <f t="shared" si="46"/>
        <v>47502</v>
      </c>
      <c r="L455" s="26">
        <v>1702</v>
      </c>
      <c r="M455" s="26">
        <v>17564</v>
      </c>
      <c r="N455" s="25">
        <f t="shared" si="47"/>
        <v>19266</v>
      </c>
      <c r="O455" s="36">
        <f t="shared" si="48"/>
        <v>28236</v>
      </c>
      <c r="P455" s="27">
        <f t="shared" si="49"/>
        <v>3019639.28</v>
      </c>
    </row>
    <row r="456" spans="1:16" x14ac:dyDescent="0.25">
      <c r="A456" s="15">
        <v>2020</v>
      </c>
      <c r="B456" s="15" t="s">
        <v>60</v>
      </c>
      <c r="C456" s="15" t="s">
        <v>24</v>
      </c>
      <c r="D456" s="16" t="s">
        <v>5</v>
      </c>
      <c r="E456" s="17">
        <v>7000</v>
      </c>
      <c r="F456" s="15" t="s">
        <v>49</v>
      </c>
      <c r="G456" s="15" t="s">
        <v>50</v>
      </c>
      <c r="H456" s="24">
        <f t="shared" si="43"/>
        <v>1918</v>
      </c>
      <c r="I456" s="25">
        <f t="shared" si="44"/>
        <v>959</v>
      </c>
      <c r="J456" s="25">
        <f t="shared" si="45"/>
        <v>230.16</v>
      </c>
      <c r="K456" s="25">
        <f t="shared" si="46"/>
        <v>3107.16</v>
      </c>
      <c r="L456" s="26">
        <v>1702</v>
      </c>
      <c r="M456" s="27">
        <v>4860</v>
      </c>
      <c r="N456" s="25">
        <f t="shared" si="47"/>
        <v>6562</v>
      </c>
      <c r="O456" s="36">
        <f t="shared" si="48"/>
        <v>-3454.84</v>
      </c>
      <c r="P456" s="27">
        <f t="shared" si="49"/>
        <v>3016184.44</v>
      </c>
    </row>
    <row r="457" spans="1:16" x14ac:dyDescent="0.25">
      <c r="A457" s="18">
        <v>2020</v>
      </c>
      <c r="B457" s="18" t="s">
        <v>60</v>
      </c>
      <c r="C457" s="18" t="s">
        <v>25</v>
      </c>
      <c r="D457" s="19" t="s">
        <v>3</v>
      </c>
      <c r="E457" s="20">
        <v>4000</v>
      </c>
      <c r="F457" s="18" t="s">
        <v>52</v>
      </c>
      <c r="G457" s="18" t="s">
        <v>50</v>
      </c>
      <c r="H457" s="24">
        <f t="shared" si="43"/>
        <v>428</v>
      </c>
      <c r="I457" s="25">
        <f t="shared" si="44"/>
        <v>0</v>
      </c>
      <c r="J457" s="25">
        <f t="shared" si="45"/>
        <v>51.36</v>
      </c>
      <c r="K457" s="25">
        <f t="shared" si="46"/>
        <v>479.36</v>
      </c>
      <c r="L457" s="26">
        <v>1702</v>
      </c>
      <c r="M457" s="26">
        <v>413</v>
      </c>
      <c r="N457" s="25">
        <f t="shared" si="47"/>
        <v>2115</v>
      </c>
      <c r="O457" s="36">
        <f t="shared" si="48"/>
        <v>-1635.6399999999999</v>
      </c>
      <c r="P457" s="27">
        <f t="shared" si="49"/>
        <v>3014548.8</v>
      </c>
    </row>
    <row r="458" spans="1:16" x14ac:dyDescent="0.25">
      <c r="A458" s="15">
        <v>2020</v>
      </c>
      <c r="B458" s="15" t="s">
        <v>60</v>
      </c>
      <c r="C458" s="15" t="s">
        <v>27</v>
      </c>
      <c r="D458" s="16" t="s">
        <v>8</v>
      </c>
      <c r="E458" s="17">
        <v>44000</v>
      </c>
      <c r="F458" s="15" t="s">
        <v>52</v>
      </c>
      <c r="G458" s="15" t="s">
        <v>50</v>
      </c>
      <c r="H458" s="24">
        <f t="shared" si="43"/>
        <v>12100</v>
      </c>
      <c r="I458" s="25">
        <f t="shared" si="44"/>
        <v>0</v>
      </c>
      <c r="J458" s="25">
        <f t="shared" si="45"/>
        <v>1452</v>
      </c>
      <c r="K458" s="25">
        <f t="shared" si="46"/>
        <v>13552</v>
      </c>
      <c r="L458" s="26">
        <v>1702</v>
      </c>
      <c r="M458" s="27">
        <v>14855</v>
      </c>
      <c r="N458" s="25">
        <f t="shared" si="47"/>
        <v>16557</v>
      </c>
      <c r="O458" s="36">
        <f t="shared" si="48"/>
        <v>-3005</v>
      </c>
      <c r="P458" s="27">
        <f t="shared" si="49"/>
        <v>3011543.8</v>
      </c>
    </row>
    <row r="459" spans="1:16" x14ac:dyDescent="0.25">
      <c r="A459" s="18">
        <v>2020</v>
      </c>
      <c r="B459" s="18" t="s">
        <v>60</v>
      </c>
      <c r="C459" s="18" t="s">
        <v>29</v>
      </c>
      <c r="D459" s="19" t="s">
        <v>6</v>
      </c>
      <c r="E459" s="20">
        <v>66000</v>
      </c>
      <c r="F459" s="18" t="s">
        <v>49</v>
      </c>
      <c r="G459" s="18" t="s">
        <v>53</v>
      </c>
      <c r="H459" s="24">
        <f t="shared" si="43"/>
        <v>5874</v>
      </c>
      <c r="I459" s="25">
        <f t="shared" si="44"/>
        <v>2937</v>
      </c>
      <c r="J459" s="25">
        <f t="shared" si="45"/>
        <v>0</v>
      </c>
      <c r="K459" s="25">
        <f t="shared" si="46"/>
        <v>8811</v>
      </c>
      <c r="L459" s="26">
        <v>1702</v>
      </c>
      <c r="M459" s="26">
        <v>8004</v>
      </c>
      <c r="N459" s="25">
        <f t="shared" si="47"/>
        <v>9706</v>
      </c>
      <c r="O459" s="36">
        <f t="shared" si="48"/>
        <v>-895</v>
      </c>
      <c r="P459" s="27">
        <f t="shared" si="49"/>
        <v>3010648.8</v>
      </c>
    </row>
    <row r="460" spans="1:16" x14ac:dyDescent="0.25">
      <c r="A460" s="15">
        <v>2020</v>
      </c>
      <c r="B460" s="15" t="s">
        <v>60</v>
      </c>
      <c r="C460" s="15" t="s">
        <v>31</v>
      </c>
      <c r="D460" s="16" t="s">
        <v>4</v>
      </c>
      <c r="E460" s="17">
        <v>33000</v>
      </c>
      <c r="F460" s="15" t="s">
        <v>52</v>
      </c>
      <c r="G460" s="15" t="s">
        <v>50</v>
      </c>
      <c r="H460" s="24">
        <f t="shared" si="43"/>
        <v>1221</v>
      </c>
      <c r="I460" s="25">
        <f t="shared" si="44"/>
        <v>0</v>
      </c>
      <c r="J460" s="25">
        <f t="shared" si="45"/>
        <v>146.51999999999998</v>
      </c>
      <c r="K460" s="25">
        <f t="shared" si="46"/>
        <v>1367.52</v>
      </c>
      <c r="L460" s="26">
        <v>1702</v>
      </c>
      <c r="M460" s="27">
        <v>18571</v>
      </c>
      <c r="N460" s="25">
        <f t="shared" si="47"/>
        <v>20273</v>
      </c>
      <c r="O460" s="36">
        <f t="shared" si="48"/>
        <v>-18905.48</v>
      </c>
      <c r="P460" s="27">
        <f t="shared" si="49"/>
        <v>2991743.32</v>
      </c>
    </row>
    <row r="461" spans="1:16" x14ac:dyDescent="0.25">
      <c r="A461" s="18">
        <v>2020</v>
      </c>
      <c r="B461" s="18" t="s">
        <v>61</v>
      </c>
      <c r="C461" s="18" t="s">
        <v>12</v>
      </c>
      <c r="D461" s="19" t="s">
        <v>5</v>
      </c>
      <c r="E461" s="20">
        <v>68000</v>
      </c>
      <c r="F461" s="18" t="s">
        <v>49</v>
      </c>
      <c r="G461" s="18" t="s">
        <v>50</v>
      </c>
      <c r="H461" s="24">
        <f t="shared" ref="H461:H492" si="50">INDEX(PricingMatrix,MATCH(C461,PaperSizes,0),MATCH(D461,PaperWeight,0))*E461/1000</f>
        <v>83300</v>
      </c>
      <c r="I461" s="25">
        <f t="shared" si="44"/>
        <v>41650</v>
      </c>
      <c r="J461" s="25">
        <f t="shared" si="45"/>
        <v>9996</v>
      </c>
      <c r="K461" s="25">
        <f t="shared" si="46"/>
        <v>134946</v>
      </c>
      <c r="L461" s="26">
        <v>1702</v>
      </c>
      <c r="M461" s="26">
        <v>13452</v>
      </c>
      <c r="N461" s="25">
        <f t="shared" si="47"/>
        <v>15154</v>
      </c>
      <c r="O461" s="36">
        <f t="shared" si="48"/>
        <v>119792</v>
      </c>
      <c r="P461" s="27">
        <f t="shared" si="49"/>
        <v>3111535.32</v>
      </c>
    </row>
    <row r="462" spans="1:16" x14ac:dyDescent="0.25">
      <c r="A462" s="15">
        <v>2020</v>
      </c>
      <c r="B462" s="15" t="s">
        <v>61</v>
      </c>
      <c r="C462" s="15" t="s">
        <v>16</v>
      </c>
      <c r="D462" s="16" t="s">
        <v>4</v>
      </c>
      <c r="E462" s="17">
        <v>1000</v>
      </c>
      <c r="F462" s="15" t="s">
        <v>52</v>
      </c>
      <c r="G462" s="15" t="s">
        <v>53</v>
      </c>
      <c r="H462" s="24">
        <f t="shared" si="50"/>
        <v>544</v>
      </c>
      <c r="I462" s="25">
        <f t="shared" ref="I462:I492" si="51">IF(F462="Colour",H462*0.5,0)</f>
        <v>0</v>
      </c>
      <c r="J462" s="25">
        <f t="shared" ref="J462:J492" si="52">IF(G462="Double",H462*0.12,IF(G462="Single",H462*0.1,0))</f>
        <v>0</v>
      </c>
      <c r="K462" s="25">
        <f t="shared" ref="K462:K492" si="53">SUM(H462:J462)</f>
        <v>544</v>
      </c>
      <c r="L462" s="26">
        <v>1702</v>
      </c>
      <c r="M462" s="27">
        <v>4124</v>
      </c>
      <c r="N462" s="25">
        <f t="shared" ref="N462:N492" si="54">SUM(L462:M462)</f>
        <v>5826</v>
      </c>
      <c r="O462" s="36">
        <f t="shared" ref="O462:O492" si="55">(K462-N462)</f>
        <v>-5282</v>
      </c>
      <c r="P462" s="27">
        <f t="shared" si="49"/>
        <v>3106253.32</v>
      </c>
    </row>
    <row r="463" spans="1:16" x14ac:dyDescent="0.25">
      <c r="A463" s="18">
        <v>2020</v>
      </c>
      <c r="B463" s="18" t="s">
        <v>61</v>
      </c>
      <c r="C463" s="18" t="s">
        <v>20</v>
      </c>
      <c r="D463" s="19" t="s">
        <v>7</v>
      </c>
      <c r="E463" s="20">
        <v>39000</v>
      </c>
      <c r="F463" s="18" t="s">
        <v>52</v>
      </c>
      <c r="G463" s="18" t="s">
        <v>53</v>
      </c>
      <c r="H463" s="24">
        <f t="shared" si="50"/>
        <v>23751</v>
      </c>
      <c r="I463" s="25">
        <f t="shared" si="51"/>
        <v>0</v>
      </c>
      <c r="J463" s="25">
        <f t="shared" si="52"/>
        <v>0</v>
      </c>
      <c r="K463" s="25">
        <f t="shared" si="53"/>
        <v>23751</v>
      </c>
      <c r="L463" s="26">
        <v>1702</v>
      </c>
      <c r="M463" s="26">
        <v>2276</v>
      </c>
      <c r="N463" s="25">
        <f t="shared" si="54"/>
        <v>3978</v>
      </c>
      <c r="O463" s="36">
        <f t="shared" si="55"/>
        <v>19773</v>
      </c>
      <c r="P463" s="27">
        <f t="shared" ref="P463:P492" si="56">(P462+O463)</f>
        <v>3126026.32</v>
      </c>
    </row>
    <row r="464" spans="1:16" x14ac:dyDescent="0.25">
      <c r="A464" s="15">
        <v>2020</v>
      </c>
      <c r="B464" s="15" t="s">
        <v>61</v>
      </c>
      <c r="C464" s="15" t="s">
        <v>24</v>
      </c>
      <c r="D464" s="16" t="s">
        <v>4</v>
      </c>
      <c r="E464" s="17">
        <v>31000</v>
      </c>
      <c r="F464" s="15" t="s">
        <v>49</v>
      </c>
      <c r="G464" s="15" t="s">
        <v>51</v>
      </c>
      <c r="H464" s="24">
        <f t="shared" si="50"/>
        <v>6634</v>
      </c>
      <c r="I464" s="25">
        <f t="shared" si="51"/>
        <v>3317</v>
      </c>
      <c r="J464" s="25">
        <f t="shared" si="52"/>
        <v>663.40000000000009</v>
      </c>
      <c r="K464" s="25">
        <f t="shared" si="53"/>
        <v>10614.4</v>
      </c>
      <c r="L464" s="26">
        <v>1702</v>
      </c>
      <c r="M464" s="27">
        <v>6217</v>
      </c>
      <c r="N464" s="25">
        <f t="shared" si="54"/>
        <v>7919</v>
      </c>
      <c r="O464" s="36">
        <f t="shared" si="55"/>
        <v>2695.3999999999996</v>
      </c>
      <c r="P464" s="27">
        <f t="shared" si="56"/>
        <v>3128721.7199999997</v>
      </c>
    </row>
    <row r="465" spans="1:16" x14ac:dyDescent="0.25">
      <c r="A465" s="18">
        <v>2020</v>
      </c>
      <c r="B465" s="18" t="s">
        <v>61</v>
      </c>
      <c r="C465" s="18" t="s">
        <v>25</v>
      </c>
      <c r="D465" s="19" t="s">
        <v>3</v>
      </c>
      <c r="E465" s="20">
        <v>56000</v>
      </c>
      <c r="F465" s="18" t="s">
        <v>52</v>
      </c>
      <c r="G465" s="18" t="s">
        <v>51</v>
      </c>
      <c r="H465" s="24">
        <f t="shared" si="50"/>
        <v>5992</v>
      </c>
      <c r="I465" s="25">
        <f t="shared" si="51"/>
        <v>0</v>
      </c>
      <c r="J465" s="25">
        <f t="shared" si="52"/>
        <v>599.20000000000005</v>
      </c>
      <c r="K465" s="25">
        <f t="shared" si="53"/>
        <v>6591.2</v>
      </c>
      <c r="L465" s="26">
        <v>1702</v>
      </c>
      <c r="M465" s="26">
        <v>1860</v>
      </c>
      <c r="N465" s="25">
        <f t="shared" si="54"/>
        <v>3562</v>
      </c>
      <c r="O465" s="36">
        <f t="shared" si="55"/>
        <v>3029.2</v>
      </c>
      <c r="P465" s="27">
        <f t="shared" si="56"/>
        <v>3131750.92</v>
      </c>
    </row>
    <row r="466" spans="1:16" x14ac:dyDescent="0.25">
      <c r="A466" s="15">
        <v>2020</v>
      </c>
      <c r="B466" s="15" t="s">
        <v>61</v>
      </c>
      <c r="C466" s="15" t="s">
        <v>27</v>
      </c>
      <c r="D466" s="16" t="s">
        <v>5</v>
      </c>
      <c r="E466" s="17">
        <v>8000</v>
      </c>
      <c r="F466" s="15" t="s">
        <v>52</v>
      </c>
      <c r="G466" s="15" t="s">
        <v>53</v>
      </c>
      <c r="H466" s="24">
        <f t="shared" si="50"/>
        <v>864</v>
      </c>
      <c r="I466" s="25">
        <f t="shared" si="51"/>
        <v>0</v>
      </c>
      <c r="J466" s="25">
        <f t="shared" si="52"/>
        <v>0</v>
      </c>
      <c r="K466" s="25">
        <f t="shared" si="53"/>
        <v>864</v>
      </c>
      <c r="L466" s="26">
        <v>1702</v>
      </c>
      <c r="M466" s="27">
        <v>6357</v>
      </c>
      <c r="N466" s="25">
        <f t="shared" si="54"/>
        <v>8059</v>
      </c>
      <c r="O466" s="36">
        <f t="shared" si="55"/>
        <v>-7195</v>
      </c>
      <c r="P466" s="27">
        <f t="shared" si="56"/>
        <v>3124555.92</v>
      </c>
    </row>
    <row r="467" spans="1:16" x14ac:dyDescent="0.25">
      <c r="A467" s="18">
        <v>2020</v>
      </c>
      <c r="B467" s="18" t="s">
        <v>61</v>
      </c>
      <c r="C467" s="18" t="s">
        <v>29</v>
      </c>
      <c r="D467" s="19" t="s">
        <v>5</v>
      </c>
      <c r="E467" s="20">
        <v>42000</v>
      </c>
      <c r="F467" s="18" t="s">
        <v>52</v>
      </c>
      <c r="G467" s="18" t="s">
        <v>51</v>
      </c>
      <c r="H467" s="24">
        <f t="shared" si="50"/>
        <v>2814</v>
      </c>
      <c r="I467" s="25">
        <f t="shared" si="51"/>
        <v>0</v>
      </c>
      <c r="J467" s="25">
        <f t="shared" si="52"/>
        <v>281.40000000000003</v>
      </c>
      <c r="K467" s="25">
        <f t="shared" si="53"/>
        <v>3095.4</v>
      </c>
      <c r="L467" s="26">
        <v>1702</v>
      </c>
      <c r="M467" s="26">
        <v>11733</v>
      </c>
      <c r="N467" s="25">
        <f t="shared" si="54"/>
        <v>13435</v>
      </c>
      <c r="O467" s="36">
        <f t="shared" si="55"/>
        <v>-10339.6</v>
      </c>
      <c r="P467" s="27">
        <f t="shared" si="56"/>
        <v>3114216.32</v>
      </c>
    </row>
    <row r="468" spans="1:16" x14ac:dyDescent="0.25">
      <c r="A468" s="15">
        <v>2020</v>
      </c>
      <c r="B468" s="15" t="s">
        <v>61</v>
      </c>
      <c r="C468" s="15" t="s">
        <v>31</v>
      </c>
      <c r="D468" s="16" t="s">
        <v>8</v>
      </c>
      <c r="E468" s="17">
        <v>33000</v>
      </c>
      <c r="F468" s="15" t="s">
        <v>49</v>
      </c>
      <c r="G468" s="15" t="s">
        <v>53</v>
      </c>
      <c r="H468" s="24">
        <f t="shared" si="50"/>
        <v>3465</v>
      </c>
      <c r="I468" s="25">
        <f t="shared" si="51"/>
        <v>1732.5</v>
      </c>
      <c r="J468" s="25">
        <f t="shared" si="52"/>
        <v>0</v>
      </c>
      <c r="K468" s="25">
        <f t="shared" si="53"/>
        <v>5197.5</v>
      </c>
      <c r="L468" s="26">
        <v>1702</v>
      </c>
      <c r="M468" s="27">
        <v>8672</v>
      </c>
      <c r="N468" s="25">
        <f t="shared" si="54"/>
        <v>10374</v>
      </c>
      <c r="O468" s="36">
        <f t="shared" si="55"/>
        <v>-5176.5</v>
      </c>
      <c r="P468" s="27">
        <f t="shared" si="56"/>
        <v>3109039.82</v>
      </c>
    </row>
    <row r="469" spans="1:16" x14ac:dyDescent="0.25">
      <c r="A469" s="18">
        <v>2020</v>
      </c>
      <c r="B469" s="18" t="s">
        <v>62</v>
      </c>
      <c r="C469" s="18" t="s">
        <v>12</v>
      </c>
      <c r="D469" s="19" t="s">
        <v>8</v>
      </c>
      <c r="E469" s="20">
        <v>18000</v>
      </c>
      <c r="F469" s="18" t="s">
        <v>52</v>
      </c>
      <c r="G469" s="18" t="s">
        <v>50</v>
      </c>
      <c r="H469" s="24">
        <f t="shared" si="50"/>
        <v>32454</v>
      </c>
      <c r="I469" s="25">
        <f t="shared" si="51"/>
        <v>0</v>
      </c>
      <c r="J469" s="25">
        <f t="shared" si="52"/>
        <v>3894.48</v>
      </c>
      <c r="K469" s="25">
        <f t="shared" si="53"/>
        <v>36348.480000000003</v>
      </c>
      <c r="L469" s="26">
        <v>1702</v>
      </c>
      <c r="M469" s="26">
        <v>2102</v>
      </c>
      <c r="N469" s="25">
        <f t="shared" si="54"/>
        <v>3804</v>
      </c>
      <c r="O469" s="36">
        <f t="shared" si="55"/>
        <v>32544.480000000003</v>
      </c>
      <c r="P469" s="27">
        <f t="shared" si="56"/>
        <v>3141584.3</v>
      </c>
    </row>
    <row r="470" spans="1:16" x14ac:dyDescent="0.25">
      <c r="A470" s="15">
        <v>2020</v>
      </c>
      <c r="B470" s="15" t="s">
        <v>62</v>
      </c>
      <c r="C470" s="15" t="s">
        <v>16</v>
      </c>
      <c r="D470" s="16" t="s">
        <v>4</v>
      </c>
      <c r="E470" s="17">
        <v>74000</v>
      </c>
      <c r="F470" s="15" t="s">
        <v>49</v>
      </c>
      <c r="G470" s="15" t="s">
        <v>53</v>
      </c>
      <c r="H470" s="24">
        <f t="shared" si="50"/>
        <v>40256</v>
      </c>
      <c r="I470" s="25">
        <f t="shared" si="51"/>
        <v>20128</v>
      </c>
      <c r="J470" s="25">
        <f t="shared" si="52"/>
        <v>0</v>
      </c>
      <c r="K470" s="25">
        <f t="shared" si="53"/>
        <v>60384</v>
      </c>
      <c r="L470" s="26">
        <v>1702</v>
      </c>
      <c r="M470" s="27">
        <v>2581</v>
      </c>
      <c r="N470" s="25">
        <f t="shared" si="54"/>
        <v>4283</v>
      </c>
      <c r="O470" s="36">
        <f t="shared" si="55"/>
        <v>56101</v>
      </c>
      <c r="P470" s="27">
        <f t="shared" si="56"/>
        <v>3197685.3</v>
      </c>
    </row>
    <row r="471" spans="1:16" x14ac:dyDescent="0.25">
      <c r="A471" s="18">
        <v>2020</v>
      </c>
      <c r="B471" s="18" t="s">
        <v>62</v>
      </c>
      <c r="C471" s="18" t="s">
        <v>20</v>
      </c>
      <c r="D471" s="19" t="s">
        <v>5</v>
      </c>
      <c r="E471" s="20">
        <v>49000</v>
      </c>
      <c r="F471" s="18" t="s">
        <v>52</v>
      </c>
      <c r="G471" s="18" t="s">
        <v>53</v>
      </c>
      <c r="H471" s="24">
        <f t="shared" si="50"/>
        <v>19110</v>
      </c>
      <c r="I471" s="25">
        <f t="shared" si="51"/>
        <v>0</v>
      </c>
      <c r="J471" s="25">
        <f t="shared" si="52"/>
        <v>0</v>
      </c>
      <c r="K471" s="25">
        <f t="shared" si="53"/>
        <v>19110</v>
      </c>
      <c r="L471" s="26">
        <v>1702</v>
      </c>
      <c r="M471" s="26">
        <v>2310</v>
      </c>
      <c r="N471" s="25">
        <f t="shared" si="54"/>
        <v>4012</v>
      </c>
      <c r="O471" s="36">
        <f t="shared" si="55"/>
        <v>15098</v>
      </c>
      <c r="P471" s="27">
        <f t="shared" si="56"/>
        <v>3212783.3</v>
      </c>
    </row>
    <row r="472" spans="1:16" x14ac:dyDescent="0.25">
      <c r="A472" s="15">
        <v>2020</v>
      </c>
      <c r="B472" s="15" t="s">
        <v>62</v>
      </c>
      <c r="C472" s="15" t="s">
        <v>24</v>
      </c>
      <c r="D472" s="16" t="s">
        <v>3</v>
      </c>
      <c r="E472" s="17">
        <v>39000</v>
      </c>
      <c r="F472" s="15" t="s">
        <v>49</v>
      </c>
      <c r="G472" s="15" t="s">
        <v>51</v>
      </c>
      <c r="H472" s="24">
        <f t="shared" si="50"/>
        <v>7839</v>
      </c>
      <c r="I472" s="25">
        <f t="shared" si="51"/>
        <v>3919.5</v>
      </c>
      <c r="J472" s="25">
        <f t="shared" si="52"/>
        <v>783.90000000000009</v>
      </c>
      <c r="K472" s="25">
        <f t="shared" si="53"/>
        <v>12542.4</v>
      </c>
      <c r="L472" s="26">
        <v>1702</v>
      </c>
      <c r="M472" s="27">
        <v>1195</v>
      </c>
      <c r="N472" s="25">
        <f t="shared" si="54"/>
        <v>2897</v>
      </c>
      <c r="O472" s="36">
        <f t="shared" si="55"/>
        <v>9645.4</v>
      </c>
      <c r="P472" s="27">
        <f t="shared" si="56"/>
        <v>3222428.6999999997</v>
      </c>
    </row>
    <row r="473" spans="1:16" x14ac:dyDescent="0.25">
      <c r="A473" s="18">
        <v>2020</v>
      </c>
      <c r="B473" s="18" t="s">
        <v>62</v>
      </c>
      <c r="C473" s="18" t="s">
        <v>25</v>
      </c>
      <c r="D473" s="19" t="s">
        <v>4</v>
      </c>
      <c r="E473" s="20">
        <v>10000</v>
      </c>
      <c r="F473" s="18" t="s">
        <v>49</v>
      </c>
      <c r="G473" s="18" t="s">
        <v>51</v>
      </c>
      <c r="H473" s="24">
        <f t="shared" si="50"/>
        <v>2160</v>
      </c>
      <c r="I473" s="25">
        <f t="shared" si="51"/>
        <v>1080</v>
      </c>
      <c r="J473" s="25">
        <f t="shared" si="52"/>
        <v>216</v>
      </c>
      <c r="K473" s="25">
        <f t="shared" si="53"/>
        <v>3456</v>
      </c>
      <c r="L473" s="26">
        <v>1702</v>
      </c>
      <c r="M473" s="26">
        <v>11819</v>
      </c>
      <c r="N473" s="25">
        <f t="shared" si="54"/>
        <v>13521</v>
      </c>
      <c r="O473" s="36">
        <f t="shared" si="55"/>
        <v>-10065</v>
      </c>
      <c r="P473" s="27">
        <f t="shared" si="56"/>
        <v>3212363.6999999997</v>
      </c>
    </row>
    <row r="474" spans="1:16" x14ac:dyDescent="0.25">
      <c r="A474" s="15">
        <v>2020</v>
      </c>
      <c r="B474" s="15" t="s">
        <v>62</v>
      </c>
      <c r="C474" s="15" t="s">
        <v>27</v>
      </c>
      <c r="D474" s="16" t="s">
        <v>6</v>
      </c>
      <c r="E474" s="17">
        <v>22000</v>
      </c>
      <c r="F474" s="15" t="s">
        <v>52</v>
      </c>
      <c r="G474" s="15" t="s">
        <v>51</v>
      </c>
      <c r="H474" s="24">
        <f t="shared" si="50"/>
        <v>3850</v>
      </c>
      <c r="I474" s="25">
        <f t="shared" si="51"/>
        <v>0</v>
      </c>
      <c r="J474" s="25">
        <f t="shared" si="52"/>
        <v>385</v>
      </c>
      <c r="K474" s="25">
        <f t="shared" si="53"/>
        <v>4235</v>
      </c>
      <c r="L474" s="26">
        <v>1702</v>
      </c>
      <c r="M474" s="27">
        <v>10674</v>
      </c>
      <c r="N474" s="25">
        <f t="shared" si="54"/>
        <v>12376</v>
      </c>
      <c r="O474" s="36">
        <f t="shared" si="55"/>
        <v>-8141</v>
      </c>
      <c r="P474" s="27">
        <f t="shared" si="56"/>
        <v>3204222.6999999997</v>
      </c>
    </row>
    <row r="475" spans="1:16" x14ac:dyDescent="0.25">
      <c r="A475" s="18">
        <v>2020</v>
      </c>
      <c r="B475" s="18" t="s">
        <v>62</v>
      </c>
      <c r="C475" s="18" t="s">
        <v>29</v>
      </c>
      <c r="D475" s="19" t="s">
        <v>7</v>
      </c>
      <c r="E475" s="20">
        <v>32000</v>
      </c>
      <c r="F475" s="18" t="s">
        <v>52</v>
      </c>
      <c r="G475" s="18" t="s">
        <v>51</v>
      </c>
      <c r="H475" s="24">
        <f t="shared" si="50"/>
        <v>3360</v>
      </c>
      <c r="I475" s="25">
        <f t="shared" si="51"/>
        <v>0</v>
      </c>
      <c r="J475" s="25">
        <f t="shared" si="52"/>
        <v>336</v>
      </c>
      <c r="K475" s="25">
        <f t="shared" si="53"/>
        <v>3696</v>
      </c>
      <c r="L475" s="26">
        <v>1702</v>
      </c>
      <c r="M475" s="26">
        <v>16282</v>
      </c>
      <c r="N475" s="25">
        <f t="shared" si="54"/>
        <v>17984</v>
      </c>
      <c r="O475" s="36">
        <f t="shared" si="55"/>
        <v>-14288</v>
      </c>
      <c r="P475" s="27">
        <f t="shared" si="56"/>
        <v>3189934.6999999997</v>
      </c>
    </row>
    <row r="476" spans="1:16" x14ac:dyDescent="0.25">
      <c r="A476" s="15">
        <v>2020</v>
      </c>
      <c r="B476" s="15" t="s">
        <v>62</v>
      </c>
      <c r="C476" s="15" t="s">
        <v>31</v>
      </c>
      <c r="D476" s="16" t="s">
        <v>4</v>
      </c>
      <c r="E476" s="17">
        <v>14000</v>
      </c>
      <c r="F476" s="15" t="s">
        <v>49</v>
      </c>
      <c r="G476" s="15" t="s">
        <v>51</v>
      </c>
      <c r="H476" s="24">
        <f t="shared" si="50"/>
        <v>518</v>
      </c>
      <c r="I476" s="25">
        <f t="shared" si="51"/>
        <v>259</v>
      </c>
      <c r="J476" s="25">
        <f t="shared" si="52"/>
        <v>51.800000000000004</v>
      </c>
      <c r="K476" s="25">
        <f t="shared" si="53"/>
        <v>828.8</v>
      </c>
      <c r="L476" s="26">
        <v>1702</v>
      </c>
      <c r="M476" s="27">
        <v>16972</v>
      </c>
      <c r="N476" s="25">
        <f t="shared" si="54"/>
        <v>18674</v>
      </c>
      <c r="O476" s="36">
        <f t="shared" si="55"/>
        <v>-17845.2</v>
      </c>
      <c r="P476" s="27">
        <f t="shared" si="56"/>
        <v>3172089.4999999995</v>
      </c>
    </row>
    <row r="477" spans="1:16" x14ac:dyDescent="0.25">
      <c r="A477" s="18">
        <v>2020</v>
      </c>
      <c r="B477" s="18" t="s">
        <v>63</v>
      </c>
      <c r="C477" s="18" t="s">
        <v>12</v>
      </c>
      <c r="D477" s="19" t="s">
        <v>6</v>
      </c>
      <c r="E477" s="20">
        <v>50000</v>
      </c>
      <c r="F477" s="18" t="s">
        <v>49</v>
      </c>
      <c r="G477" s="18" t="s">
        <v>50</v>
      </c>
      <c r="H477" s="24">
        <f t="shared" si="50"/>
        <v>62250</v>
      </c>
      <c r="I477" s="25">
        <f t="shared" si="51"/>
        <v>31125</v>
      </c>
      <c r="J477" s="25">
        <f t="shared" si="52"/>
        <v>7470</v>
      </c>
      <c r="K477" s="25">
        <f t="shared" si="53"/>
        <v>100845</v>
      </c>
      <c r="L477" s="26">
        <v>1702</v>
      </c>
      <c r="M477" s="26">
        <v>16742</v>
      </c>
      <c r="N477" s="25">
        <f t="shared" si="54"/>
        <v>18444</v>
      </c>
      <c r="O477" s="36">
        <f t="shared" si="55"/>
        <v>82401</v>
      </c>
      <c r="P477" s="27">
        <f t="shared" si="56"/>
        <v>3254490.4999999995</v>
      </c>
    </row>
    <row r="478" spans="1:16" x14ac:dyDescent="0.25">
      <c r="A478" s="15">
        <v>2020</v>
      </c>
      <c r="B478" s="15" t="s">
        <v>63</v>
      </c>
      <c r="C478" s="15" t="s">
        <v>16</v>
      </c>
      <c r="D478" s="16" t="s">
        <v>6</v>
      </c>
      <c r="E478" s="17">
        <v>29000</v>
      </c>
      <c r="F478" s="15" t="s">
        <v>49</v>
      </c>
      <c r="G478" s="15" t="s">
        <v>53</v>
      </c>
      <c r="H478" s="24">
        <f t="shared" si="50"/>
        <v>21489</v>
      </c>
      <c r="I478" s="25">
        <f t="shared" si="51"/>
        <v>10744.5</v>
      </c>
      <c r="J478" s="25">
        <f t="shared" si="52"/>
        <v>0</v>
      </c>
      <c r="K478" s="25">
        <f t="shared" si="53"/>
        <v>32233.5</v>
      </c>
      <c r="L478" s="26">
        <v>1702</v>
      </c>
      <c r="M478" s="27">
        <v>4578</v>
      </c>
      <c r="N478" s="25">
        <f t="shared" si="54"/>
        <v>6280</v>
      </c>
      <c r="O478" s="36">
        <f t="shared" si="55"/>
        <v>25953.5</v>
      </c>
      <c r="P478" s="27">
        <f t="shared" si="56"/>
        <v>3280443.9999999995</v>
      </c>
    </row>
    <row r="479" spans="1:16" x14ac:dyDescent="0.25">
      <c r="A479" s="18">
        <v>2020</v>
      </c>
      <c r="B479" s="18" t="s">
        <v>63</v>
      </c>
      <c r="C479" s="18" t="s">
        <v>20</v>
      </c>
      <c r="D479" s="19" t="s">
        <v>7</v>
      </c>
      <c r="E479" s="20">
        <v>73000</v>
      </c>
      <c r="F479" s="18" t="s">
        <v>52</v>
      </c>
      <c r="G479" s="18" t="s">
        <v>53</v>
      </c>
      <c r="H479" s="24">
        <f t="shared" si="50"/>
        <v>44457</v>
      </c>
      <c r="I479" s="25">
        <f t="shared" si="51"/>
        <v>0</v>
      </c>
      <c r="J479" s="25">
        <f t="shared" si="52"/>
        <v>0</v>
      </c>
      <c r="K479" s="25">
        <f t="shared" si="53"/>
        <v>44457</v>
      </c>
      <c r="L479" s="26">
        <v>1702</v>
      </c>
      <c r="M479" s="26">
        <v>4538</v>
      </c>
      <c r="N479" s="25">
        <f t="shared" si="54"/>
        <v>6240</v>
      </c>
      <c r="O479" s="36">
        <f t="shared" si="55"/>
        <v>38217</v>
      </c>
      <c r="P479" s="27">
        <f t="shared" si="56"/>
        <v>3318660.9999999995</v>
      </c>
    </row>
    <row r="480" spans="1:16" x14ac:dyDescent="0.25">
      <c r="A480" s="15">
        <v>2020</v>
      </c>
      <c r="B480" s="15" t="s">
        <v>63</v>
      </c>
      <c r="C480" s="15" t="s">
        <v>24</v>
      </c>
      <c r="D480" s="16" t="s">
        <v>8</v>
      </c>
      <c r="E480" s="17">
        <v>4000</v>
      </c>
      <c r="F480" s="15" t="s">
        <v>49</v>
      </c>
      <c r="G480" s="15" t="s">
        <v>50</v>
      </c>
      <c r="H480" s="24">
        <f t="shared" si="50"/>
        <v>2008</v>
      </c>
      <c r="I480" s="25">
        <f t="shared" si="51"/>
        <v>1004</v>
      </c>
      <c r="J480" s="25">
        <f t="shared" si="52"/>
        <v>240.95999999999998</v>
      </c>
      <c r="K480" s="25">
        <f t="shared" si="53"/>
        <v>3252.96</v>
      </c>
      <c r="L480" s="26">
        <v>1702</v>
      </c>
      <c r="M480" s="27">
        <v>16689</v>
      </c>
      <c r="N480" s="25">
        <f t="shared" si="54"/>
        <v>18391</v>
      </c>
      <c r="O480" s="36">
        <f t="shared" si="55"/>
        <v>-15138.04</v>
      </c>
      <c r="P480" s="27">
        <f t="shared" si="56"/>
        <v>3303522.9599999995</v>
      </c>
    </row>
    <row r="481" spans="1:16" x14ac:dyDescent="0.25">
      <c r="A481" s="18">
        <v>2020</v>
      </c>
      <c r="B481" s="18" t="s">
        <v>63</v>
      </c>
      <c r="C481" s="18" t="s">
        <v>25</v>
      </c>
      <c r="D481" s="19" t="s">
        <v>4</v>
      </c>
      <c r="E481" s="20">
        <v>60000</v>
      </c>
      <c r="F481" s="18" t="s">
        <v>52</v>
      </c>
      <c r="G481" s="18" t="s">
        <v>53</v>
      </c>
      <c r="H481" s="24">
        <f t="shared" si="50"/>
        <v>12960</v>
      </c>
      <c r="I481" s="25">
        <f t="shared" si="51"/>
        <v>0</v>
      </c>
      <c r="J481" s="25">
        <f t="shared" si="52"/>
        <v>0</v>
      </c>
      <c r="K481" s="25">
        <f t="shared" si="53"/>
        <v>12960</v>
      </c>
      <c r="L481" s="26">
        <v>1702</v>
      </c>
      <c r="M481" s="26">
        <v>15640</v>
      </c>
      <c r="N481" s="25">
        <f t="shared" si="54"/>
        <v>17342</v>
      </c>
      <c r="O481" s="36">
        <f t="shared" si="55"/>
        <v>-4382</v>
      </c>
      <c r="P481" s="27">
        <f t="shared" si="56"/>
        <v>3299140.9599999995</v>
      </c>
    </row>
    <row r="482" spans="1:16" x14ac:dyDescent="0.25">
      <c r="A482" s="15">
        <v>2020</v>
      </c>
      <c r="B482" s="15" t="s">
        <v>63</v>
      </c>
      <c r="C482" s="15" t="s">
        <v>27</v>
      </c>
      <c r="D482" s="16" t="s">
        <v>6</v>
      </c>
      <c r="E482" s="17">
        <v>10000</v>
      </c>
      <c r="F482" s="15" t="s">
        <v>52</v>
      </c>
      <c r="G482" s="15" t="s">
        <v>53</v>
      </c>
      <c r="H482" s="24">
        <f t="shared" si="50"/>
        <v>1750</v>
      </c>
      <c r="I482" s="25">
        <f t="shared" si="51"/>
        <v>0</v>
      </c>
      <c r="J482" s="25">
        <f t="shared" si="52"/>
        <v>0</v>
      </c>
      <c r="K482" s="25">
        <f t="shared" si="53"/>
        <v>1750</v>
      </c>
      <c r="L482" s="26">
        <v>1702</v>
      </c>
      <c r="M482" s="27">
        <v>5931</v>
      </c>
      <c r="N482" s="25">
        <f t="shared" si="54"/>
        <v>7633</v>
      </c>
      <c r="O482" s="36">
        <f t="shared" si="55"/>
        <v>-5883</v>
      </c>
      <c r="P482" s="27">
        <f t="shared" si="56"/>
        <v>3293257.9599999995</v>
      </c>
    </row>
    <row r="483" spans="1:16" x14ac:dyDescent="0.25">
      <c r="A483" s="18">
        <v>2020</v>
      </c>
      <c r="B483" s="18" t="s">
        <v>63</v>
      </c>
      <c r="C483" s="18" t="s">
        <v>29</v>
      </c>
      <c r="D483" s="19" t="s">
        <v>4</v>
      </c>
      <c r="E483" s="20">
        <v>61000</v>
      </c>
      <c r="F483" s="18" t="s">
        <v>49</v>
      </c>
      <c r="G483" s="18" t="s">
        <v>53</v>
      </c>
      <c r="H483" s="24">
        <f t="shared" si="50"/>
        <v>2928</v>
      </c>
      <c r="I483" s="25">
        <f t="shared" si="51"/>
        <v>1464</v>
      </c>
      <c r="J483" s="25">
        <f t="shared" si="52"/>
        <v>0</v>
      </c>
      <c r="K483" s="25">
        <f t="shared" si="53"/>
        <v>4392</v>
      </c>
      <c r="L483" s="26">
        <v>1702</v>
      </c>
      <c r="M483" s="26">
        <v>16817</v>
      </c>
      <c r="N483" s="25">
        <f t="shared" si="54"/>
        <v>18519</v>
      </c>
      <c r="O483" s="36">
        <f t="shared" si="55"/>
        <v>-14127</v>
      </c>
      <c r="P483" s="27">
        <f t="shared" si="56"/>
        <v>3279130.9599999995</v>
      </c>
    </row>
    <row r="484" spans="1:16" x14ac:dyDescent="0.25">
      <c r="A484" s="15">
        <v>2020</v>
      </c>
      <c r="B484" s="15" t="s">
        <v>63</v>
      </c>
      <c r="C484" s="15" t="s">
        <v>31</v>
      </c>
      <c r="D484" s="16" t="s">
        <v>3</v>
      </c>
      <c r="E484" s="17">
        <v>10000</v>
      </c>
      <c r="F484" s="15" t="s">
        <v>49</v>
      </c>
      <c r="G484" s="15" t="s">
        <v>51</v>
      </c>
      <c r="H484" s="24">
        <f t="shared" si="50"/>
        <v>290</v>
      </c>
      <c r="I484" s="25">
        <f t="shared" si="51"/>
        <v>145</v>
      </c>
      <c r="J484" s="25">
        <f t="shared" si="52"/>
        <v>29</v>
      </c>
      <c r="K484" s="25">
        <f t="shared" si="53"/>
        <v>464</v>
      </c>
      <c r="L484" s="26">
        <v>1702</v>
      </c>
      <c r="M484" s="27">
        <v>7646</v>
      </c>
      <c r="N484" s="25">
        <f t="shared" si="54"/>
        <v>9348</v>
      </c>
      <c r="O484" s="36">
        <f t="shared" si="55"/>
        <v>-8884</v>
      </c>
      <c r="P484" s="27">
        <f t="shared" si="56"/>
        <v>3270246.9599999995</v>
      </c>
    </row>
    <row r="485" spans="1:16" x14ac:dyDescent="0.25">
      <c r="A485" s="18">
        <v>2020</v>
      </c>
      <c r="B485" s="18" t="s">
        <v>64</v>
      </c>
      <c r="C485" s="18" t="s">
        <v>12</v>
      </c>
      <c r="D485" s="19" t="s">
        <v>8</v>
      </c>
      <c r="E485" s="20">
        <v>9000</v>
      </c>
      <c r="F485" s="18" t="s">
        <v>49</v>
      </c>
      <c r="G485" s="18" t="s">
        <v>50</v>
      </c>
      <c r="H485" s="24">
        <f t="shared" si="50"/>
        <v>16227</v>
      </c>
      <c r="I485" s="25">
        <f t="shared" si="51"/>
        <v>8113.5</v>
      </c>
      <c r="J485" s="25">
        <f t="shared" si="52"/>
        <v>1947.24</v>
      </c>
      <c r="K485" s="25">
        <f t="shared" si="53"/>
        <v>26287.74</v>
      </c>
      <c r="L485" s="26">
        <v>1702</v>
      </c>
      <c r="M485" s="26">
        <v>13768</v>
      </c>
      <c r="N485" s="25">
        <f t="shared" si="54"/>
        <v>15470</v>
      </c>
      <c r="O485" s="36">
        <f t="shared" si="55"/>
        <v>10817.740000000002</v>
      </c>
      <c r="P485" s="27">
        <f t="shared" si="56"/>
        <v>3281064.6999999997</v>
      </c>
    </row>
    <row r="486" spans="1:16" x14ac:dyDescent="0.25">
      <c r="A486" s="15">
        <v>2020</v>
      </c>
      <c r="B486" s="15" t="s">
        <v>64</v>
      </c>
      <c r="C486" s="15" t="s">
        <v>16</v>
      </c>
      <c r="D486" s="16" t="s">
        <v>3</v>
      </c>
      <c r="E486" s="17">
        <v>44000</v>
      </c>
      <c r="F486" s="15" t="s">
        <v>49</v>
      </c>
      <c r="G486" s="15" t="s">
        <v>51</v>
      </c>
      <c r="H486" s="24">
        <f t="shared" si="50"/>
        <v>21516</v>
      </c>
      <c r="I486" s="25">
        <f t="shared" si="51"/>
        <v>10758</v>
      </c>
      <c r="J486" s="25">
        <f t="shared" si="52"/>
        <v>2151.6</v>
      </c>
      <c r="K486" s="25">
        <f t="shared" si="53"/>
        <v>34425.599999999999</v>
      </c>
      <c r="L486" s="26">
        <v>1702</v>
      </c>
      <c r="M486" s="27">
        <v>10299</v>
      </c>
      <c r="N486" s="25">
        <f t="shared" si="54"/>
        <v>12001</v>
      </c>
      <c r="O486" s="36">
        <f t="shared" si="55"/>
        <v>22424.6</v>
      </c>
      <c r="P486" s="27">
        <f t="shared" si="56"/>
        <v>3303489.3</v>
      </c>
    </row>
    <row r="487" spans="1:16" x14ac:dyDescent="0.25">
      <c r="A487" s="18">
        <v>2020</v>
      </c>
      <c r="B487" s="18" t="s">
        <v>64</v>
      </c>
      <c r="C487" s="18" t="s">
        <v>20</v>
      </c>
      <c r="D487" s="19" t="s">
        <v>4</v>
      </c>
      <c r="E487" s="20">
        <v>65000</v>
      </c>
      <c r="F487" s="18" t="s">
        <v>52</v>
      </c>
      <c r="G487" s="18" t="s">
        <v>50</v>
      </c>
      <c r="H487" s="24">
        <f t="shared" si="50"/>
        <v>24570</v>
      </c>
      <c r="I487" s="25">
        <f t="shared" si="51"/>
        <v>0</v>
      </c>
      <c r="J487" s="25">
        <f t="shared" si="52"/>
        <v>2948.4</v>
      </c>
      <c r="K487" s="25">
        <f t="shared" si="53"/>
        <v>27518.400000000001</v>
      </c>
      <c r="L487" s="26">
        <v>1702</v>
      </c>
      <c r="M487" s="26">
        <v>5119</v>
      </c>
      <c r="N487" s="25">
        <f t="shared" si="54"/>
        <v>6821</v>
      </c>
      <c r="O487" s="36">
        <f t="shared" si="55"/>
        <v>20697.400000000001</v>
      </c>
      <c r="P487" s="27">
        <f t="shared" si="56"/>
        <v>3324186.6999999997</v>
      </c>
    </row>
    <row r="488" spans="1:16" x14ac:dyDescent="0.25">
      <c r="A488" s="15">
        <v>2020</v>
      </c>
      <c r="B488" s="15" t="s">
        <v>64</v>
      </c>
      <c r="C488" s="15" t="s">
        <v>24</v>
      </c>
      <c r="D488" s="16" t="s">
        <v>4</v>
      </c>
      <c r="E488" s="17">
        <v>62000</v>
      </c>
      <c r="F488" s="15" t="s">
        <v>52</v>
      </c>
      <c r="G488" s="15" t="s">
        <v>51</v>
      </c>
      <c r="H488" s="24">
        <f t="shared" si="50"/>
        <v>13268</v>
      </c>
      <c r="I488" s="25">
        <f t="shared" si="51"/>
        <v>0</v>
      </c>
      <c r="J488" s="25">
        <f t="shared" si="52"/>
        <v>1326.8000000000002</v>
      </c>
      <c r="K488" s="25">
        <f t="shared" si="53"/>
        <v>14594.8</v>
      </c>
      <c r="L488" s="26">
        <v>1702</v>
      </c>
      <c r="M488" s="27">
        <v>11930</v>
      </c>
      <c r="N488" s="25">
        <f t="shared" si="54"/>
        <v>13632</v>
      </c>
      <c r="O488" s="36">
        <f t="shared" si="55"/>
        <v>962.79999999999927</v>
      </c>
      <c r="P488" s="27">
        <f t="shared" si="56"/>
        <v>3325149.4999999995</v>
      </c>
    </row>
    <row r="489" spans="1:16" x14ac:dyDescent="0.25">
      <c r="A489" s="18">
        <v>2020</v>
      </c>
      <c r="B489" s="18" t="s">
        <v>64</v>
      </c>
      <c r="C489" s="18" t="s">
        <v>25</v>
      </c>
      <c r="D489" s="19" t="s">
        <v>5</v>
      </c>
      <c r="E489" s="20">
        <v>53000</v>
      </c>
      <c r="F489" s="18" t="s">
        <v>49</v>
      </c>
      <c r="G489" s="18" t="s">
        <v>51</v>
      </c>
      <c r="H489" s="24">
        <f t="shared" si="50"/>
        <v>12985</v>
      </c>
      <c r="I489" s="25">
        <f t="shared" si="51"/>
        <v>6492.5</v>
      </c>
      <c r="J489" s="25">
        <f t="shared" si="52"/>
        <v>1298.5</v>
      </c>
      <c r="K489" s="25">
        <f t="shared" si="53"/>
        <v>20776</v>
      </c>
      <c r="L489" s="26">
        <v>1702</v>
      </c>
      <c r="M489" s="26">
        <v>11199</v>
      </c>
      <c r="N489" s="25">
        <f t="shared" si="54"/>
        <v>12901</v>
      </c>
      <c r="O489" s="36">
        <f t="shared" si="55"/>
        <v>7875</v>
      </c>
      <c r="P489" s="27">
        <f t="shared" si="56"/>
        <v>3333024.4999999995</v>
      </c>
    </row>
    <row r="490" spans="1:16" x14ac:dyDescent="0.25">
      <c r="A490" s="15">
        <v>2020</v>
      </c>
      <c r="B490" s="15" t="s">
        <v>64</v>
      </c>
      <c r="C490" s="15" t="s">
        <v>27</v>
      </c>
      <c r="D490" s="16" t="s">
        <v>6</v>
      </c>
      <c r="E490" s="17">
        <v>33000</v>
      </c>
      <c r="F490" s="15" t="s">
        <v>49</v>
      </c>
      <c r="G490" s="15" t="s">
        <v>50</v>
      </c>
      <c r="H490" s="24">
        <f t="shared" si="50"/>
        <v>5775</v>
      </c>
      <c r="I490" s="25">
        <f t="shared" si="51"/>
        <v>2887.5</v>
      </c>
      <c r="J490" s="25">
        <f t="shared" si="52"/>
        <v>693</v>
      </c>
      <c r="K490" s="25">
        <f t="shared" si="53"/>
        <v>9355.5</v>
      </c>
      <c r="L490" s="26">
        <v>1702</v>
      </c>
      <c r="M490" s="27">
        <v>10462</v>
      </c>
      <c r="N490" s="25">
        <f t="shared" si="54"/>
        <v>12164</v>
      </c>
      <c r="O490" s="36">
        <f t="shared" si="55"/>
        <v>-2808.5</v>
      </c>
      <c r="P490" s="27">
        <f t="shared" si="56"/>
        <v>3330215.9999999995</v>
      </c>
    </row>
    <row r="491" spans="1:16" x14ac:dyDescent="0.25">
      <c r="A491" s="18">
        <v>2020</v>
      </c>
      <c r="B491" s="18" t="s">
        <v>64</v>
      </c>
      <c r="C491" s="18" t="s">
        <v>29</v>
      </c>
      <c r="D491" s="19" t="s">
        <v>6</v>
      </c>
      <c r="E491" s="20">
        <v>68000</v>
      </c>
      <c r="F491" s="18" t="s">
        <v>49</v>
      </c>
      <c r="G491" s="18" t="s">
        <v>53</v>
      </c>
      <c r="H491" s="24">
        <f t="shared" si="50"/>
        <v>6052</v>
      </c>
      <c r="I491" s="25">
        <f t="shared" si="51"/>
        <v>3026</v>
      </c>
      <c r="J491" s="25">
        <f t="shared" si="52"/>
        <v>0</v>
      </c>
      <c r="K491" s="25">
        <f t="shared" si="53"/>
        <v>9078</v>
      </c>
      <c r="L491" s="26">
        <v>1702</v>
      </c>
      <c r="M491" s="26">
        <v>3295</v>
      </c>
      <c r="N491" s="25">
        <f t="shared" si="54"/>
        <v>4997</v>
      </c>
      <c r="O491" s="36">
        <f t="shared" si="55"/>
        <v>4081</v>
      </c>
      <c r="P491" s="27">
        <f t="shared" si="56"/>
        <v>3334296.9999999995</v>
      </c>
    </row>
    <row r="492" spans="1:16" x14ac:dyDescent="0.25">
      <c r="A492" s="21">
        <v>2020</v>
      </c>
      <c r="B492" s="21" t="s">
        <v>64</v>
      </c>
      <c r="C492" s="21" t="s">
        <v>31</v>
      </c>
      <c r="D492" s="22" t="s">
        <v>8</v>
      </c>
      <c r="E492" s="23">
        <v>12000</v>
      </c>
      <c r="F492" s="21" t="s">
        <v>52</v>
      </c>
      <c r="G492" s="21" t="s">
        <v>53</v>
      </c>
      <c r="H492" s="24">
        <f t="shared" si="50"/>
        <v>1260</v>
      </c>
      <c r="I492" s="25">
        <f t="shared" si="51"/>
        <v>0</v>
      </c>
      <c r="J492" s="25">
        <f t="shared" si="52"/>
        <v>0</v>
      </c>
      <c r="K492" s="25">
        <f t="shared" si="53"/>
        <v>1260</v>
      </c>
      <c r="L492" s="26">
        <v>1702</v>
      </c>
      <c r="M492" s="28">
        <v>17546</v>
      </c>
      <c r="N492" s="25">
        <f t="shared" si="54"/>
        <v>19248</v>
      </c>
      <c r="O492" s="36">
        <f t="shared" si="55"/>
        <v>-17988</v>
      </c>
      <c r="P492" s="27">
        <f t="shared" si="56"/>
        <v>3316308.9999999995</v>
      </c>
    </row>
    <row r="496" spans="1:16" x14ac:dyDescent="0.25">
      <c r="A496" s="39" t="s">
        <v>65</v>
      </c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</row>
    <row r="500" spans="2:7" x14ac:dyDescent="0.25">
      <c r="B500" s="37" t="s">
        <v>68</v>
      </c>
      <c r="C500" s="37"/>
      <c r="F500" s="37" t="s">
        <v>69</v>
      </c>
      <c r="G500" s="37"/>
    </row>
    <row r="501" spans="2:7" x14ac:dyDescent="0.25">
      <c r="B501" s="31" t="s">
        <v>34</v>
      </c>
      <c r="C501" t="s">
        <v>66</v>
      </c>
      <c r="F501" s="31" t="s">
        <v>34</v>
      </c>
      <c r="G501" t="s">
        <v>66</v>
      </c>
    </row>
    <row r="502" spans="2:7" x14ac:dyDescent="0.25">
      <c r="B502" s="32" t="s">
        <v>12</v>
      </c>
      <c r="C502" s="33">
        <v>357000</v>
      </c>
      <c r="F502" s="32" t="s">
        <v>12</v>
      </c>
      <c r="G502" s="33">
        <v>319000</v>
      </c>
    </row>
    <row r="503" spans="2:7" x14ac:dyDescent="0.25">
      <c r="B503" s="32" t="s">
        <v>16</v>
      </c>
      <c r="C503" s="33">
        <v>450000</v>
      </c>
      <c r="F503" s="32" t="s">
        <v>16</v>
      </c>
      <c r="G503" s="33">
        <v>281000</v>
      </c>
    </row>
    <row r="504" spans="2:7" x14ac:dyDescent="0.25">
      <c r="B504" s="32" t="s">
        <v>20</v>
      </c>
      <c r="C504" s="33">
        <v>576000</v>
      </c>
      <c r="F504" s="32" t="s">
        <v>20</v>
      </c>
      <c r="G504" s="33">
        <v>359000</v>
      </c>
    </row>
    <row r="505" spans="2:7" x14ac:dyDescent="0.25">
      <c r="B505" s="32" t="s">
        <v>24</v>
      </c>
      <c r="C505" s="33">
        <v>518000</v>
      </c>
      <c r="F505" s="32" t="s">
        <v>24</v>
      </c>
      <c r="G505" s="33">
        <v>619000</v>
      </c>
    </row>
    <row r="506" spans="2:7" x14ac:dyDescent="0.25">
      <c r="B506" s="32" t="s">
        <v>25</v>
      </c>
      <c r="C506" s="33">
        <v>443000</v>
      </c>
      <c r="F506" s="32" t="s">
        <v>25</v>
      </c>
      <c r="G506" s="33">
        <v>350000</v>
      </c>
    </row>
    <row r="507" spans="2:7" x14ac:dyDescent="0.25">
      <c r="B507" s="32" t="s">
        <v>27</v>
      </c>
      <c r="C507" s="33">
        <v>531000</v>
      </c>
      <c r="F507" s="32" t="s">
        <v>27</v>
      </c>
      <c r="G507" s="33">
        <v>412000</v>
      </c>
    </row>
    <row r="508" spans="2:7" x14ac:dyDescent="0.25">
      <c r="B508" s="32" t="s">
        <v>29</v>
      </c>
      <c r="C508" s="33">
        <v>418000</v>
      </c>
      <c r="F508" s="32" t="s">
        <v>29</v>
      </c>
      <c r="G508" s="33">
        <v>332000</v>
      </c>
    </row>
    <row r="509" spans="2:7" x14ac:dyDescent="0.25">
      <c r="B509" s="32" t="s">
        <v>31</v>
      </c>
      <c r="C509" s="33">
        <v>354000</v>
      </c>
      <c r="F509" s="32" t="s">
        <v>31</v>
      </c>
      <c r="G509" s="33">
        <v>392000</v>
      </c>
    </row>
    <row r="510" spans="2:7" x14ac:dyDescent="0.25">
      <c r="B510" s="32" t="s">
        <v>67</v>
      </c>
      <c r="C510" s="33">
        <v>3647000</v>
      </c>
      <c r="F510" s="32" t="s">
        <v>67</v>
      </c>
      <c r="G510" s="33">
        <v>3064000</v>
      </c>
    </row>
    <row r="512" spans="2:7" ht="35.25" customHeight="1" x14ac:dyDescent="0.25"/>
    <row r="514" spans="2:7" x14ac:dyDescent="0.25">
      <c r="B514" s="37" t="s">
        <v>70</v>
      </c>
      <c r="C514" s="37"/>
      <c r="F514" s="37" t="s">
        <v>71</v>
      </c>
      <c r="G514" s="37"/>
    </row>
    <row r="515" spans="2:7" x14ac:dyDescent="0.25">
      <c r="B515" s="31" t="s">
        <v>34</v>
      </c>
      <c r="C515" t="s">
        <v>66</v>
      </c>
      <c r="F515" s="31" t="s">
        <v>34</v>
      </c>
      <c r="G515" t="s">
        <v>66</v>
      </c>
    </row>
    <row r="516" spans="2:7" x14ac:dyDescent="0.25">
      <c r="B516" s="32" t="s">
        <v>12</v>
      </c>
      <c r="C516" s="33">
        <v>449000</v>
      </c>
      <c r="F516" s="32" t="s">
        <v>12</v>
      </c>
      <c r="G516" s="33">
        <v>272000</v>
      </c>
    </row>
    <row r="517" spans="2:7" x14ac:dyDescent="0.25">
      <c r="B517" s="32" t="s">
        <v>16</v>
      </c>
      <c r="C517" s="33">
        <v>519000</v>
      </c>
      <c r="F517" s="32" t="s">
        <v>16</v>
      </c>
      <c r="G517" s="33">
        <v>397000</v>
      </c>
    </row>
    <row r="518" spans="2:7" x14ac:dyDescent="0.25">
      <c r="B518" s="32" t="s">
        <v>20</v>
      </c>
      <c r="C518" s="33">
        <v>421000</v>
      </c>
      <c r="F518" s="32" t="s">
        <v>20</v>
      </c>
      <c r="G518" s="33">
        <v>310000</v>
      </c>
    </row>
    <row r="519" spans="2:7" x14ac:dyDescent="0.25">
      <c r="B519" s="32" t="s">
        <v>24</v>
      </c>
      <c r="C519" s="33">
        <v>457000</v>
      </c>
      <c r="F519" s="32" t="s">
        <v>24</v>
      </c>
      <c r="G519" s="33">
        <v>410000</v>
      </c>
    </row>
    <row r="520" spans="2:7" x14ac:dyDescent="0.25">
      <c r="B520" s="32" t="s">
        <v>25</v>
      </c>
      <c r="C520" s="33">
        <v>456000</v>
      </c>
      <c r="F520" s="32" t="s">
        <v>25</v>
      </c>
      <c r="G520" s="33">
        <v>488000</v>
      </c>
    </row>
    <row r="521" spans="2:7" x14ac:dyDescent="0.25">
      <c r="B521" s="32" t="s">
        <v>27</v>
      </c>
      <c r="C521" s="33">
        <v>406000</v>
      </c>
      <c r="F521" s="32" t="s">
        <v>27</v>
      </c>
      <c r="G521" s="33">
        <v>419000</v>
      </c>
    </row>
    <row r="522" spans="2:7" x14ac:dyDescent="0.25">
      <c r="B522" s="32" t="s">
        <v>29</v>
      </c>
      <c r="C522" s="33">
        <v>460000</v>
      </c>
      <c r="F522" s="32" t="s">
        <v>29</v>
      </c>
      <c r="G522" s="33">
        <v>467000</v>
      </c>
    </row>
    <row r="523" spans="2:7" x14ac:dyDescent="0.25">
      <c r="B523" s="32" t="s">
        <v>31</v>
      </c>
      <c r="C523" s="33">
        <v>356000</v>
      </c>
      <c r="F523" s="32" t="s">
        <v>31</v>
      </c>
      <c r="G523" s="33">
        <v>441000</v>
      </c>
    </row>
    <row r="524" spans="2:7" x14ac:dyDescent="0.25">
      <c r="B524" s="32" t="s">
        <v>67</v>
      </c>
      <c r="C524" s="33">
        <v>3524000</v>
      </c>
      <c r="F524" s="32" t="s">
        <v>67</v>
      </c>
      <c r="G524" s="33">
        <v>3204000</v>
      </c>
    </row>
    <row r="528" spans="2:7" x14ac:dyDescent="0.25">
      <c r="B528" s="37" t="s">
        <v>72</v>
      </c>
      <c r="C528" s="37"/>
    </row>
    <row r="529" spans="2:3" x14ac:dyDescent="0.25">
      <c r="B529" s="31" t="s">
        <v>34</v>
      </c>
      <c r="C529" t="s">
        <v>66</v>
      </c>
    </row>
    <row r="530" spans="2:3" x14ac:dyDescent="0.25">
      <c r="B530" s="32" t="s">
        <v>12</v>
      </c>
      <c r="C530" s="33">
        <v>411000</v>
      </c>
    </row>
    <row r="531" spans="2:3" x14ac:dyDescent="0.25">
      <c r="B531" s="32" t="s">
        <v>16</v>
      </c>
      <c r="C531" s="33">
        <v>402000</v>
      </c>
    </row>
    <row r="532" spans="2:3" x14ac:dyDescent="0.25">
      <c r="B532" s="32" t="s">
        <v>20</v>
      </c>
      <c r="C532" s="33">
        <v>366000</v>
      </c>
    </row>
    <row r="533" spans="2:3" x14ac:dyDescent="0.25">
      <c r="B533" s="32" t="s">
        <v>24</v>
      </c>
      <c r="C533" s="33">
        <v>389000</v>
      </c>
    </row>
    <row r="534" spans="2:3" x14ac:dyDescent="0.25">
      <c r="B534" s="32" t="s">
        <v>25</v>
      </c>
      <c r="C534" s="33">
        <v>482000</v>
      </c>
    </row>
    <row r="535" spans="2:3" x14ac:dyDescent="0.25">
      <c r="B535" s="32" t="s">
        <v>27</v>
      </c>
      <c r="C535" s="33">
        <v>375000</v>
      </c>
    </row>
    <row r="536" spans="2:3" x14ac:dyDescent="0.25">
      <c r="B536" s="32" t="s">
        <v>29</v>
      </c>
      <c r="C536" s="33">
        <v>520000</v>
      </c>
    </row>
    <row r="537" spans="2:3" x14ac:dyDescent="0.25">
      <c r="B537" s="32" t="s">
        <v>31</v>
      </c>
      <c r="C537" s="33">
        <v>436000</v>
      </c>
    </row>
    <row r="538" spans="2:3" x14ac:dyDescent="0.25">
      <c r="B538" s="32" t="s">
        <v>67</v>
      </c>
      <c r="C538" s="33">
        <v>3381000</v>
      </c>
    </row>
  </sheetData>
  <mergeCells count="8">
    <mergeCell ref="B514:C514"/>
    <mergeCell ref="F514:G514"/>
    <mergeCell ref="B528:C528"/>
    <mergeCell ref="A1:G1"/>
    <mergeCell ref="I1:N1"/>
    <mergeCell ref="A496:P496"/>
    <mergeCell ref="B500:C500"/>
    <mergeCell ref="F500:G500"/>
  </mergeCell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Question</vt:lpstr>
      <vt:lpstr>PaperSize</vt:lpstr>
      <vt:lpstr>PaperSizes</vt:lpstr>
      <vt:lpstr>PaperType</vt:lpstr>
      <vt:lpstr>PaperWeight</vt:lpstr>
      <vt:lpstr>PricingMatrix</vt:lpstr>
      <vt:lpstr>TypePaper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PC</dc:creator>
  <cp:lastModifiedBy>niall</cp:lastModifiedBy>
  <dcterms:created xsi:type="dcterms:W3CDTF">2021-02-16T00:58:23Z</dcterms:created>
  <dcterms:modified xsi:type="dcterms:W3CDTF">2021-04-07T21:02:20Z</dcterms:modified>
</cp:coreProperties>
</file>