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hartEx1.xml" ContentType="application/vnd.ms-office.chartex+xml"/>
  <Override PartName="/xl/charts/colors100.xml" ContentType="application/vnd.ms-office.chartcolorstyle+xml"/>
  <Override PartName="/xl/charts/style10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visualization-in-excel\workbooks\"/>
    </mc:Choice>
  </mc:AlternateContent>
  <bookViews>
    <workbookView xWindow="-105" yWindow="-105" windowWidth="22785" windowHeight="14805" tabRatio="955" firstSheet="3" activeTab="11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  <sheet name="Quarterly Sales Evolution" sheetId="12" r:id="rId9"/>
    <sheet name="Accenting Lines" sheetId="14" r:id="rId10"/>
    <sheet name="Seasonality" sheetId="15" r:id="rId11"/>
    <sheet name="Colorful charts" sheetId="16" r:id="rId12"/>
  </sheets>
  <definedNames>
    <definedName name="_xlchart.v5.0" hidden="1">'Waterfall chart'!$B$5:$B$20</definedName>
    <definedName name="_xlchart.v5.1" hidden="1">'Waterfall chart'!$D$4</definedName>
    <definedName name="_xlchart.v5.2" hidden="1">'Waterfall chart'!$D$5:$D$20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H6" i="14"/>
  <c r="H7" i="14"/>
  <c r="H8" i="14"/>
  <c r="H9" i="14"/>
  <c r="H10" i="14"/>
  <c r="H11" i="14"/>
  <c r="H12" i="14"/>
  <c r="H5" i="14"/>
  <c r="D6" i="9"/>
  <c r="D19" i="9"/>
  <c r="D18" i="9"/>
  <c r="D17" i="9"/>
  <c r="D16" i="9"/>
  <c r="D14" i="9"/>
  <c r="D13" i="9"/>
  <c r="D12" i="9"/>
  <c r="D11" i="9"/>
  <c r="D7" i="9"/>
  <c r="D8" i="9"/>
  <c r="D9" i="9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20" i="9"/>
  <c r="D15" i="9"/>
  <c r="D10" i="9"/>
  <c r="D5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<sst xmlns="http://schemas.openxmlformats.org/spreadsheetml/2006/main" count="130119" uniqueCount="10994">
  <si>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</si>
  <si>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</si>
  <si>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</si>
  <si>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</si>
  <si>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</si>
  <si>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</si>
  <si>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</si>
  <si>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</si>
  <si>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</si>
  <si>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</si>
  <si>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</si>
  <si>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</si>
  <si>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</si>
  <si>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</si>
  <si>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</si>
  <si>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</si>
  <si>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</si>
  <si>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</si>
  <si>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</si>
  <si>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</si>
  <si>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</si>
  <si>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</si>
  <si>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</si>
  <si>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</si>
  <si>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</si>
  <si>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</si>
  <si>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</si>
  <si>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</si>
  <si>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</si>
  <si>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</si>
  <si>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</si>
  <si>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</si>
  <si>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</si>
  <si>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</si>
  <si>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</si>
  <si>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</si>
  <si>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</si>
  <si>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</si>
  <si>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</si>
  <si>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</si>
  <si>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</si>
  <si>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</si>
  <si>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</si>
  <si>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</si>
  <si>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</si>
  <si>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</si>
  <si>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</si>
  <si>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</si>
  <si>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</si>
  <si>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</si>
  <si>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</si>
  <si>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</si>
  <si>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</si>
  <si>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</si>
  <si>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</si>
  <si>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</si>
  <si>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</si>
  <si>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</si>
  <si>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</si>
  <si>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</si>
  <si>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</si>
  <si>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</si>
  <si>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</si>
  <si>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</si>
  <si>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</si>
  <si>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</si>
  <si>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</si>
  <si>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</si>
  <si>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</si>
  <si>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</si>
  <si>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</si>
  <si>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</si>
  <si>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</si>
  <si>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</si>
  <si>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</si>
  <si>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</si>
  <si>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</si>
  <si>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</si>
  <si>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</si>
  <si>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</si>
  <si>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</si>
  <si>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</si>
  <si>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</si>
  <si>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</si>
  <si>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</si>
  <si>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</si>
  <si>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</si>
  <si>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</si>
  <si>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</si>
  <si>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</si>
  <si>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</si>
  <si>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</si>
  <si>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</si>
  <si>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</si>
  <si>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</si>
  <si>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</si>
  <si>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</si>
  <si>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</si>
  <si>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</si>
  <si>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</si>
  <si>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</si>
  <si>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</si>
  <si>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</si>
  <si>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</si>
  <si>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</si>
  <si>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</si>
  <si>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</si>
  <si>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</si>
  <si>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</si>
  <si>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</si>
  <si>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</si>
  <si>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</si>
  <si>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</si>
  <si>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</si>
  <si>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</si>
  <si>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</si>
  <si>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</si>
  <si>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</si>
  <si>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</si>
  <si>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</si>
  <si>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</si>
  <si>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</si>
  <si>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</si>
  <si>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</si>
  <si>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</si>
  <si>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</si>
  <si>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</si>
  <si>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</si>
  <si>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</si>
  <si>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</si>
  <si>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</si>
  <si>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</si>
  <si>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</si>
  <si>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</si>
  <si>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</si>
  <si>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</si>
  <si>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</si>
  <si>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</si>
  <si>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</si>
  <si>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</si>
  <si>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</si>
  <si>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</si>
  <si>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</si>
  <si>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</si>
  <si>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</si>
  <si>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</si>
  <si>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</si>
  <si>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</si>
  <si>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</si>
  <si>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</si>
  <si>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</si>
  <si>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</si>
  <si>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</si>
  <si>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</si>
  <si>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</si>
  <si>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</si>
  <si>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</si>
  <si>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</si>
  <si>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</si>
  <si>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</si>
  <si>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</si>
  <si>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</si>
  <si>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</si>
  <si>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</si>
  <si>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</si>
  <si>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</si>
  <si>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</si>
  <si>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</si>
  <si>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</si>
  <si>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</si>
  <si>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</si>
  <si>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</si>
  <si>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</si>
  <si>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</si>
  <si>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</si>
  <si>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</si>
  <si>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</si>
  <si>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</si>
  <si>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</si>
  <si>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</si>
  <si>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</si>
  <si>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</si>
  <si>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</si>
  <si>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</si>
  <si>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</si>
  <si>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</si>
  <si>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</si>
  <si>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</si>
  <si>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</si>
  <si>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</si>
  <si>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</si>
  <si>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</si>
  <si>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</si>
  <si>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</si>
  <si>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</si>
  <si>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</si>
  <si>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</si>
  <si>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</si>
  <si>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</si>
  <si>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</si>
  <si>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</si>
  <si>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</si>
  <si>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</si>
  <si>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</si>
  <si>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</si>
  <si>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</si>
  <si>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</si>
  <si>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</si>
  <si>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</si>
  <si>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</si>
  <si>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</si>
  <si>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</si>
  <si>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</si>
  <si>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</si>
  <si>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</si>
  <si>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</si>
  <si>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</si>
  <si>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</si>
  <si>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</si>
  <si>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</si>
  <si>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</si>
  <si>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</si>
  <si>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</si>
  <si>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</si>
  <si>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</si>
  <si>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</si>
  <si>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</si>
  <si>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</si>
  <si>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</si>
  <si>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</si>
  <si>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</si>
  <si>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</si>
  <si>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</si>
  <si>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</si>
  <si>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</si>
  <si>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</si>
  <si>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</si>
  <si>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</si>
  <si>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</si>
  <si>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</si>
  <si>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</si>
  <si>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</si>
  <si>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</si>
  <si>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</si>
  <si>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</si>
  <si>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</si>
  <si>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</si>
  <si>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</si>
  <si>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</si>
  <si>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</si>
  <si>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</si>
  <si>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</si>
  <si>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</si>
  <si>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</si>
  <si>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</si>
  <si>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</si>
  <si>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</si>
  <si>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</si>
  <si>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</si>
  <si>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</si>
  <si>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</si>
  <si>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</si>
  <si>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</si>
  <si>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</si>
  <si>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</si>
  <si>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</si>
  <si>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</si>
  <si>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</si>
  <si>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</si>
  <si>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</si>
  <si>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</si>
  <si>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</si>
  <si>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</si>
  <si>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</si>
  <si>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</si>
  <si>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</si>
  <si>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</si>
  <si>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</si>
  <si>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</si>
  <si>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</si>
  <si>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</si>
  <si>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</si>
  <si>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</si>
  <si>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</si>
  <si>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</si>
  <si>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</si>
  <si>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</si>
  <si>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</si>
  <si>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</si>
  <si>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</si>
  <si>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</si>
  <si>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</si>
  <si>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</si>
  <si>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</si>
  <si>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</si>
  <si>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</si>
  <si>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</si>
  <si>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</si>
  <si>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</si>
  <si>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</si>
  <si>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</si>
  <si>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</si>
  <si>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</si>
  <si>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</si>
  <si>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</si>
  <si>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</si>
  <si>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</si>
  <si>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</si>
  <si>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</si>
  <si>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</si>
  <si>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</si>
  <si>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</si>
  <si>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</si>
  <si>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</si>
  <si>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</si>
  <si>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</si>
  <si>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</si>
  <si>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</si>
  <si>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</si>
  <si>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</si>
  <si>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</si>
  <si>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</si>
  <si>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</si>
  <si>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</si>
  <si>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</si>
  <si>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</si>
  <si>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</si>
  <si>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</si>
  <si>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</si>
  <si>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</si>
  <si>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</si>
  <si>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</si>
  <si>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</si>
  <si>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</si>
  <si>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</si>
  <si>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</si>
  <si>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</si>
  <si>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</si>
  <si>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</si>
  <si>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</si>
  <si>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</si>
  <si>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</si>
  <si>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</si>
  <si>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</si>
  <si>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</si>
  <si>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</si>
  <si>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</si>
  <si>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</si>
  <si>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</si>
  <si>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</si>
  <si>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</si>
  <si>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</si>
  <si>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</si>
  <si>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</si>
  <si>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</si>
  <si>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</si>
  <si>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</si>
  <si>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</si>
  <si>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</si>
  <si>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</si>
  <si>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</si>
  <si>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</si>
  <si>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</si>
  <si>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</si>
  <si>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</si>
  <si>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</si>
  <si>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</si>
  <si>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</si>
  <si>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</si>
  <si>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</si>
  <si>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</si>
  <si>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</si>
  <si>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</si>
  <si>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</si>
  <si>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</si>
  <si>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</si>
  <si>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</si>
  <si>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</si>
  <si>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</si>
  <si>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</si>
  <si>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</si>
  <si>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</si>
  <si>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</si>
  <si>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</si>
  <si>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</si>
  <si>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</si>
  <si>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</si>
  <si>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</si>
  <si>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</si>
  <si>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</si>
  <si>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</si>
  <si>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</si>
  <si>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</si>
  <si>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</si>
  <si>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</si>
  <si>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</si>
  <si>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</si>
  <si>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</si>
  <si>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</si>
  <si>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</si>
  <si>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</si>
  <si>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</si>
  <si>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</si>
  <si>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</si>
  <si>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</si>
  <si>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</si>
  <si>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</si>
  <si>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</si>
  <si>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</si>
  <si>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</si>
  <si>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</si>
  <si>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</si>
  <si>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</si>
  <si>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</si>
  <si>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</si>
  <si>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</si>
  <si>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</si>
  <si>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</si>
  <si>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</si>
  <si>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</si>
  <si>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</si>
  <si>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</si>
  <si>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</si>
  <si>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</si>
  <si>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</si>
  <si>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</si>
  <si>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</si>
  <si>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</si>
  <si>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</si>
  <si>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</si>
  <si>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</si>
  <si>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</si>
  <si>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</si>
  <si>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</si>
  <si>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</si>
  <si>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</si>
  <si>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</si>
  <si>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</si>
  <si>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</si>
  <si>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</si>
  <si>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</si>
  <si>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</si>
  <si>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</si>
  <si>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</si>
  <si>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</si>
  <si>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</si>
  <si>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</si>
  <si>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</si>
  <si>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</si>
  <si>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</si>
  <si>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</si>
  <si>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</si>
  <si>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</si>
  <si>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</si>
  <si>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</si>
  <si>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</si>
  <si>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</si>
  <si>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</si>
  <si>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</si>
  <si>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</si>
  <si>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</si>
  <si>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</si>
  <si>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</si>
  <si>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</si>
  <si>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</si>
  <si>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</si>
  <si>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</si>
  <si>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</si>
  <si>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</si>
  <si>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</si>
  <si>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</si>
  <si>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</si>
  <si>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</si>
  <si>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</si>
  <si>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</si>
  <si>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</si>
  <si>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</si>
  <si>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</si>
  <si>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</si>
  <si>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</si>
  <si>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</si>
  <si>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</si>
  <si>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</si>
  <si>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</si>
  <si>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</si>
  <si>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</si>
  <si>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</si>
  <si>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</si>
  <si>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</si>
  <si>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</si>
  <si>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</si>
  <si>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</si>
  <si>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</si>
  <si>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</si>
  <si>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</si>
  <si>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</si>
  <si>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</si>
  <si>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</si>
  <si>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</si>
  <si>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</si>
  <si>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</si>
  <si>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</si>
  <si>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</si>
  <si>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</si>
  <si>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</si>
  <si>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</si>
  <si>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</si>
  <si>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</si>
  <si>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</si>
  <si>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</si>
  <si>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</si>
  <si>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</si>
  <si>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</si>
  <si>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</si>
  <si>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</si>
  <si>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</si>
  <si>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</si>
  <si>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</si>
  <si>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</si>
  <si>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</si>
  <si>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</si>
  <si>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</si>
  <si>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</si>
  <si>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</si>
  <si>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</si>
  <si>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</si>
  <si>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</si>
  <si>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</si>
  <si>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</si>
  <si>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</si>
  <si>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</si>
  <si>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</si>
  <si>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</si>
  <si>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</si>
  <si>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</si>
  <si>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</si>
  <si>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</si>
  <si>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</si>
  <si>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</si>
  <si>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</si>
  <si>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</si>
  <si>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</si>
  <si>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</si>
  <si>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</si>
  <si>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</si>
  <si>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</si>
  <si>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</si>
  <si>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</si>
  <si>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</si>
  <si>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</si>
  <si>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</si>
  <si>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</si>
  <si>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</si>
  <si>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</si>
  <si>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</si>
  <si>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</si>
  <si>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</si>
  <si>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</si>
  <si>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</si>
  <si>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</si>
  <si>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</si>
  <si>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</si>
  <si>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</si>
  <si>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</si>
  <si>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</si>
  <si>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</si>
  <si>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</si>
  <si>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</si>
  <si>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</si>
  <si>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</si>
  <si>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</si>
  <si>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</si>
  <si>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</si>
  <si>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</si>
  <si>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</si>
  <si>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</si>
  <si>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</si>
  <si>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</si>
  <si>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</si>
  <si>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</si>
  <si>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</si>
  <si>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</si>
  <si>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</si>
  <si>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</si>
  <si>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</si>
  <si>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</si>
  <si>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</si>
  <si>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</si>
  <si>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</si>
  <si>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</si>
  <si>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</si>
  <si>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</si>
  <si>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</si>
  <si>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</si>
  <si>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</si>
  <si>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</si>
  <si>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</si>
  <si>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</si>
  <si>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</si>
  <si>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</si>
  <si>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</si>
  <si>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</si>
  <si>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</si>
  <si>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</si>
  <si>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</si>
  <si>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</si>
  <si>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</si>
  <si>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</si>
  <si>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</si>
  <si>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</si>
  <si>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</si>
  <si>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</si>
  <si>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</si>
  <si>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</si>
  <si>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</si>
  <si>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</si>
  <si>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</si>
  <si>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</si>
  <si>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</si>
  <si>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</si>
  <si>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</si>
  <si>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</si>
  <si>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</si>
  <si>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</si>
  <si>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</si>
  <si>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</si>
  <si>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</si>
  <si>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</si>
  <si>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</si>
  <si>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</si>
  <si>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</si>
  <si>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</si>
  <si>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</si>
  <si>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</si>
  <si>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</si>
  <si>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</si>
  <si>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</si>
  <si>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</si>
  <si>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</si>
  <si>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</si>
  <si>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</si>
  <si>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</si>
  <si>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</si>
  <si>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</si>
  <si>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</si>
  <si>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</si>
  <si>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</si>
  <si>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</si>
  <si>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</si>
  <si>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</si>
  <si>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</si>
  <si>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</si>
  <si>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</si>
  <si>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</si>
  <si>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</si>
  <si>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</si>
  <si>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</si>
  <si>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</si>
  <si>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</si>
  <si>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</si>
  <si>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</si>
  <si>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</si>
  <si>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</si>
  <si>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</si>
  <si>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</si>
  <si>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</si>
  <si>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</si>
  <si>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</si>
  <si>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</si>
  <si>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</si>
  <si>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</si>
  <si>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</si>
  <si>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</si>
  <si>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</si>
  <si>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</si>
  <si>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</si>
  <si>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</si>
  <si>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</si>
  <si>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</si>
  <si>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</si>
  <si>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</si>
  <si>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</si>
  <si>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</si>
  <si>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</si>
  <si>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</si>
  <si>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</si>
  <si>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</si>
  <si>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</si>
  <si>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</si>
  <si>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</si>
  <si>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</si>
  <si>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</si>
  <si>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</si>
  <si>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</si>
  <si>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</si>
  <si>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</si>
  <si>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</si>
  <si>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</si>
  <si>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</si>
  <si>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</si>
  <si>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</si>
  <si>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</si>
  <si>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</si>
  <si>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</si>
  <si>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</si>
  <si>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</si>
  <si>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</si>
  <si>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</si>
  <si>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</si>
  <si>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</si>
  <si>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</si>
  <si>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</si>
  <si>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</si>
  <si>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</si>
  <si>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</si>
  <si>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</si>
  <si>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</si>
  <si>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</si>
  <si>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</si>
  <si>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</si>
  <si>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</si>
  <si>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</si>
  <si>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</si>
  <si>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</si>
  <si>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</si>
  <si>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</si>
  <si>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</si>
  <si>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</si>
  <si>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</si>
  <si>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</si>
  <si>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</si>
  <si>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</si>
  <si>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</si>
  <si>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</si>
  <si>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</si>
  <si>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</si>
  <si>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</si>
  <si>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</si>
  <si>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</si>
  <si>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</si>
  <si>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</si>
  <si>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</si>
  <si>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</si>
  <si>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</si>
  <si>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</si>
  <si>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</si>
  <si>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</si>
  <si>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</si>
  <si>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</si>
  <si>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</si>
  <si>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</si>
  <si>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</si>
  <si>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</si>
  <si>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</si>
  <si>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</si>
  <si>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</si>
  <si>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</si>
  <si>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</si>
  <si>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</si>
  <si>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</si>
  <si>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</si>
  <si>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</si>
  <si>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</si>
  <si>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</si>
  <si>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</si>
  <si>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</si>
  <si>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</si>
  <si>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</si>
  <si>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</si>
  <si>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</si>
  <si>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</si>
  <si>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</si>
  <si>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</si>
  <si>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</si>
  <si>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</si>
  <si>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</si>
  <si>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</si>
  <si>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</si>
  <si>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</si>
  <si>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</si>
  <si>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</si>
  <si>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</si>
  <si>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</si>
  <si>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</si>
  <si>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</si>
  <si>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</si>
  <si>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</si>
  <si>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</si>
  <si>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</si>
  <si>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</si>
  <si>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</si>
  <si>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</si>
  <si>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</si>
  <si>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</si>
  <si>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</si>
  <si>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</si>
  <si>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</si>
  <si>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</si>
  <si>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</si>
  <si>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</si>
  <si>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</si>
  <si>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</si>
  <si>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</si>
  <si>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</si>
  <si>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</si>
  <si>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</si>
  <si>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</si>
  <si>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</si>
  <si>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</si>
  <si>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</si>
  <si>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</si>
  <si>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</si>
  <si>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</si>
  <si>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</si>
  <si>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</si>
  <si>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</si>
  <si>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</si>
  <si>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</si>
  <si>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</si>
  <si>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</si>
  <si>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</si>
  <si>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</si>
  <si>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</si>
  <si>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</si>
  <si>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</si>
  <si>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</si>
  <si>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</si>
  <si>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</si>
  <si>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</si>
  <si>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</si>
  <si>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</si>
  <si>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</si>
  <si>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</si>
  <si>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</si>
  <si>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</si>
  <si>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</si>
  <si>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</si>
  <si>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</si>
  <si>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</si>
  <si>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</si>
  <si>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</si>
  <si>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</si>
  <si>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</si>
  <si>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</si>
  <si>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</si>
  <si>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</si>
  <si>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</si>
  <si>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</si>
  <si>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</si>
  <si>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</si>
  <si>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</si>
  <si>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</si>
  <si>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</si>
  <si>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</si>
  <si>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</si>
  <si>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</si>
  <si>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</si>
  <si>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</si>
  <si>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</si>
  <si>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</si>
  <si>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</si>
  <si>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</si>
  <si>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</si>
  <si>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</si>
  <si>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</si>
  <si>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</si>
  <si>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</si>
  <si>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</si>
  <si>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</si>
  <si>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</si>
  <si>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</si>
  <si>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</si>
  <si>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</si>
  <si>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</si>
  <si>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</si>
  <si>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</si>
  <si>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</si>
  <si>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</si>
  <si>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</si>
  <si>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</si>
  <si>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</si>
  <si>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</si>
  <si>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</si>
  <si>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</si>
  <si>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</si>
  <si>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</si>
  <si>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</si>
  <si>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</si>
  <si>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</si>
  <si>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</si>
  <si>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</si>
  <si>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</si>
  <si>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</si>
  <si>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</si>
  <si>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</si>
  <si>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</si>
  <si>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</si>
  <si>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</si>
  <si>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</si>
  <si>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</si>
  <si>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</si>
  <si>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</si>
  <si>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</si>
  <si>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</si>
  <si>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</si>
  <si>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</si>
  <si>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</si>
  <si>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</si>
  <si>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</si>
  <si>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</si>
  <si>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</si>
  <si>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</si>
  <si>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</si>
  <si>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</si>
  <si>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</si>
  <si>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</si>
  <si>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</si>
  <si>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</si>
  <si>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</si>
  <si>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</si>
  <si>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</si>
  <si>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</si>
  <si>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</si>
  <si>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</si>
  <si>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</si>
  <si>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</si>
  <si>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</si>
  <si>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</si>
  <si>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</si>
  <si>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</si>
  <si>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</si>
  <si>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</si>
  <si>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</si>
  <si>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</si>
  <si>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</si>
  <si>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</si>
  <si>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</si>
  <si>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</si>
  <si>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</si>
  <si>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</si>
  <si>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</si>
  <si>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</si>
  <si>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</si>
  <si>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</si>
  <si>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</si>
  <si>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</si>
  <si>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</si>
  <si>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</si>
  <si>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</si>
  <si>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</si>
  <si>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</si>
  <si>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</si>
  <si>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</si>
  <si>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</si>
  <si>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</si>
  <si>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</si>
  <si>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</si>
  <si>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</si>
  <si>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</si>
  <si>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</si>
  <si>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</si>
  <si>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</si>
  <si>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</si>
  <si>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</si>
  <si>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</si>
  <si>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</si>
  <si>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</si>
  <si>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</si>
  <si>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</si>
  <si>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</si>
  <si>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</si>
  <si>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</si>
  <si>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</si>
  <si>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</si>
  <si>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</si>
  <si>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</si>
  <si>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</si>
  <si>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</si>
  <si>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</si>
  <si>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</si>
  <si>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</si>
  <si>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</si>
  <si>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</si>
  <si>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</si>
  <si>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</si>
  <si>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</si>
  <si>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</si>
  <si>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</si>
  <si>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</si>
  <si>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</si>
  <si>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</si>
  <si>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</si>
  <si>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</si>
  <si>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</si>
  <si>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</si>
  <si>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</si>
  <si>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</si>
  <si>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</si>
  <si>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</si>
  <si>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</si>
  <si>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</si>
  <si>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</si>
  <si>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</si>
  <si>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</si>
  <si>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</si>
  <si>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</si>
  <si>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</si>
  <si>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</si>
  <si>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</si>
  <si>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</si>
  <si>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</si>
  <si>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</si>
  <si>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</si>
  <si>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</si>
  <si>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</si>
  <si>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</si>
  <si>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</si>
  <si>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</si>
  <si>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</si>
  <si>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</si>
  <si>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</si>
  <si>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</si>
  <si>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</si>
  <si>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</si>
  <si>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</si>
  <si>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</si>
  <si>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</si>
  <si>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</si>
  <si>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</si>
  <si>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</si>
  <si>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</si>
  <si>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</si>
  <si>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</si>
  <si>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</si>
  <si>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</si>
  <si>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</si>
  <si>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</si>
  <si>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</si>
  <si>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</si>
  <si>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</si>
  <si>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</si>
  <si>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</si>
  <si>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</si>
  <si>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</si>
  <si>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</si>
  <si>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</si>
  <si>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</si>
  <si>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</si>
  <si>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</si>
  <si>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</si>
  <si>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</si>
  <si>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</si>
  <si>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</si>
  <si>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</si>
  <si>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</si>
  <si>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</si>
  <si>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</si>
  <si>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</si>
  <si>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</si>
  <si>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</si>
  <si>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</si>
  <si>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</si>
  <si>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</si>
  <si>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</si>
  <si>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</si>
  <si>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</si>
  <si>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</si>
  <si>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</si>
  <si>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</si>
  <si>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</si>
  <si>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</si>
  <si>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</si>
  <si>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</si>
  <si>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</si>
  <si>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</si>
  <si>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</si>
  <si>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</si>
  <si>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</si>
  <si>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</si>
  <si>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</si>
  <si>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</si>
  <si>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</si>
  <si>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</si>
  <si>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</si>
  <si>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</si>
  <si>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</si>
  <si>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</si>
  <si>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</si>
  <si>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</si>
  <si>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</si>
  <si>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</si>
  <si>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</si>
  <si>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</si>
  <si>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</si>
  <si>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</si>
  <si>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</si>
  <si>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</si>
  <si>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</si>
  <si>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</si>
  <si>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</si>
  <si>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</si>
  <si>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</si>
  <si>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</si>
  <si>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</si>
  <si>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</si>
  <si>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</si>
  <si>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</si>
  <si>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</si>
  <si>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</si>
  <si>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</si>
  <si>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</si>
  <si>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</si>
  <si>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</si>
  <si>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</si>
  <si>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</si>
  <si>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</si>
  <si>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</si>
  <si>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</si>
  <si>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</si>
  <si>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</si>
  <si>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</si>
  <si>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</si>
  <si>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</si>
  <si>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</si>
  <si>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</si>
  <si>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</si>
  <si>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</si>
  <si>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</si>
  <si>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</si>
  <si>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</si>
  <si>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</si>
  <si>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</si>
  <si>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</si>
  <si>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</si>
  <si>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</si>
  <si>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</si>
  <si>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</si>
  <si>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</si>
  <si>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</si>
  <si>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</si>
  <si>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</si>
  <si>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</si>
  <si>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</si>
  <si>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</si>
  <si>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</si>
  <si>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</si>
  <si>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</si>
  <si>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</si>
  <si>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</si>
  <si>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</si>
  <si>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</si>
  <si>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</si>
  <si>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</si>
  <si>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</si>
  <si>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</si>
  <si>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</si>
  <si>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</si>
  <si>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</si>
  <si>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</si>
  <si>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</si>
  <si>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</si>
  <si>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</si>
  <si>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</si>
  <si>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</si>
  <si>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</si>
  <si>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</si>
  <si>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</si>
  <si>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</si>
  <si>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</si>
  <si>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</si>
  <si>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</si>
  <si>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</si>
  <si>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</si>
  <si>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</si>
  <si>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</si>
  <si>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</si>
  <si>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</si>
  <si>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</si>
  <si>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</si>
  <si>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</si>
  <si>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</si>
  <si>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</si>
  <si>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</si>
  <si>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</si>
  <si>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</si>
  <si>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</si>
  <si>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</si>
  <si>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</si>
  <si>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</si>
  <si>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</si>
  <si>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</si>
  <si>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</si>
  <si>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</si>
  <si>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</si>
  <si>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</si>
  <si>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</si>
  <si>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</si>
  <si>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</si>
  <si>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</si>
  <si>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</si>
  <si>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</si>
  <si>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</si>
  <si>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</si>
  <si>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</si>
  <si>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</si>
  <si>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</si>
  <si>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</si>
  <si>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</si>
  <si>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</si>
  <si>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</si>
  <si>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</si>
  <si>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</si>
  <si>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</si>
  <si>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</si>
  <si>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</si>
  <si>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</si>
  <si>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</si>
  <si>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</si>
  <si>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</si>
  <si>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</si>
  <si>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</si>
  <si>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</si>
  <si>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</si>
  <si>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</si>
  <si>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</si>
  <si>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</si>
  <si>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</si>
  <si>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</si>
  <si>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</si>
  <si>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</si>
  <si>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</si>
  <si>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</si>
  <si>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</si>
  <si>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</si>
  <si>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</si>
  <si>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</si>
  <si>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</si>
  <si>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</si>
  <si>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</si>
  <si>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</si>
  <si>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</si>
  <si>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</si>
  <si>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</si>
  <si>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</si>
  <si>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</si>
  <si>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</si>
  <si>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</si>
  <si>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</si>
  <si>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</si>
  <si>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</si>
  <si>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</si>
  <si>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</si>
  <si>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</si>
  <si>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</si>
  <si>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</si>
  <si>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</si>
  <si>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</si>
  <si>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</si>
  <si>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</si>
  <si>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</si>
  <si>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</si>
  <si>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</si>
  <si>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</si>
  <si>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</si>
  <si>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</si>
  <si>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</si>
  <si>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</si>
  <si>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</si>
  <si>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</si>
  <si>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</si>
  <si>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</si>
  <si>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</si>
  <si>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</si>
  <si>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</si>
  <si>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</si>
  <si>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</si>
  <si>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</si>
  <si>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</si>
  <si>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</si>
  <si>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</si>
  <si>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</si>
  <si>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</si>
  <si>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</si>
  <si>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</si>
  <si>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</si>
  <si>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</si>
  <si>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</si>
  <si>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</si>
  <si>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</si>
  <si>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</si>
  <si>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</si>
  <si>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</si>
  <si>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</si>
  <si>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</si>
  <si>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</si>
  <si>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</si>
  <si>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</si>
  <si>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</si>
  <si>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</si>
  <si>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</si>
  <si>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</si>
  <si>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</si>
  <si>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</si>
  <si>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</si>
  <si>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</si>
  <si>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</si>
  <si>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</si>
  <si>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</si>
  <si>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</si>
  <si>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</si>
  <si>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</si>
  <si>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</si>
  <si>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</si>
  <si>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</si>
  <si>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</si>
  <si>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</si>
  <si>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</si>
  <si>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</si>
  <si>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</si>
  <si>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</si>
  <si>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</si>
  <si>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</si>
  <si>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</si>
  <si>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</si>
  <si>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</si>
  <si>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</si>
  <si>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</si>
  <si>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</si>
  <si>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</si>
  <si>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</si>
  <si>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</si>
  <si>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</si>
  <si>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</si>
  <si>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</si>
  <si>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</si>
  <si>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</si>
  <si>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</si>
  <si>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</si>
  <si>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</si>
  <si>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</si>
  <si>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</si>
  <si>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</si>
  <si>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</si>
  <si>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</si>
  <si>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</si>
  <si>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</si>
  <si>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</si>
  <si>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</si>
  <si>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</si>
  <si>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</si>
  <si>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</si>
  <si>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</si>
  <si>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</si>
  <si>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</si>
  <si>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</si>
  <si>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</si>
  <si>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</si>
  <si>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</si>
  <si>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</si>
  <si>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</si>
  <si>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</si>
  <si>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</si>
  <si>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</si>
  <si>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</si>
  <si>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</si>
  <si>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</si>
  <si>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</si>
  <si>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</si>
  <si>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</si>
  <si>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</si>
  <si>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</si>
  <si>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</si>
  <si>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</si>
  <si>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</si>
  <si>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</si>
  <si>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</si>
  <si>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</si>
  <si>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</si>
  <si>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</si>
  <si>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</si>
  <si>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</si>
  <si>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</si>
  <si>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</si>
  <si>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</si>
  <si>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</si>
  <si>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</si>
  <si>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</si>
  <si>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</si>
  <si>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</si>
  <si>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</si>
  <si>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</si>
  <si>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</si>
  <si>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</si>
  <si>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</si>
  <si>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</si>
  <si>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</si>
  <si>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</si>
  <si>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</si>
  <si>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</si>
  <si>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</si>
  <si>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</si>
  <si>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</si>
  <si>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</si>
  <si>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</si>
  <si>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</si>
  <si>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</si>
  <si>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</si>
  <si>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</si>
  <si>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</si>
  <si>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</si>
  <si>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</si>
  <si>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</si>
  <si>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</si>
  <si>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</si>
  <si>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</si>
  <si>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</si>
  <si>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</si>
  <si>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</si>
  <si>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</si>
  <si>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</si>
  <si>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</si>
  <si>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</si>
  <si>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</si>
  <si>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</si>
  <si>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</si>
  <si>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</si>
  <si>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</si>
  <si>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</si>
  <si>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</si>
  <si>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</si>
  <si>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</si>
  <si>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</si>
  <si>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</si>
  <si>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</si>
  <si>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</si>
  <si>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</si>
  <si>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</si>
  <si>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</si>
  <si>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</si>
  <si>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</si>
  <si>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</si>
  <si>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</si>
  <si>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</si>
  <si>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</si>
  <si>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</si>
  <si>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</si>
  <si>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</si>
  <si>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</si>
  <si>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</si>
  <si>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</si>
  <si>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</si>
  <si>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</si>
  <si>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</si>
  <si>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</si>
  <si>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</si>
  <si>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</si>
  <si>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</si>
  <si>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</si>
  <si>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</si>
  <si>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</si>
  <si>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</si>
  <si>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</si>
  <si>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</si>
  <si>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</si>
  <si>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</si>
  <si>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</si>
  <si>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</si>
  <si>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</si>
  <si>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</si>
  <si>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</si>
  <si>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</si>
  <si>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</si>
  <si>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</si>
  <si>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</si>
  <si>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</si>
  <si>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</si>
  <si>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</si>
  <si>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</si>
  <si>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</si>
  <si>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</si>
  <si>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</si>
  <si>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</si>
  <si>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</si>
  <si>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</si>
  <si>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</si>
  <si>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</si>
  <si>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</si>
  <si>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</si>
  <si>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</si>
  <si>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</si>
  <si>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</si>
  <si>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</si>
  <si>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</si>
  <si>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</si>
  <si>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</si>
  <si>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</si>
  <si>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</si>
  <si>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</si>
  <si>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</si>
  <si>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</si>
  <si>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</si>
  <si>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</si>
  <si>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</si>
  <si>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</si>
  <si>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</si>
  <si>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</si>
  <si>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</si>
  <si>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</si>
  <si>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</si>
  <si>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</si>
  <si>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</si>
  <si>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</si>
  <si>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</si>
  <si>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</si>
  <si>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</si>
  <si>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</si>
  <si>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</si>
  <si>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</si>
  <si>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</si>
  <si>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</si>
  <si>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</si>
  <si>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</si>
  <si>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</si>
  <si>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</si>
  <si>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</si>
  <si>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</si>
  <si>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</si>
  <si>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</si>
  <si>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</si>
  <si>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</si>
  <si>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</si>
  <si>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</si>
  <si>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</si>
  <si>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</si>
  <si>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</si>
  <si>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</si>
  <si>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</si>
  <si>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</si>
  <si>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</si>
  <si>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</si>
  <si>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</si>
  <si>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</si>
  <si>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</si>
  <si>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</si>
  <si>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</si>
  <si>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</si>
  <si>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</si>
  <si>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</si>
  <si>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</si>
  <si>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</si>
  <si>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</si>
  <si>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</si>
  <si>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</si>
  <si>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</si>
  <si>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</si>
  <si>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</si>
  <si>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</si>
  <si>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</si>
  <si>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</si>
  <si>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</si>
  <si>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</si>
  <si>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</si>
  <si>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</si>
  <si>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</si>
  <si>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</si>
  <si>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</si>
  <si>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</si>
  <si>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</si>
  <si>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</si>
  <si>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</si>
  <si>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</si>
  <si>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</si>
  <si>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</si>
  <si>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</si>
  <si>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</si>
  <si>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</si>
  <si>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</si>
  <si>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</si>
  <si>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</si>
  <si>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</si>
  <si>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</si>
  <si>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</si>
  <si>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</si>
  <si>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</si>
  <si>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</si>
  <si>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</si>
  <si>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</si>
  <si>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</si>
  <si>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</si>
  <si>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</si>
  <si>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</si>
  <si>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</si>
  <si>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</si>
  <si>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</si>
  <si>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</si>
  <si>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</si>
  <si>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</si>
  <si>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</si>
  <si>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</si>
  <si>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</si>
  <si>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</si>
  <si>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</si>
  <si>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</si>
  <si>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</si>
  <si>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</si>
  <si>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</si>
  <si>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</si>
  <si>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</si>
  <si>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</si>
  <si>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</si>
  <si>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</si>
  <si>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</si>
  <si>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</si>
  <si>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</si>
  <si>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</si>
  <si>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</si>
  <si>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</si>
  <si>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</si>
  <si>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</si>
  <si>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</si>
  <si>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</si>
  <si>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</si>
  <si>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</si>
  <si>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</si>
  <si>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</si>
  <si>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</si>
  <si>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</si>
  <si>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</si>
  <si>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</si>
  <si>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</si>
  <si>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</si>
  <si>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</si>
  <si>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</si>
  <si>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</si>
  <si>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</si>
  <si>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</si>
  <si>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</si>
  <si>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</si>
  <si>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</si>
  <si>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</si>
  <si>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</si>
  <si>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</si>
  <si>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</si>
  <si>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</si>
  <si>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</si>
  <si>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</si>
  <si>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</si>
  <si>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</si>
  <si>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</si>
  <si>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</si>
  <si>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</si>
  <si>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</si>
  <si>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</si>
  <si>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</si>
  <si>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</si>
  <si>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</si>
  <si>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</si>
  <si>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</si>
  <si>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</si>
  <si>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</si>
  <si>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</si>
  <si>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</si>
  <si>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</si>
  <si>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</si>
  <si>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</si>
  <si>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</si>
  <si>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</si>
  <si>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</si>
  <si>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</si>
  <si>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</si>
  <si>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</si>
  <si>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</si>
  <si>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</si>
  <si>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</si>
  <si>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</si>
  <si>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</si>
  <si>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</si>
  <si>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</si>
  <si>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</si>
  <si>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</si>
  <si>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</si>
  <si>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</si>
  <si>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</si>
  <si>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</si>
  <si>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</si>
  <si>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</si>
  <si>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</si>
  <si>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</si>
  <si>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</si>
  <si>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</si>
  <si>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</si>
  <si>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</si>
  <si>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</si>
  <si>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</si>
  <si>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</si>
  <si>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</si>
  <si>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</si>
  <si>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</si>
  <si>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</si>
  <si>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</si>
  <si>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</si>
  <si>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</si>
  <si>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</si>
  <si>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</si>
  <si>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</si>
  <si>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</si>
  <si>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</si>
  <si>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</si>
  <si>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</si>
  <si>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</si>
  <si>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</si>
  <si>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</si>
  <si>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</si>
  <si>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</si>
  <si>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</si>
  <si>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</si>
  <si>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</si>
  <si>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</si>
  <si>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</si>
  <si>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</si>
  <si>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</si>
  <si>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</si>
  <si>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</si>
  <si>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</si>
  <si>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</si>
  <si>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</si>
  <si>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</si>
  <si>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</si>
  <si>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</si>
  <si>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</si>
  <si>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</si>
  <si>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</si>
  <si>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</si>
  <si>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</si>
  <si>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</si>
  <si>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</si>
  <si>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</si>
  <si>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</si>
  <si>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</si>
  <si>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</si>
  <si>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</si>
  <si>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</si>
  <si>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</si>
  <si>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</si>
  <si>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</si>
  <si>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</si>
  <si>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</si>
  <si>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</si>
  <si>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</si>
  <si>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</si>
  <si>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</si>
  <si>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</si>
  <si>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</si>
  <si>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</si>
  <si>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</si>
  <si>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</si>
  <si>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</si>
  <si>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</si>
  <si>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</si>
  <si>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</si>
  <si>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</si>
  <si>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</si>
  <si>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</si>
  <si>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</si>
  <si>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</si>
  <si>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</si>
  <si>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</si>
  <si>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</si>
  <si>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</si>
  <si>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</si>
  <si>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</si>
  <si>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</si>
  <si>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</si>
  <si>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</si>
  <si>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</si>
  <si>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</si>
  <si>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</si>
  <si>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</si>
  <si>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</si>
  <si>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</si>
  <si>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</si>
  <si>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</si>
  <si>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</si>
  <si>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</si>
  <si>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</si>
  <si>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</si>
  <si>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</si>
  <si>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</si>
  <si>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</si>
  <si>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</si>
  <si>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</si>
  <si>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</si>
  <si>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</si>
  <si>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</si>
  <si>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</si>
  <si>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</si>
  <si>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</si>
  <si>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</si>
  <si>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</si>
  <si>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</si>
  <si>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</si>
  <si>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</si>
  <si>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</si>
  <si>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</si>
  <si>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</si>
  <si>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</si>
  <si>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</si>
  <si>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</si>
  <si>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</si>
  <si>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</si>
  <si>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</si>
  <si>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</si>
  <si>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</si>
  <si>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</si>
  <si>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</si>
  <si>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</si>
  <si>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</si>
  <si>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</si>
  <si>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</si>
  <si>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</si>
  <si>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</si>
  <si>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</si>
  <si>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</si>
  <si>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</si>
  <si>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</si>
  <si>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</si>
  <si>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</si>
  <si>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</si>
  <si>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</si>
  <si>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</si>
  <si>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</si>
  <si>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</si>
  <si>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</si>
  <si>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</si>
  <si>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</si>
  <si>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</si>
  <si>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</si>
  <si>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</si>
  <si>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</si>
  <si>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</si>
  <si>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</si>
  <si>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</si>
  <si>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</si>
  <si>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</si>
  <si>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</si>
  <si>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</si>
  <si>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</si>
  <si>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</si>
  <si>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</si>
  <si>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</si>
  <si>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</si>
  <si>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</si>
  <si>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</si>
  <si>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</si>
  <si>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</si>
  <si>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</si>
  <si>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</si>
  <si>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</si>
  <si>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</si>
  <si>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</si>
  <si>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</si>
  <si>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</si>
  <si>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</si>
  <si>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</si>
  <si>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</si>
  <si>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</si>
  <si>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</si>
  <si>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</si>
  <si>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</si>
  <si>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</si>
  <si>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</si>
  <si>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</si>
  <si>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</si>
  <si>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</si>
  <si>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</si>
  <si>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</si>
  <si>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</si>
  <si>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</si>
  <si>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</si>
  <si>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</si>
  <si>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</si>
  <si>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</si>
  <si>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</si>
  <si>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</si>
  <si>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</si>
  <si>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</si>
  <si>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</si>
  <si>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</si>
  <si>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</si>
  <si>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</si>
  <si>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</si>
  <si>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</si>
  <si>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</si>
  <si>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</si>
  <si>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</si>
  <si>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</si>
  <si>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</si>
  <si>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</si>
  <si>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</si>
  <si>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</si>
  <si>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</si>
  <si>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</si>
  <si>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</si>
  <si>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</si>
  <si>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</si>
  <si>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</si>
  <si>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</si>
  <si>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</si>
  <si>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</si>
  <si>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</si>
  <si>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</si>
  <si>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</si>
  <si>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</si>
  <si>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</si>
  <si>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</si>
  <si>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</si>
  <si>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</si>
  <si>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</si>
  <si>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</si>
  <si>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</si>
  <si>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</si>
  <si>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</si>
  <si>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</si>
  <si>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</si>
  <si>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</si>
  <si>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</si>
  <si>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</si>
  <si>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</si>
  <si>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</si>
  <si>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</si>
  <si>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</si>
  <si>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</si>
  <si>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</si>
  <si>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</si>
  <si>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</si>
  <si>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</si>
  <si>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</si>
  <si>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</si>
  <si>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</si>
  <si>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</si>
  <si>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</si>
  <si>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</si>
  <si>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</si>
  <si>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</si>
  <si>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</si>
  <si>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</si>
  <si>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</si>
  <si>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</si>
  <si>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</si>
  <si>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</si>
  <si>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</si>
  <si>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</si>
  <si>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</si>
  <si>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</si>
  <si>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</si>
  <si>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</si>
  <si>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</si>
  <si>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</si>
  <si>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</si>
  <si>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</si>
  <si>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</si>
  <si>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</si>
  <si>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</si>
  <si>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</si>
  <si>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</si>
  <si>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</si>
  <si>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</si>
  <si>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</si>
  <si>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</si>
  <si>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</si>
  <si>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</si>
  <si>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</si>
  <si>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</si>
  <si>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</si>
  <si>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</si>
  <si>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</si>
  <si>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</si>
  <si>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</si>
  <si>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</si>
  <si>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</si>
  <si>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</si>
  <si>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</si>
  <si>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</si>
  <si>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</si>
  <si>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</si>
  <si>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</si>
  <si>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</si>
  <si>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</si>
  <si>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</si>
  <si>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</si>
  <si>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</si>
  <si>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</si>
  <si>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</si>
  <si>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</si>
  <si>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</si>
  <si>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</si>
  <si>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</si>
  <si>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</si>
  <si>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</si>
  <si>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</si>
  <si>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</si>
  <si>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</si>
  <si>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</si>
  <si>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</si>
  <si>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</si>
  <si>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</si>
  <si>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</si>
  <si>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</si>
  <si>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</si>
  <si>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</si>
  <si>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</si>
  <si>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</si>
  <si>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</si>
  <si>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</si>
  <si>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</si>
  <si>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</si>
  <si>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</si>
  <si>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</si>
  <si>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</si>
  <si>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</si>
  <si>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</si>
  <si>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</si>
  <si>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</si>
  <si>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</si>
  <si>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</si>
  <si>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</si>
  <si>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</si>
  <si>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</si>
  <si>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</si>
  <si>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</si>
  <si>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</si>
  <si>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</si>
  <si>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</si>
  <si>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</si>
  <si>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</si>
  <si>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</si>
  <si>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</si>
  <si>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</si>
  <si>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</si>
  <si>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</si>
  <si>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</si>
  <si>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</si>
  <si>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</si>
  <si>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</si>
  <si>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</si>
  <si>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</si>
  <si>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</si>
  <si>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</si>
  <si>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</si>
  <si>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</si>
  <si>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</si>
  <si>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</si>
  <si>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</si>
  <si>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</si>
  <si>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</si>
  <si>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</si>
  <si>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</si>
  <si>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</si>
  <si>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</si>
  <si>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</si>
  <si>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</si>
  <si>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</si>
  <si>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</si>
  <si>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</si>
  <si>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</si>
  <si>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</si>
  <si>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</si>
  <si>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</si>
  <si>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</si>
  <si>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</si>
  <si>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</si>
  <si>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</si>
  <si>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</si>
  <si>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</si>
  <si>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</si>
  <si>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</si>
  <si>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</si>
  <si>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</si>
  <si>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</si>
  <si>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</si>
  <si>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</si>
  <si>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</si>
  <si>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</si>
  <si>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</si>
  <si>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</si>
  <si>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</si>
  <si>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</si>
  <si>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</si>
  <si>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</si>
  <si>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</si>
  <si>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</si>
  <si>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</si>
  <si>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</si>
  <si>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</si>
  <si>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</si>
  <si>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</si>
  <si>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</si>
  <si>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</si>
  <si>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</si>
  <si>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</si>
  <si>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</si>
  <si>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</si>
  <si>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</si>
  <si>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</si>
  <si>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</si>
  <si>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</si>
  <si>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</si>
  <si>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</si>
  <si>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</si>
  <si>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</si>
  <si>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</si>
  <si>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</si>
  <si>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</si>
  <si>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</si>
  <si>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</si>
  <si>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</si>
  <si>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</si>
  <si>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</si>
  <si>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</si>
  <si>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</si>
  <si>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</si>
  <si>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</si>
  <si>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</si>
  <si>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</si>
  <si>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</si>
  <si>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</si>
  <si>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</si>
  <si>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</si>
  <si>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</si>
  <si>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</si>
  <si>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</si>
  <si>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</si>
  <si>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</si>
  <si>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</si>
  <si>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</si>
  <si>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</si>
  <si>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</si>
  <si>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</si>
  <si>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</si>
  <si>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</si>
  <si>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</si>
  <si>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</si>
  <si>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</si>
  <si>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</si>
  <si>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</si>
  <si>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</si>
  <si>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</si>
  <si>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</si>
  <si>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</si>
  <si>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</si>
  <si>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</si>
  <si>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</si>
  <si>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</si>
  <si>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</si>
  <si>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</si>
  <si>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</si>
  <si>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</si>
  <si>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</si>
  <si>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</si>
  <si>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</si>
  <si>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</si>
  <si>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</si>
  <si>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</si>
  <si>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</si>
  <si>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</si>
  <si>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</si>
  <si>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</si>
  <si>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</si>
  <si>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</si>
  <si>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</si>
  <si>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</si>
  <si>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</si>
  <si>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</si>
  <si>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</si>
  <si>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</si>
  <si>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</si>
  <si>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</si>
  <si>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</si>
  <si>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</si>
  <si>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</si>
  <si>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</si>
  <si>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</si>
  <si>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</si>
  <si>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</si>
  <si>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</si>
  <si>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</si>
  <si>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</si>
  <si>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</si>
  <si>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</si>
  <si>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</si>
  <si>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</si>
  <si>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</si>
  <si>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</si>
  <si>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</si>
  <si>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</si>
  <si>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</si>
  <si>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</si>
  <si>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</si>
  <si>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</si>
  <si>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</si>
  <si>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</si>
  <si>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</si>
  <si>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</si>
  <si>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</si>
  <si>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</si>
  <si>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</si>
  <si>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</si>
  <si>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</si>
  <si>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</si>
  <si>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</si>
  <si>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</si>
  <si>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</si>
  <si>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</si>
  <si>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</si>
  <si>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</si>
  <si>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</si>
  <si>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</si>
  <si>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</si>
  <si>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</si>
  <si>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</si>
  <si>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</si>
  <si>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</si>
  <si>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</si>
  <si>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</si>
  <si>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</si>
  <si>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</si>
  <si>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</si>
  <si>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</si>
  <si>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</si>
  <si>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</si>
  <si>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</si>
  <si>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</si>
  <si>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</si>
  <si>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</si>
  <si>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</si>
  <si>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</si>
  <si>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</si>
  <si>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</si>
  <si>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</si>
  <si>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</si>
  <si>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</si>
  <si>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</si>
  <si>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</si>
  <si>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</si>
  <si>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</si>
  <si>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</si>
  <si>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</si>
  <si>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</si>
  <si>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</si>
  <si>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</si>
  <si>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</si>
  <si>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</si>
  <si>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</si>
  <si>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</si>
  <si>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</si>
  <si>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</si>
  <si>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</si>
  <si>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</si>
  <si>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</si>
  <si>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</si>
  <si>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</si>
  <si>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</si>
  <si>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</si>
  <si>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</si>
  <si>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</si>
  <si>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</si>
  <si>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</si>
  <si>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</si>
  <si>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</si>
  <si>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</si>
  <si>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</si>
  <si>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</si>
  <si>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</si>
  <si>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</si>
  <si>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</si>
  <si>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</si>
  <si>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</si>
  <si>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</si>
  <si>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</si>
  <si>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</si>
  <si>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</si>
  <si>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</si>
  <si>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</si>
  <si>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</si>
  <si>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</si>
  <si>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</si>
  <si>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</si>
  <si>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</si>
  <si>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</si>
  <si>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</si>
  <si>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</si>
  <si>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</si>
  <si>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</si>
  <si>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</si>
  <si>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</si>
  <si>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</si>
  <si>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</si>
  <si>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</si>
  <si>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</si>
  <si>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</si>
  <si>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</si>
  <si>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</si>
  <si>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</si>
  <si>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</si>
  <si>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</si>
  <si>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</si>
  <si>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</si>
  <si>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</si>
  <si>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</si>
  <si>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</si>
  <si>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</si>
  <si>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</si>
  <si>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</si>
  <si>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</si>
  <si>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</si>
  <si>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</si>
  <si>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</si>
  <si>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</si>
  <si>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</si>
  <si>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</si>
  <si>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</si>
  <si>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</si>
  <si>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</si>
  <si>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</si>
  <si>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</si>
  <si>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</si>
  <si>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</si>
  <si>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</si>
  <si>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</si>
  <si>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</si>
  <si>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</si>
  <si>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</si>
  <si>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</si>
  <si>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</si>
  <si>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</si>
  <si>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</si>
  <si>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</si>
  <si>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</si>
  <si>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</si>
  <si>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</si>
  <si>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</si>
  <si>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</si>
  <si>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</si>
  <si>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</si>
  <si>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</si>
  <si>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</si>
  <si>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</si>
  <si>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</si>
  <si>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</si>
  <si>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</si>
  <si>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</si>
  <si>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</si>
  <si>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</si>
  <si>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</si>
  <si>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</si>
  <si>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</si>
  <si>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</si>
  <si>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</si>
  <si>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</si>
  <si>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</si>
  <si>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</si>
  <si>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</si>
  <si>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</si>
  <si>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</si>
  <si>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</si>
  <si>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</si>
  <si>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</si>
  <si>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</si>
  <si>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</si>
  <si>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</si>
  <si>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</si>
  <si>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</si>
  <si>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</si>
  <si>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</si>
  <si>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</si>
  <si>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</si>
  <si>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</si>
  <si>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</si>
  <si>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</si>
  <si>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</si>
  <si>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</si>
  <si>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</si>
  <si>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</si>
  <si>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</si>
  <si>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</si>
  <si>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</si>
  <si>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</si>
  <si>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</si>
  <si>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</si>
  <si>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</si>
  <si>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</si>
  <si>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</si>
  <si>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</si>
  <si>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</si>
  <si>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</si>
  <si>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</si>
  <si>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</si>
  <si>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</si>
  <si>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</si>
  <si>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</si>
  <si>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</si>
  <si>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</si>
  <si>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</si>
  <si>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</si>
  <si>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</si>
  <si>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</si>
  <si>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</si>
  <si>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</si>
  <si>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</si>
  <si>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</si>
  <si>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</si>
  <si>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</si>
  <si>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</si>
  <si>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</si>
  <si>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</si>
  <si>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</si>
  <si>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</si>
  <si>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</si>
  <si>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</si>
  <si>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</si>
  <si>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</si>
  <si>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</si>
  <si>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</si>
  <si>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</si>
  <si>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</si>
  <si>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</si>
  <si>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</si>
  <si>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</si>
  <si>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</si>
  <si>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</si>
  <si>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</si>
  <si>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</si>
  <si>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</si>
  <si>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</si>
  <si>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</si>
  <si>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</si>
  <si>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</si>
  <si>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</si>
  <si>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</si>
  <si>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</si>
  <si>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</si>
  <si>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</si>
  <si>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</si>
  <si>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</si>
  <si>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</si>
  <si>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</si>
  <si>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</si>
  <si>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</si>
  <si>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</si>
  <si>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</si>
  <si>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</si>
  <si>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</si>
  <si>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</si>
  <si>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</si>
  <si>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</si>
  <si>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</si>
  <si>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</si>
  <si>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</si>
  <si>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</si>
  <si>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</si>
  <si>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</si>
  <si>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</si>
  <si>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</si>
  <si>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</si>
  <si>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</si>
  <si>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</si>
  <si>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</si>
  <si>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</si>
  <si>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</si>
  <si>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</si>
  <si>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</si>
  <si>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</si>
  <si>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</si>
  <si>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</si>
  <si>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</si>
  <si>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</si>
  <si>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</si>
  <si>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</si>
  <si>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</si>
  <si>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</si>
  <si>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</si>
  <si>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</si>
  <si>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</si>
  <si>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</si>
  <si>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</si>
  <si>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</si>
  <si>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</si>
  <si>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</si>
  <si>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</si>
  <si>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</si>
  <si>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</si>
  <si>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</si>
  <si>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</si>
  <si>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</si>
  <si>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</si>
  <si>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</si>
  <si>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</si>
  <si>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</si>
  <si>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</si>
  <si>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</si>
  <si>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</si>
  <si>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</si>
  <si>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</si>
  <si>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</si>
  <si>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</si>
  <si>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</si>
  <si>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</si>
  <si>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</si>
  <si>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</si>
  <si>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</si>
  <si>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</si>
  <si>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</si>
  <si>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</si>
  <si>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</si>
  <si>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</si>
  <si>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</si>
  <si>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</si>
  <si>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</si>
  <si>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</si>
  <si>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</si>
  <si>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</si>
  <si>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</si>
  <si>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</si>
  <si>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</si>
  <si>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</si>
  <si>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</si>
  <si>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</si>
  <si>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</si>
  <si>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</si>
  <si>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</si>
  <si>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</si>
  <si>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</si>
  <si>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</si>
  <si>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</si>
  <si>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</si>
  <si>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</si>
  <si>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</si>
  <si>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</si>
  <si>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</si>
  <si>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</si>
  <si>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</si>
  <si>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</si>
  <si>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</si>
  <si>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</si>
  <si>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</si>
  <si>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</si>
  <si>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</si>
  <si>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</si>
  <si>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</si>
  <si>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</si>
  <si>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</si>
  <si>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</si>
  <si>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</si>
  <si>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</si>
  <si>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</si>
  <si>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</si>
  <si>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</si>
  <si>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</si>
  <si>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</si>
  <si>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</si>
  <si>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</si>
  <si>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</si>
  <si>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</si>
  <si>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</si>
  <si>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</si>
  <si>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</si>
  <si>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</si>
  <si>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</si>
  <si>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</si>
  <si>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</si>
  <si>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</si>
  <si>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</si>
  <si>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</si>
  <si>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</si>
  <si>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</si>
  <si>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</si>
  <si>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</si>
  <si>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</si>
  <si>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</si>
  <si>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</si>
  <si>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</si>
  <si>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</si>
  <si>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</si>
  <si>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</si>
  <si>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</si>
  <si>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</si>
  <si>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</si>
  <si>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</si>
  <si>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</si>
  <si>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</si>
  <si>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</si>
  <si>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</si>
  <si>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</si>
  <si>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</si>
  <si>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</si>
  <si>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</si>
  <si>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</si>
  <si>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</si>
  <si>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</si>
  <si>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</si>
  <si>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</si>
  <si>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</si>
  <si>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</si>
  <si>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</si>
  <si>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</si>
  <si>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</si>
  <si>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</si>
  <si>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</si>
  <si>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</si>
  <si>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</si>
  <si>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</si>
  <si>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</si>
  <si>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</si>
  <si>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</si>
  <si>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</si>
  <si>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</si>
  <si>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</si>
  <si>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</si>
  <si>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</si>
  <si>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</si>
  <si>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</si>
  <si>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</si>
  <si>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</si>
  <si>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</si>
  <si>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</si>
  <si>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</si>
  <si>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</si>
  <si>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</si>
  <si>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</si>
  <si>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</si>
  <si>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</si>
  <si>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</si>
  <si>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</si>
  <si>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</si>
  <si>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</si>
  <si>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</si>
  <si>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</si>
  <si>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</si>
  <si>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</si>
  <si>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</si>
  <si>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</si>
  <si>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</si>
  <si>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</si>
  <si>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</si>
  <si>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</si>
  <si>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</si>
  <si>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</si>
  <si>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</si>
  <si>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</si>
  <si>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</si>
  <si>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</si>
  <si>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</si>
  <si>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</si>
  <si>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</si>
  <si>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</si>
  <si>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</si>
  <si>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</si>
  <si>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</si>
  <si>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</si>
  <si>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</si>
  <si>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</si>
  <si>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</si>
  <si>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</si>
  <si>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</si>
  <si>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</si>
  <si>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</si>
  <si>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</si>
  <si>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</si>
  <si>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</si>
  <si>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</si>
  <si>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</si>
  <si>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</si>
  <si>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</si>
  <si>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</si>
  <si>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</si>
  <si>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</si>
  <si>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</si>
  <si>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</si>
  <si>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</si>
  <si>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</si>
  <si>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</si>
  <si>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</si>
  <si>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</si>
  <si>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</si>
  <si>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</si>
  <si>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</si>
  <si>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</si>
  <si>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</si>
  <si>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</si>
  <si>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</si>
  <si>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</si>
  <si>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</si>
  <si>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</si>
  <si>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</si>
  <si>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</si>
  <si>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</si>
  <si>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</si>
  <si>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</si>
  <si>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</si>
  <si>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</si>
  <si>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</si>
  <si>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</si>
  <si>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</si>
  <si>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</si>
  <si>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</si>
  <si>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</si>
  <si>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</si>
  <si>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</si>
  <si>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</si>
  <si>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</si>
  <si>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</si>
  <si>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</si>
  <si>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</si>
  <si>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</si>
  <si>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</si>
  <si>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</si>
  <si>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</si>
  <si>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</si>
  <si>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</si>
  <si>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</si>
  <si>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</si>
  <si>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</si>
  <si>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</si>
  <si>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</si>
  <si>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</si>
  <si>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</si>
  <si>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</si>
  <si>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</si>
  <si>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</si>
  <si>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</si>
  <si>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</si>
  <si>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</si>
  <si>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</si>
  <si>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</si>
  <si>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</si>
  <si>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</si>
  <si>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</si>
  <si>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</si>
  <si>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</si>
  <si>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</si>
  <si>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</si>
  <si>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</si>
  <si>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</si>
  <si>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</si>
  <si>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</si>
  <si>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</si>
  <si>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</si>
  <si>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</si>
  <si>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</si>
  <si>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</si>
  <si>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</si>
  <si>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</si>
  <si>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</si>
  <si>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</si>
  <si>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</si>
  <si>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</si>
  <si>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</si>
  <si>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</si>
  <si>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</si>
  <si>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</si>
  <si>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</si>
  <si>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</si>
  <si>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</si>
  <si>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</si>
  <si>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</si>
  <si>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</si>
  <si>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</si>
  <si>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</si>
  <si>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</si>
  <si>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</si>
  <si>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</si>
  <si>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</si>
  <si>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</si>
  <si>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</si>
  <si>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</si>
  <si>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</si>
  <si>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</si>
  <si>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</si>
  <si>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</si>
  <si>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</si>
  <si>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</si>
  <si>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</si>
  <si>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</si>
  <si>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</si>
  <si>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</si>
  <si>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</si>
  <si>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</si>
  <si>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</si>
  <si>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</si>
  <si>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</si>
  <si>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</si>
  <si>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</si>
  <si>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</si>
  <si>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</si>
  <si>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</si>
  <si>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</si>
  <si>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</si>
  <si>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</si>
  <si>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</si>
  <si>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</si>
  <si>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</si>
  <si>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</si>
  <si>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</si>
  <si>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</si>
  <si>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</si>
  <si>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</si>
  <si>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</si>
  <si>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</si>
  <si>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</si>
  <si>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</si>
  <si>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</si>
  <si>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</si>
  <si>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</si>
  <si>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</si>
  <si>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</si>
  <si>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</si>
  <si>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</si>
  <si>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</si>
  <si>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</si>
  <si>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</si>
  <si>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</si>
  <si>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</si>
  <si>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</si>
  <si>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</si>
  <si>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</si>
  <si>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</si>
  <si>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</si>
  <si>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</si>
  <si>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</si>
  <si>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</si>
  <si>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</si>
  <si>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</si>
  <si>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</si>
  <si>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</si>
  <si>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</si>
  <si>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</si>
  <si>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</si>
  <si>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</si>
  <si>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</si>
  <si>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</si>
  <si>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</si>
  <si>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</si>
  <si>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</si>
  <si>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</si>
  <si>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</si>
  <si>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</si>
  <si>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</si>
  <si>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</si>
  <si>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</si>
  <si>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</si>
  <si>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</si>
  <si>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</si>
  <si>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</si>
  <si>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</si>
  <si>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</si>
  <si>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</si>
  <si>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</si>
  <si>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</si>
  <si>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</si>
  <si>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</si>
  <si>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</si>
  <si>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</si>
  <si>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</si>
  <si>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</si>
  <si>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</si>
  <si>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</si>
  <si>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</si>
  <si>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</si>
  <si>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</si>
  <si>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</si>
  <si>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</si>
  <si>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</si>
  <si>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</si>
  <si>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</si>
  <si>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</si>
  <si>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</si>
  <si>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</si>
  <si>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</si>
  <si>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</si>
  <si>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</si>
  <si>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</si>
  <si>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</si>
  <si>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</si>
  <si>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</si>
  <si>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</si>
  <si>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</si>
  <si>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</si>
  <si>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</si>
  <si>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</si>
  <si>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</si>
  <si>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</si>
  <si>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</si>
  <si>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</si>
  <si>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</si>
  <si>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</si>
  <si>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</si>
  <si>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</si>
  <si>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</si>
  <si>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</si>
  <si>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</si>
  <si>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</si>
  <si>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</si>
  <si>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</si>
  <si>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</si>
  <si>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</si>
  <si>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</si>
  <si>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</si>
  <si>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</si>
  <si>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</si>
  <si>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</si>
  <si>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</si>
  <si>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</si>
  <si>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</si>
  <si>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</si>
  <si>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</si>
  <si>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</si>
  <si>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</si>
  <si>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</si>
  <si>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</si>
  <si>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</si>
  <si>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</si>
  <si>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</si>
  <si>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</si>
  <si>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</si>
  <si>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</si>
  <si>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</si>
  <si>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</si>
  <si>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</si>
  <si>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</si>
  <si>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</si>
  <si>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</si>
  <si>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</si>
  <si>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</si>
  <si>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</si>
  <si>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</si>
  <si>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</si>
  <si>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</si>
  <si>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</si>
  <si>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</si>
  <si>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</si>
  <si>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</si>
  <si>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</si>
  <si>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</si>
  <si>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</si>
  <si>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</si>
  <si>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</si>
  <si>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</si>
  <si>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</si>
  <si>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</si>
  <si>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</si>
  <si>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</si>
  <si>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</si>
  <si>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</si>
  <si>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</si>
  <si>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</si>
  <si>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</si>
  <si>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</si>
  <si>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</si>
  <si>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</si>
  <si>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</si>
  <si>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</si>
  <si>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</si>
  <si>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</si>
  <si>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</si>
  <si>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</si>
  <si>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</si>
  <si>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</si>
  <si>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</si>
  <si>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</si>
  <si>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</si>
  <si>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</si>
  <si>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</si>
  <si>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</si>
  <si>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</si>
  <si>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</si>
  <si>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</si>
  <si>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</si>
  <si>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</si>
  <si>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</si>
  <si>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</si>
  <si>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</si>
  <si>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</si>
  <si>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</si>
  <si>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</si>
  <si>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</si>
  <si>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</si>
  <si>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</si>
  <si>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</si>
  <si>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</si>
  <si>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</si>
  <si>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</si>
  <si>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</si>
  <si>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</si>
  <si>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</si>
  <si>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</si>
  <si>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</si>
  <si>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</si>
  <si>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</si>
  <si>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</si>
  <si>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</si>
  <si>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</si>
  <si>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</si>
  <si>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</si>
  <si>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</si>
  <si>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</si>
  <si>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</si>
  <si>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</si>
  <si>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</si>
  <si>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</si>
  <si>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</si>
  <si>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</si>
  <si>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</si>
  <si>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</si>
  <si>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</si>
  <si>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</si>
  <si>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</si>
  <si>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</si>
  <si>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</si>
  <si>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</si>
  <si>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</si>
  <si>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</si>
  <si>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</si>
  <si>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</si>
  <si>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</si>
  <si>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</si>
  <si>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</si>
  <si>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</si>
  <si>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</si>
  <si>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</si>
  <si>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</si>
  <si>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</si>
  <si>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</si>
  <si>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</si>
  <si>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</si>
  <si>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</si>
  <si>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</si>
  <si>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</si>
  <si>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</si>
  <si>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</si>
  <si>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</si>
  <si>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</si>
  <si>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</si>
  <si>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</si>
  <si>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</si>
  <si>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</si>
  <si>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</si>
  <si>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</si>
  <si>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</si>
  <si>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</si>
  <si>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</si>
  <si>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</si>
  <si>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</si>
  <si>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</si>
  <si>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</si>
  <si>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</si>
  <si>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</si>
  <si>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</si>
  <si>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</si>
  <si>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</si>
  <si>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</si>
  <si>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</si>
  <si>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</si>
  <si>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</si>
  <si>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</si>
  <si>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</si>
  <si>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</si>
  <si>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</si>
  <si>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</si>
  <si>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</si>
  <si>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</si>
  <si>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</si>
  <si>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</si>
  <si>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</si>
  <si>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</si>
  <si>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</si>
  <si>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</si>
  <si>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</si>
  <si>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</si>
  <si>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</si>
  <si>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</si>
  <si>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</si>
  <si>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</si>
  <si>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</si>
  <si>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</si>
  <si>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</si>
  <si>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</si>
  <si>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</si>
  <si>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</si>
  <si>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</si>
  <si>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</si>
  <si>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</si>
  <si>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</si>
  <si>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</si>
  <si>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</si>
  <si>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</si>
  <si>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</si>
  <si>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</si>
  <si>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</si>
  <si>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</si>
  <si>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</si>
  <si>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</si>
  <si>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</si>
  <si>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</si>
  <si>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</si>
  <si>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</si>
  <si>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</si>
  <si>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</si>
  <si>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</si>
  <si>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</si>
  <si>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</si>
  <si>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</si>
  <si>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</si>
  <si>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</si>
  <si>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</si>
  <si>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</si>
  <si>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</si>
  <si>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</si>
  <si>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</si>
  <si>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</si>
  <si>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</si>
  <si>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</si>
  <si>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</si>
  <si>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</si>
  <si>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</si>
  <si>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</si>
  <si>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</si>
  <si>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</si>
  <si>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</si>
  <si>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</si>
  <si>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</si>
  <si>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</si>
  <si>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</si>
  <si>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</si>
  <si>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</si>
  <si>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</si>
  <si>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</si>
  <si>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</si>
  <si>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</si>
  <si>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</si>
  <si>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</si>
  <si>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</si>
  <si>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</si>
  <si>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</si>
  <si>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</si>
  <si>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</si>
  <si>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</si>
  <si>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</si>
  <si>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</si>
  <si>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</si>
  <si>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</si>
  <si>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</si>
  <si>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</si>
  <si>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</si>
  <si>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</si>
  <si>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</si>
  <si>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</si>
  <si>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</si>
  <si>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</si>
  <si>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</si>
  <si>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</si>
  <si>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</si>
  <si>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</si>
  <si>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</si>
  <si>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</si>
  <si>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</si>
  <si>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</si>
  <si>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</si>
  <si>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</si>
  <si>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</si>
  <si>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</si>
  <si>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</si>
  <si>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</si>
  <si>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</si>
  <si>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</si>
  <si>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</si>
  <si>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</si>
  <si>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</si>
  <si>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</si>
  <si>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</si>
  <si>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</si>
  <si>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</si>
  <si>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</si>
  <si>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</si>
  <si>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</si>
  <si>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</si>
  <si>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</si>
  <si>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</si>
  <si>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</si>
  <si>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</si>
  <si>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</si>
  <si>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</si>
  <si>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</si>
  <si>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</si>
  <si>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</si>
  <si>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</si>
  <si>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</si>
  <si>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</si>
  <si>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</si>
  <si>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</si>
  <si>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</si>
  <si>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</si>
  <si>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</si>
  <si>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</si>
  <si>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</si>
  <si>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</si>
  <si>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</si>
  <si>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</si>
  <si>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</si>
  <si>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</si>
  <si>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</si>
  <si>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</si>
  <si>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</si>
  <si>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</si>
  <si>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</si>
  <si>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</si>
  <si>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</si>
  <si>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</si>
  <si>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</si>
  <si>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</si>
  <si>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</si>
  <si>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</si>
  <si>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</si>
  <si>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</si>
  <si>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</si>
  <si>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</si>
  <si>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</si>
  <si>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</si>
  <si>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</si>
  <si>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</si>
  <si>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</si>
  <si>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</si>
  <si>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</si>
  <si>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</si>
  <si>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</si>
  <si>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</si>
  <si>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</si>
  <si>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</si>
  <si>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</si>
  <si>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</si>
  <si>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</si>
  <si>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</si>
  <si>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</si>
  <si>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</si>
  <si>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</si>
  <si>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</si>
  <si>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</si>
  <si>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</si>
  <si>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</si>
  <si>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</si>
  <si>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</si>
  <si>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</si>
  <si>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</si>
  <si>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</si>
  <si>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</si>
  <si>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</si>
  <si>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</si>
  <si>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</si>
  <si>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</si>
  <si>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</si>
  <si>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</si>
  <si>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</si>
  <si>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</si>
  <si>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</si>
  <si>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</si>
  <si>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</si>
  <si>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</si>
  <si>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</si>
  <si>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</si>
  <si>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</si>
  <si>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</si>
  <si>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</si>
  <si>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</si>
  <si>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</si>
  <si>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</si>
  <si>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</si>
  <si>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</si>
  <si>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</si>
  <si>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</si>
  <si>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</si>
  <si>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</si>
  <si>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</si>
  <si>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</si>
  <si>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</si>
  <si>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</si>
  <si>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</si>
  <si>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</si>
  <si>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</si>
  <si>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</si>
  <si>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</si>
  <si>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</si>
  <si>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</si>
  <si>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</si>
  <si>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</si>
  <si>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</si>
  <si>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</si>
  <si>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</si>
  <si>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</si>
  <si>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</si>
  <si>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</si>
  <si>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</si>
  <si>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</si>
  <si>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</si>
  <si>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</si>
  <si>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</si>
  <si>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</si>
  <si>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</si>
  <si>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</si>
  <si>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</si>
  <si>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</si>
  <si>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</si>
  <si>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</si>
  <si>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</si>
  <si>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</si>
  <si>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</si>
  <si>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</si>
  <si>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</si>
  <si>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</si>
  <si>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</si>
  <si>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</si>
  <si>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</si>
  <si>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</si>
  <si>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</si>
  <si>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</si>
  <si>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</si>
  <si>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</si>
  <si>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</si>
  <si>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</si>
  <si>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</si>
  <si>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</si>
  <si>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</si>
  <si>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</si>
  <si>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</si>
  <si>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</si>
  <si>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</si>
  <si>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</si>
  <si>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</si>
  <si>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</si>
  <si>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</si>
  <si>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</si>
  <si>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</si>
  <si>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</si>
  <si>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</si>
  <si>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</si>
  <si>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</si>
  <si>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</si>
  <si>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</si>
  <si>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</si>
  <si>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</si>
  <si>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</si>
  <si>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</si>
  <si>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</si>
  <si>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</si>
  <si>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</si>
  <si>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</si>
  <si>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</si>
  <si>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</si>
  <si>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</si>
  <si>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</si>
  <si>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</si>
  <si>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</si>
  <si>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</si>
  <si>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</si>
  <si>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</si>
  <si>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</si>
  <si>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</si>
  <si>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</si>
  <si>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</si>
  <si>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</si>
  <si>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</si>
  <si>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</si>
  <si>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</si>
  <si>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</si>
  <si>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</si>
  <si>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</si>
  <si>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</si>
  <si>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</si>
  <si>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</si>
  <si>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</si>
  <si>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</si>
  <si>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</si>
  <si>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</si>
  <si>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</si>
  <si>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</si>
  <si>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</si>
  <si>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</si>
  <si>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</si>
  <si>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</si>
  <si>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</si>
  <si>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</si>
  <si>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</si>
  <si>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</si>
  <si>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</si>
  <si>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</si>
  <si>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</si>
  <si>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</si>
  <si>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</si>
  <si>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</si>
  <si>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</si>
  <si>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</si>
  <si>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</si>
  <si>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</si>
  <si>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</si>
  <si>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</si>
  <si>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</si>
  <si>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</si>
  <si>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</si>
  <si>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</si>
  <si>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</si>
  <si>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</si>
  <si>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</si>
  <si>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</si>
  <si>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</si>
  <si>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</si>
  <si>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</si>
  <si>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</si>
  <si>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</si>
  <si>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</si>
  <si>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</si>
  <si>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</si>
  <si>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</si>
  <si>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</si>
  <si>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</si>
  <si>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</si>
  <si>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</si>
  <si>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</si>
  <si>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</si>
  <si>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</si>
  <si>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</si>
  <si>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</si>
  <si>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</si>
  <si>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</si>
  <si>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</si>
  <si>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</si>
  <si>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</si>
  <si>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</si>
  <si>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</si>
  <si>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</si>
  <si>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</si>
  <si>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</si>
  <si>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</si>
  <si>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</si>
  <si>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</si>
  <si>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</si>
  <si>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</si>
  <si>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</si>
  <si>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</si>
  <si>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</si>
  <si>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</si>
  <si>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</si>
  <si>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</si>
  <si>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</si>
  <si>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</si>
  <si>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</si>
  <si>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</si>
  <si>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</si>
  <si>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</si>
  <si>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</si>
  <si>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</si>
  <si>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</si>
  <si>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</si>
  <si>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</si>
  <si>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</si>
  <si>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</si>
  <si>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</si>
  <si>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</si>
  <si>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</si>
  <si>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</si>
  <si>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</si>
  <si>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</si>
  <si>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</si>
  <si>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</si>
  <si>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</si>
  <si>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</si>
  <si>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</si>
  <si>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</si>
  <si>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</si>
  <si>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</si>
  <si>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</si>
  <si>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</si>
  <si>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</si>
  <si>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</si>
  <si>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</si>
  <si>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</si>
  <si>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</si>
  <si>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</si>
  <si>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</si>
  <si>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</si>
  <si>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</si>
  <si>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</si>
  <si>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</si>
  <si>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</si>
  <si>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</si>
  <si>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</si>
  <si>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</si>
  <si>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</si>
  <si>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</si>
  <si>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</si>
  <si>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</si>
  <si>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</si>
  <si>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</si>
  <si>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</si>
  <si>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</si>
  <si>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</si>
  <si>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</si>
  <si>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</si>
  <si>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</si>
  <si>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</si>
  <si>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</si>
  <si>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</si>
  <si>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</si>
  <si>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</si>
  <si>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</si>
  <si>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</si>
  <si>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</si>
  <si>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</si>
  <si>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</si>
  <si>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</si>
  <si>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</si>
  <si>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</si>
  <si>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</si>
  <si>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</si>
  <si>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</si>
  <si>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</si>
  <si>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</si>
  <si>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</si>
  <si>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</si>
  <si>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</si>
  <si>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</si>
  <si>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</si>
  <si>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</si>
  <si>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</si>
  <si>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</si>
  <si>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</si>
  <si>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</si>
  <si>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</si>
  <si>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</si>
  <si>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</si>
  <si>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</si>
  <si>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</si>
  <si>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</si>
  <si>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</si>
  <si>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</si>
  <si>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</si>
  <si>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</si>
  <si>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</si>
  <si>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</si>
  <si>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</si>
  <si>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</si>
  <si>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</si>
  <si>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</si>
  <si>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</si>
  <si>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</si>
  <si>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</si>
  <si>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</si>
  <si>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</si>
  <si>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</si>
  <si>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</si>
  <si>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</si>
  <si>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</si>
  <si>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</si>
  <si>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</si>
  <si>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</si>
  <si>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</si>
  <si>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</si>
  <si>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</si>
  <si>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</si>
  <si>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</si>
  <si>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</si>
  <si>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</si>
  <si>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</si>
  <si>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</si>
  <si>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</si>
  <si>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</si>
  <si>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</si>
  <si>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</si>
  <si>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</si>
  <si>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</si>
  <si>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</si>
  <si>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</si>
  <si>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</si>
  <si>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</si>
  <si>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</si>
  <si>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</si>
  <si>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</si>
  <si>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</si>
  <si>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</si>
  <si>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</si>
  <si>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</si>
  <si>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</si>
  <si>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</si>
  <si>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</si>
  <si>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</si>
  <si>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</si>
  <si>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</si>
  <si>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</si>
  <si>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</si>
  <si>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</si>
  <si>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</si>
  <si>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</si>
  <si>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</si>
  <si>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</si>
  <si>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</si>
  <si>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</si>
  <si>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</si>
  <si>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</si>
  <si>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</si>
  <si>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</si>
  <si>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</si>
  <si>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</si>
  <si>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</si>
  <si>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</si>
  <si>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</si>
  <si>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</si>
  <si>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</si>
  <si>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</si>
  <si>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</si>
  <si>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</si>
  <si>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</si>
  <si>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</si>
  <si>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</si>
  <si>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</si>
  <si>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</si>
  <si>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</si>
  <si>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</si>
  <si>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</si>
  <si>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</si>
  <si>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</si>
  <si>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</si>
  <si>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</si>
  <si>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</si>
  <si>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</si>
  <si>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</si>
  <si>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</si>
  <si>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</si>
  <si>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</si>
  <si>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</si>
  <si>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</si>
  <si>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</si>
  <si>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</si>
  <si>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</si>
  <si>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</si>
  <si>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</si>
  <si>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</si>
  <si>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</si>
  <si>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</si>
  <si>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</si>
  <si>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</si>
  <si>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</si>
  <si>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</si>
  <si>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</si>
  <si>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</si>
  <si>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</si>
  <si>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</si>
  <si>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</si>
  <si>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</si>
  <si>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</si>
  <si>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</si>
  <si>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</si>
  <si>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</si>
  <si>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</si>
  <si>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</si>
  <si>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</si>
  <si>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</si>
  <si>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</si>
  <si>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</si>
  <si>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</si>
  <si>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</si>
  <si>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</si>
  <si>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</si>
  <si>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</si>
  <si>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</si>
  <si>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</si>
  <si>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</si>
  <si>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</si>
  <si>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</si>
  <si>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</si>
  <si>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</si>
  <si>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</si>
  <si>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</si>
  <si>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</si>
  <si>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</si>
  <si>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</si>
  <si>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</si>
  <si>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</si>
  <si>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</si>
  <si>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</si>
  <si>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</si>
  <si>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</si>
  <si>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</si>
  <si>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</si>
  <si>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</si>
  <si>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</si>
  <si>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</si>
  <si>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</si>
  <si>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</si>
  <si>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</si>
  <si>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</si>
  <si>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</si>
  <si>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</si>
  <si>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</si>
  <si>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</si>
  <si>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</si>
  <si>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</si>
  <si>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</si>
  <si>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</si>
  <si>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</si>
  <si>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</si>
  <si>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</si>
  <si>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</si>
  <si>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</si>
  <si>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</si>
  <si>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</si>
  <si>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</si>
  <si>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</si>
  <si>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</si>
  <si>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</si>
  <si>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</si>
  <si>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</si>
  <si>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</si>
  <si>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</si>
  <si>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</si>
  <si>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</si>
  <si>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</si>
  <si>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</si>
  <si>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</si>
  <si>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</si>
  <si>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</si>
  <si>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</si>
  <si>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</si>
  <si>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</si>
  <si>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</si>
  <si>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</si>
  <si>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</si>
  <si>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</si>
  <si>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</si>
  <si>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</si>
  <si>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</si>
  <si>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</si>
  <si>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</si>
  <si>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</si>
  <si>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</si>
  <si>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</si>
  <si>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</si>
  <si>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</si>
  <si>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</si>
  <si>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</si>
  <si>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</si>
  <si>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</si>
  <si>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</si>
  <si>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</si>
  <si>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</si>
  <si>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</si>
  <si>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</si>
  <si>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</si>
  <si>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</si>
  <si>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</si>
  <si>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</si>
  <si>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</si>
  <si>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</si>
  <si>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</si>
  <si>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</si>
  <si>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</si>
  <si>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</si>
  <si>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</si>
  <si>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</si>
  <si>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</si>
  <si>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</si>
  <si>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</si>
  <si>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</si>
  <si>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</si>
  <si>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</si>
  <si>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</si>
  <si>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</si>
  <si>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</si>
  <si>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</si>
  <si>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</si>
  <si>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</si>
  <si>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</si>
  <si>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</si>
  <si>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</si>
  <si>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</si>
  <si>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</si>
  <si>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</si>
  <si>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</si>
  <si>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</si>
  <si>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</si>
  <si>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</si>
  <si>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</si>
  <si>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</si>
  <si>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</si>
  <si>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</si>
  <si>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</si>
  <si>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</si>
  <si>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</si>
  <si>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</si>
  <si>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</si>
  <si>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</si>
  <si>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</si>
  <si>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</si>
  <si>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</si>
  <si>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</si>
  <si>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</si>
  <si>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</si>
  <si>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</si>
  <si>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</si>
  <si>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</si>
  <si>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</si>
  <si>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</si>
  <si>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</si>
  <si>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</si>
  <si>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</si>
  <si>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</si>
  <si>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</si>
  <si>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</si>
  <si>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</si>
  <si>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</si>
  <si>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</si>
  <si>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</si>
  <si>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</si>
  <si>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</si>
  <si>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</si>
  <si>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</si>
  <si>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</si>
  <si>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</si>
  <si>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</si>
  <si>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</si>
  <si>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</si>
  <si>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</si>
  <si>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</si>
  <si>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</si>
  <si>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</si>
  <si>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</si>
  <si>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</si>
  <si>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</si>
  <si>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</si>
  <si>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</si>
  <si>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</si>
  <si>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</si>
  <si>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</si>
  <si>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</si>
  <si>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</si>
  <si>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</si>
  <si>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</si>
  <si>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</si>
  <si>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</si>
  <si>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</si>
  <si>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</si>
  <si>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</si>
  <si>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</si>
  <si>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</si>
  <si>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</si>
  <si>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</si>
  <si>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</si>
  <si>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</si>
  <si>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</si>
  <si>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</si>
  <si>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</si>
  <si>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</si>
  <si>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</si>
  <si>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</si>
  <si>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</si>
  <si>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</si>
  <si>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</si>
  <si>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</si>
  <si>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</si>
  <si>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</si>
  <si>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</si>
  <si>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</si>
  <si>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</si>
  <si>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</si>
  <si>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</si>
  <si>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</si>
  <si>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</si>
  <si>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</si>
  <si>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</si>
  <si>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</si>
  <si>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</si>
  <si>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</si>
  <si>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</si>
  <si>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</si>
  <si>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</si>
  <si>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</si>
  <si>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</si>
  <si>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</si>
  <si>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</si>
  <si>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</si>
  <si>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</si>
  <si>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</si>
  <si>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</si>
  <si>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</si>
  <si>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</si>
  <si>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</si>
  <si>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</si>
  <si>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</si>
  <si>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</si>
  <si>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</si>
  <si>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</si>
  <si>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</si>
  <si>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</si>
  <si>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</si>
  <si>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</si>
  <si>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</si>
  <si>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</si>
  <si>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</si>
  <si>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</si>
  <si>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</si>
  <si>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</si>
  <si>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</si>
  <si>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</si>
  <si>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</si>
  <si>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</si>
  <si>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</si>
  <si>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</si>
  <si>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</si>
  <si>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</si>
  <si>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</si>
  <si>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</si>
  <si>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</si>
  <si>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</si>
  <si>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</si>
  <si>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</si>
  <si>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</si>
  <si>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</si>
  <si>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</si>
  <si>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</si>
  <si>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</si>
  <si>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</si>
  <si>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</si>
  <si>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</si>
  <si>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</si>
  <si>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</si>
  <si>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</si>
  <si>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</si>
  <si>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</si>
  <si>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</si>
  <si>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</si>
  <si>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</si>
  <si>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</si>
  <si>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</si>
  <si>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</si>
  <si>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</si>
  <si>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</si>
  <si>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</si>
  <si>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</si>
  <si>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</si>
  <si>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</si>
  <si>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</si>
  <si>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</si>
  <si>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</si>
  <si>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</si>
  <si>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</si>
  <si>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</si>
  <si>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</si>
  <si>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</si>
  <si>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</si>
  <si>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</si>
  <si>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</si>
  <si>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</si>
  <si>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</si>
  <si>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</si>
  <si>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</si>
  <si>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</si>
  <si>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</si>
  <si>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</si>
  <si>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</si>
  <si>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</si>
  <si>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</si>
  <si>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</si>
  <si>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</si>
  <si>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</si>
  <si>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</si>
  <si>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</si>
  <si>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</si>
  <si>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</si>
  <si>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</si>
  <si>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</si>
  <si>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</si>
  <si>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</si>
  <si>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</si>
  <si>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</si>
  <si>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</si>
  <si>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</si>
  <si>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</si>
  <si>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</si>
  <si>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</si>
  <si>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</si>
  <si>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</si>
  <si>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</si>
  <si>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</si>
  <si>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</si>
  <si>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</si>
  <si>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</si>
  <si>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</si>
  <si>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</si>
  <si>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</si>
  <si>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</si>
  <si>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</si>
  <si>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</si>
  <si>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</si>
  <si>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</si>
  <si>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</si>
  <si>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</si>
  <si>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</si>
  <si>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</si>
  <si>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</si>
  <si>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</si>
  <si>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</si>
  <si>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</si>
  <si>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</si>
  <si>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</si>
  <si>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</si>
  <si>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</si>
  <si>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</si>
  <si>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</si>
  <si>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</si>
  <si>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</si>
  <si>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</si>
  <si>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</si>
  <si>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</si>
  <si>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</si>
  <si>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</si>
  <si>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</si>
  <si>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</si>
  <si>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</si>
  <si>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</si>
  <si>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</si>
  <si>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</si>
  <si>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</si>
  <si>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</si>
  <si>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</si>
  <si>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</si>
  <si>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</si>
  <si>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</si>
  <si>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</si>
  <si>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</si>
  <si>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</si>
  <si>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</si>
  <si>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</si>
  <si>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</si>
  <si>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</si>
  <si>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</si>
  <si>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</si>
  <si>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</si>
  <si>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</si>
  <si>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</si>
  <si>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</si>
  <si>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</si>
  <si>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</si>
  <si>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</si>
  <si>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</si>
  <si>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</si>
  <si>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</si>
  <si>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</si>
  <si>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</si>
  <si>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</si>
  <si>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</si>
  <si>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</si>
  <si>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</si>
  <si>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</si>
  <si>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</si>
  <si>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</si>
  <si>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</si>
  <si>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</si>
  <si>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</si>
  <si>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</si>
  <si>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</si>
  <si>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</si>
  <si>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</si>
  <si>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</si>
  <si>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</si>
  <si>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</si>
  <si>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</si>
  <si>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</si>
  <si>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</si>
  <si>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</si>
  <si>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</si>
  <si>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</si>
  <si>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</si>
  <si>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</si>
  <si>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</si>
  <si>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</si>
  <si>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</si>
  <si>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</si>
  <si>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</si>
  <si>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</si>
  <si>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</si>
  <si>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</si>
  <si>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</si>
  <si>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</si>
  <si>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</si>
  <si>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</si>
  <si>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</si>
  <si>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</si>
  <si>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</si>
  <si>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</si>
  <si>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</si>
  <si>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</si>
  <si>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</si>
  <si>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</si>
  <si>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</si>
  <si>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</si>
  <si>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</si>
  <si>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</si>
  <si>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</si>
  <si>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</si>
  <si>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</si>
  <si>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</si>
  <si>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</si>
  <si>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</si>
  <si>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</si>
  <si>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</si>
  <si>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</si>
  <si>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</si>
  <si>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</si>
  <si>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</si>
  <si>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</si>
  <si>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</si>
  <si>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</si>
  <si>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</si>
  <si>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</si>
  <si>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</si>
  <si>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</si>
  <si>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</si>
  <si>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</si>
  <si>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</si>
  <si>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</si>
  <si>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</si>
  <si>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</si>
  <si>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</si>
  <si>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</si>
  <si>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</si>
  <si>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</si>
  <si>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</si>
  <si>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</si>
  <si>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</si>
  <si>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</si>
  <si>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</si>
  <si>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</si>
  <si>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</si>
  <si>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</si>
  <si>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</si>
  <si>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</si>
  <si>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</si>
  <si>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</si>
  <si>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</si>
  <si>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</si>
  <si>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</si>
  <si>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</si>
  <si>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</si>
  <si>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</si>
  <si>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</si>
  <si>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</si>
  <si>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</si>
  <si>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</si>
  <si>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</si>
  <si>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</si>
  <si>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</si>
  <si>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</si>
  <si>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</si>
  <si>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</si>
  <si>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</si>
  <si>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</si>
  <si>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</si>
  <si>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</si>
  <si>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</si>
  <si>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</si>
  <si>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</si>
  <si>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</si>
  <si>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</si>
  <si>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</si>
  <si>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</si>
  <si>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</si>
  <si>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</si>
  <si>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</si>
  <si>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</si>
  <si>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</si>
  <si>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</si>
  <si>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</si>
  <si>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</si>
  <si>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</si>
  <si>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</si>
  <si>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</si>
  <si>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</si>
  <si>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</si>
  <si>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</si>
  <si>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</si>
  <si>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</si>
  <si>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</si>
  <si>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</si>
  <si>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</si>
  <si>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</si>
  <si>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</si>
  <si>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</si>
  <si>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</si>
  <si>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</si>
  <si>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</si>
  <si>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</si>
  <si>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</si>
  <si>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</si>
  <si>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</si>
  <si>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</si>
  <si>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</si>
  <si>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</si>
  <si>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</si>
  <si>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</si>
  <si>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</si>
  <si>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</si>
  <si>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</si>
  <si>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</si>
  <si>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</si>
  <si>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</si>
  <si>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</si>
  <si>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</si>
  <si>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</si>
  <si>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</si>
  <si>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</si>
  <si>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</si>
  <si>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</si>
  <si>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</si>
  <si>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</si>
  <si>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</si>
  <si>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</si>
  <si>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</si>
  <si>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</si>
  <si>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</si>
  <si>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</si>
  <si>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</si>
  <si>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</si>
  <si>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</si>
  <si>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</si>
  <si>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</si>
  <si>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</si>
  <si>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</si>
  <si>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</si>
  <si>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</si>
  <si>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</si>
  <si>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</si>
  <si>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</si>
  <si>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</si>
  <si>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</si>
  <si>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</si>
  <si>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</si>
  <si>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</si>
  <si>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</si>
  <si>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</si>
  <si>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</si>
  <si>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</si>
  <si>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</si>
  <si>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</si>
  <si>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</si>
  <si>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</si>
  <si>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</si>
  <si>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</si>
  <si>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</si>
  <si>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</si>
  <si>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</si>
  <si>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</si>
  <si>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</si>
  <si>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</si>
  <si>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</si>
  <si>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</si>
  <si>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</si>
  <si>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</si>
  <si>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</si>
  <si>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</si>
  <si>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</si>
  <si>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</si>
  <si>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</si>
  <si>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</si>
  <si>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</si>
  <si>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</si>
  <si>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</si>
  <si>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</si>
  <si>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</si>
  <si>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</si>
  <si>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</si>
  <si>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</si>
  <si>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</si>
  <si>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</si>
  <si>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</si>
  <si>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</si>
  <si>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</si>
  <si>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</si>
  <si>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</si>
  <si>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</si>
  <si>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</si>
  <si>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</si>
  <si>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</si>
  <si>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</si>
  <si>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</si>
  <si>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</si>
  <si>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</si>
  <si>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</si>
  <si>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</si>
  <si>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</si>
  <si>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</si>
  <si>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</si>
  <si>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</si>
  <si>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</si>
  <si>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</si>
  <si>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</si>
  <si>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</si>
  <si>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</si>
  <si>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</si>
  <si>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</si>
  <si>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</si>
  <si>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</si>
  <si>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</si>
  <si>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</si>
  <si>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</si>
  <si>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</si>
  <si>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</si>
  <si>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</si>
  <si>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</si>
  <si>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</si>
  <si>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</si>
  <si>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</si>
  <si>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</si>
  <si>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</si>
  <si>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</si>
  <si>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</si>
  <si>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</si>
  <si>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</si>
  <si>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</si>
  <si>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</si>
  <si>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</si>
  <si>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</si>
  <si>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</si>
  <si>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</si>
  <si>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</si>
  <si>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</si>
  <si>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</si>
  <si>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</si>
  <si>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</si>
  <si>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</si>
  <si>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</si>
  <si>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</si>
  <si>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</si>
  <si>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</si>
  <si>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</si>
  <si>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</si>
  <si>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</si>
  <si>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</si>
  <si>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</si>
  <si>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</si>
  <si>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</si>
  <si>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</si>
  <si>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</si>
  <si>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</si>
  <si>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</si>
  <si>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</si>
  <si>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</si>
  <si>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</si>
  <si>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</si>
  <si>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</si>
  <si>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</si>
  <si>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</si>
  <si>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</si>
  <si>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</si>
  <si>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</si>
  <si>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</si>
  <si>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</si>
  <si>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</si>
  <si>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</si>
  <si>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</si>
  <si>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</si>
  <si>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</si>
  <si>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</si>
  <si>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</si>
  <si>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</si>
  <si>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</si>
  <si>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</si>
  <si>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</si>
  <si>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</si>
  <si>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</si>
  <si>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</si>
  <si>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</si>
  <si>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</si>
  <si>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</si>
  <si>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</si>
  <si>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</si>
  <si>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</si>
  <si>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</si>
  <si>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</si>
  <si>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</si>
  <si>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</si>
  <si>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</si>
  <si>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</si>
  <si>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</si>
  <si>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</si>
  <si>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</si>
  <si>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</si>
  <si>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</si>
  <si>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</si>
  <si>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</si>
  <si>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</si>
  <si>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</si>
  <si>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</si>
  <si>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</si>
  <si>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</si>
  <si>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</si>
  <si>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</si>
  <si>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</si>
  <si>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</si>
  <si>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</si>
  <si>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</si>
  <si>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</si>
  <si>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</si>
  <si>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</si>
  <si>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</si>
  <si>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</si>
  <si>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</si>
  <si>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</si>
  <si>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</si>
  <si>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</si>
  <si>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</si>
  <si>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</si>
  <si>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</si>
  <si>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</si>
  <si>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</si>
  <si>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</si>
  <si>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</si>
  <si>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</si>
  <si>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</si>
  <si>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</si>
  <si>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</si>
  <si>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</si>
  <si>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</si>
  <si>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</si>
  <si>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</si>
  <si>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</si>
  <si>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</si>
  <si>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</si>
  <si>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</si>
  <si>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</si>
  <si>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</si>
  <si>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</si>
  <si>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</si>
  <si>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</si>
  <si>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</si>
  <si>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</si>
  <si>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</si>
  <si>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</si>
  <si>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</si>
  <si>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</si>
  <si>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</si>
  <si>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</si>
  <si>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</si>
  <si>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</si>
  <si>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</si>
  <si>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</si>
  <si>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</si>
  <si>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</si>
  <si>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</si>
  <si>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</si>
  <si>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</si>
  <si>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</si>
  <si>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</si>
  <si>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</si>
  <si>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</si>
  <si>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</si>
  <si>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</si>
  <si>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</si>
  <si>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</si>
  <si>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</si>
  <si>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</si>
  <si>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</si>
  <si>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</si>
  <si>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</si>
  <si>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</si>
  <si>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</si>
  <si>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</si>
  <si>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</si>
  <si>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</si>
  <si>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</si>
  <si>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</si>
  <si>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</si>
  <si>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</si>
  <si>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</si>
  <si>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</si>
  <si>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</si>
  <si>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</si>
  <si>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</si>
  <si>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</si>
  <si>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</si>
  <si>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</si>
  <si>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</si>
  <si>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</si>
  <si>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</si>
  <si>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</si>
  <si>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</si>
  <si>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</si>
  <si>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</si>
  <si>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</si>
  <si>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</si>
  <si>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</si>
  <si>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</si>
  <si>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</si>
  <si>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</si>
  <si>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</si>
  <si>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</si>
  <si>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</si>
  <si>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</si>
  <si>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</si>
  <si>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</si>
  <si>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</si>
  <si>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</si>
  <si>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</si>
  <si>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</si>
  <si>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</si>
  <si>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</si>
  <si>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</si>
  <si>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</si>
  <si>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</si>
  <si>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</si>
  <si>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</si>
  <si>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</si>
  <si>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</si>
  <si>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</si>
  <si>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</si>
  <si>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</si>
  <si>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</si>
  <si>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</si>
  <si>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</si>
  <si>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</si>
  <si>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</si>
  <si>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</si>
  <si>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</si>
  <si>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</si>
  <si>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</si>
  <si>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</si>
  <si>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</si>
  <si>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</si>
  <si>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</si>
  <si>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</si>
  <si>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</si>
  <si>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</si>
  <si>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</si>
  <si>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</si>
  <si>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</si>
  <si>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</si>
  <si>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</si>
  <si>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</si>
  <si>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</si>
  <si>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</si>
  <si>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</si>
  <si>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</si>
  <si>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</si>
  <si>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</si>
  <si>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</si>
  <si>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</si>
  <si>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</si>
  <si>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</si>
  <si>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</si>
  <si>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</si>
  <si>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</si>
  <si>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</si>
  <si>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</si>
  <si>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</si>
  <si>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</si>
  <si>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</si>
  <si>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</si>
  <si>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</si>
  <si>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</si>
  <si>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</si>
  <si>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</si>
  <si>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</si>
  <si>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</si>
  <si>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</si>
  <si>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</si>
  <si>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</si>
  <si>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</si>
  <si>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</si>
  <si>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</si>
  <si>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</si>
  <si>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</si>
  <si>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</si>
  <si>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</si>
  <si>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</si>
  <si>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</si>
  <si>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</si>
  <si>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</si>
  <si>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</si>
  <si>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</si>
  <si>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</si>
  <si>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</si>
  <si>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</si>
  <si>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</si>
  <si>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</si>
  <si>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</si>
  <si>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</si>
  <si>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</si>
  <si>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</si>
  <si>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</si>
  <si>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</si>
  <si>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</si>
  <si>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</si>
  <si>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</si>
  <si>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</si>
  <si>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</si>
  <si>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</si>
  <si>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</si>
  <si>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</si>
  <si>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</si>
  <si>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</si>
  <si>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</si>
  <si>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</si>
  <si>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</si>
  <si>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</si>
  <si>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</si>
  <si>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</si>
  <si>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</si>
  <si>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</si>
  <si>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</si>
  <si>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</si>
  <si>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</si>
  <si>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</si>
  <si>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</si>
  <si>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</si>
  <si>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</si>
  <si>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</si>
  <si>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</si>
  <si>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</si>
  <si>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</si>
  <si>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</si>
  <si>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</si>
  <si>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</si>
  <si>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</si>
  <si>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</si>
  <si>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</si>
  <si>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</si>
  <si>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</si>
  <si>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</si>
  <si>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</si>
  <si>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</si>
  <si>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</si>
  <si>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</si>
  <si>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</si>
  <si>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</si>
  <si>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</si>
  <si>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</si>
  <si>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</si>
  <si>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</si>
  <si>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</si>
  <si>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</si>
  <si>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</si>
  <si>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</si>
  <si>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</si>
  <si>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</si>
  <si>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</si>
  <si>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</si>
  <si>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</si>
  <si>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</si>
  <si>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</si>
  <si>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</si>
  <si>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</si>
  <si>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</si>
  <si>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</si>
  <si>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</si>
  <si>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</si>
  <si>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</si>
  <si>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</si>
  <si>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</si>
  <si>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</si>
  <si>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</si>
  <si>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</si>
  <si>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</si>
  <si>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</si>
  <si>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</si>
  <si>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</si>
  <si>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</si>
  <si>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</si>
  <si>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</si>
  <si>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</si>
  <si>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</si>
  <si>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</si>
  <si>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</si>
  <si>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</si>
  <si>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</si>
  <si>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</si>
  <si>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</si>
  <si>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</si>
  <si>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</si>
  <si>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</si>
  <si>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</si>
  <si>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</si>
  <si>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</si>
  <si>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</si>
  <si>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</si>
  <si>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</si>
  <si>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</si>
  <si>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</si>
  <si>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</si>
  <si>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</si>
  <si>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</si>
  <si>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</si>
  <si>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</si>
  <si>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</si>
  <si>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</si>
  <si>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</si>
  <si>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</si>
  <si>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</si>
  <si>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</si>
  <si>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</si>
  <si>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</si>
  <si>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</si>
  <si>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</si>
  <si>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</si>
  <si>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</si>
  <si>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</si>
  <si>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</si>
  <si>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</si>
  <si>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</si>
  <si>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</si>
  <si>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</si>
  <si>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</si>
  <si>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</si>
  <si>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</si>
  <si>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</si>
  <si>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</si>
  <si>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</si>
  <si>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</si>
  <si>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</si>
  <si>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</si>
  <si>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</si>
  <si>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</si>
  <si>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</si>
  <si>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</si>
  <si>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</si>
  <si>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</si>
  <si>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</si>
  <si>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</si>
  <si>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</si>
  <si>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</si>
  <si>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</si>
  <si>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</si>
  <si>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</si>
  <si>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</si>
  <si>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</si>
  <si>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</si>
  <si>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</si>
  <si>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</si>
  <si>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</si>
  <si>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</si>
  <si>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</si>
  <si>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</si>
  <si>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</si>
  <si>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</si>
  <si>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</si>
  <si>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</si>
  <si>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</si>
  <si>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</si>
  <si>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</si>
  <si>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</si>
  <si>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</si>
  <si>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</si>
  <si>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</si>
  <si>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</si>
  <si>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</si>
  <si>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</si>
  <si>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</si>
  <si>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</si>
  <si>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</si>
  <si>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</si>
  <si>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</si>
  <si>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</si>
  <si>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</si>
  <si>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</si>
  <si>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</si>
  <si>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</si>
  <si>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</si>
  <si>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</si>
  <si>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</si>
  <si>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</si>
  <si>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</si>
  <si>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</si>
  <si>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</si>
  <si>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</si>
  <si>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</si>
  <si>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</si>
  <si>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</si>
  <si>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</si>
  <si>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</si>
  <si>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</si>
  <si>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</si>
  <si>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</si>
  <si>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</si>
  <si>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</si>
  <si>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</si>
  <si>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</si>
  <si>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</si>
  <si>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</si>
  <si>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</si>
  <si>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</si>
  <si>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</si>
  <si>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</si>
  <si>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</si>
  <si>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</si>
  <si>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</si>
  <si>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</si>
  <si>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</si>
  <si>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</si>
  <si>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</si>
  <si>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</si>
  <si>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</si>
  <si>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</si>
  <si>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</si>
  <si>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</si>
  <si>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</si>
  <si>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</si>
  <si>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</si>
  <si>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</si>
  <si>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</si>
  <si>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</si>
  <si>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</si>
  <si>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</si>
  <si>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</si>
  <si>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</si>
  <si>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</si>
  <si>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</si>
  <si>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</si>
  <si>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</si>
  <si>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</si>
  <si>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</si>
  <si>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</si>
  <si>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</si>
  <si>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</si>
  <si>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</si>
  <si>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</si>
  <si>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</si>
  <si>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</si>
  <si>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</si>
  <si>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</si>
  <si>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</si>
  <si>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</si>
  <si>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</si>
  <si>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</si>
  <si>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</si>
  <si>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</si>
  <si>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</si>
  <si>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</si>
  <si>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</si>
  <si>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</si>
  <si>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</si>
  <si>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</si>
  <si>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</si>
  <si>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</si>
  <si>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</si>
  <si>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</si>
  <si>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</si>
  <si>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</si>
  <si>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</si>
  <si>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</si>
  <si>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</si>
  <si>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</si>
  <si>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</si>
  <si>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</si>
  <si>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</si>
  <si>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</si>
  <si>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</si>
  <si>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</si>
  <si>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</si>
  <si>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</si>
  <si>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</si>
  <si>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</si>
  <si>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</si>
  <si>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</si>
  <si>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</si>
  <si>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</si>
  <si>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</si>
  <si>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</si>
  <si>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</si>
  <si>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</si>
  <si>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</si>
  <si>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</si>
  <si>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</si>
  <si>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</si>
  <si>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</si>
  <si>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</si>
  <si>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</si>
  <si>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</si>
  <si>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</si>
  <si>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</si>
  <si>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</si>
  <si>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</si>
  <si>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</si>
  <si>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</si>
  <si>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</si>
  <si>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</si>
  <si>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</si>
  <si>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</si>
  <si>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</si>
  <si>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</si>
  <si>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</si>
  <si>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</si>
  <si>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</si>
  <si>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</si>
  <si>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</si>
  <si>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</si>
  <si>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</si>
  <si>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</si>
  <si>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</si>
  <si>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</si>
  <si>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</si>
  <si>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</si>
  <si>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</si>
  <si>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</si>
  <si>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</si>
  <si>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</si>
  <si>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</si>
  <si>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</si>
  <si>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</si>
  <si>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</si>
  <si>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</si>
  <si>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</si>
  <si>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</si>
  <si>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</si>
  <si>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</si>
  <si>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</si>
  <si>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</si>
  <si>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</si>
  <si>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</si>
  <si>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</si>
  <si>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</si>
  <si>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</si>
  <si>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</si>
  <si>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</si>
  <si>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</si>
  <si>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</si>
  <si>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</si>
  <si>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</si>
  <si>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</si>
  <si>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</si>
  <si>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</si>
  <si>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</si>
  <si>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</si>
  <si>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</si>
  <si>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</si>
  <si>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</si>
  <si>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</si>
  <si>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</si>
  <si>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</si>
  <si>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</si>
  <si>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</si>
  <si>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</si>
  <si>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</si>
  <si>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</si>
  <si>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</si>
  <si>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</si>
  <si>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</si>
  <si>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</si>
  <si>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</si>
  <si>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</si>
  <si>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</si>
  <si>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</si>
  <si>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</si>
  <si>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</si>
  <si>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</si>
  <si>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</si>
  <si>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</si>
  <si>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</si>
  <si>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</si>
  <si>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</si>
  <si>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</si>
  <si>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</si>
  <si>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</si>
  <si>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</si>
  <si>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</si>
  <si>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</si>
  <si>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</si>
  <si>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</si>
  <si>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</si>
  <si>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</si>
  <si>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</si>
  <si>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</si>
  <si>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</si>
  <si>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</si>
  <si>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</si>
  <si>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</si>
  <si>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</si>
  <si>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</si>
  <si>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</si>
  <si>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</si>
  <si>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</si>
  <si>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</si>
  <si>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</si>
  <si>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</si>
  <si>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</si>
  <si>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</si>
  <si>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</si>
  <si>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</si>
  <si>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</si>
  <si>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</si>
  <si>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</si>
  <si>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</si>
  <si>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</si>
  <si>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</si>
  <si>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</si>
  <si>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</si>
  <si>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</si>
  <si>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</si>
  <si>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</si>
  <si>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</si>
  <si>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</si>
  <si>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</si>
  <si>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</si>
  <si>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</si>
  <si>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</si>
  <si>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</si>
  <si>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</si>
  <si>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</si>
  <si>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</si>
  <si>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</si>
  <si>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</si>
  <si>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</si>
  <si>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</si>
  <si>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</si>
  <si>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</si>
  <si>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</si>
  <si>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</si>
  <si>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</si>
  <si>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</si>
  <si>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</si>
  <si>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</si>
  <si>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</si>
  <si>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</si>
  <si>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</si>
  <si>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</si>
  <si>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</si>
  <si>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</si>
  <si>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</si>
  <si>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</si>
  <si>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</si>
  <si>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</si>
  <si>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</si>
  <si>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</si>
  <si>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</si>
  <si>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</si>
  <si>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</si>
  <si>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</si>
  <si>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</si>
  <si>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</si>
  <si>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</si>
  <si>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</si>
  <si>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</si>
  <si>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</si>
  <si>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</si>
  <si>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</si>
  <si>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</si>
  <si>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</si>
  <si>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</si>
  <si>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</si>
  <si>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</si>
  <si>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</si>
  <si>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</si>
  <si>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</si>
  <si>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</si>
  <si>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</si>
  <si>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</si>
  <si>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</si>
  <si>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</si>
  <si>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</si>
  <si>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</si>
  <si>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</si>
  <si>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</si>
  <si>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</si>
  <si>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</si>
  <si>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</si>
  <si>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</si>
  <si>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</si>
  <si>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</si>
  <si>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</si>
  <si>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</si>
  <si>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</si>
  <si>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</si>
  <si>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</si>
  <si>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</si>
  <si>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</si>
  <si>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</si>
  <si>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</si>
  <si>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</si>
  <si>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</si>
  <si>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</si>
  <si>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</si>
  <si>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</si>
  <si>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</si>
  <si>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</si>
  <si>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</si>
  <si>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</si>
  <si>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</si>
  <si>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</si>
  <si>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</si>
  <si>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</si>
  <si>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</si>
  <si>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</si>
  <si>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</si>
  <si>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</si>
  <si>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</si>
  <si>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</si>
  <si>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</si>
  <si>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</si>
  <si>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</si>
  <si>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</si>
  <si>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</si>
  <si>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</si>
  <si>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</si>
  <si>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</si>
  <si>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</si>
  <si>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</si>
  <si>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</si>
  <si>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</si>
  <si>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</si>
  <si>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</si>
  <si>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</si>
  <si>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</si>
  <si>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</si>
  <si>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</si>
  <si>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</si>
  <si>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</si>
  <si>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</si>
  <si>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</si>
  <si>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</si>
  <si>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</si>
  <si>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</si>
  <si>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</si>
  <si>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</si>
  <si>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</si>
  <si>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</si>
  <si>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</si>
  <si>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</si>
  <si>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</si>
  <si>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</si>
  <si>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</si>
  <si>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</si>
  <si>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</si>
  <si>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</si>
  <si>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</si>
  <si>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</si>
  <si>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</si>
  <si>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</si>
  <si>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</si>
  <si>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</si>
  <si>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</si>
  <si>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</si>
  <si>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</si>
  <si>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</si>
  <si>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</si>
  <si>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</si>
  <si>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</si>
  <si>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</si>
  <si>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</si>
  <si>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</si>
  <si>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</si>
  <si>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</si>
  <si>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</si>
  <si>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</si>
  <si>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</si>
  <si>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</si>
  <si>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</si>
  <si>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</si>
  <si>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</si>
  <si>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</si>
  <si>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</si>
  <si>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</si>
  <si>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</si>
  <si>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</si>
  <si>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</si>
  <si>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</si>
  <si>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</si>
  <si>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</si>
  <si>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</si>
  <si>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</si>
  <si>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</si>
  <si>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</si>
  <si>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</si>
  <si>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</si>
  <si>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</si>
  <si>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</si>
  <si>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</si>
  <si>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</si>
  <si>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</si>
  <si>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</si>
  <si>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</si>
  <si>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</si>
  <si>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</si>
  <si>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</si>
  <si>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</si>
  <si>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</si>
  <si>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</si>
  <si>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</si>
  <si>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</si>
  <si>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</si>
  <si>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</si>
  <si>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</si>
  <si>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</si>
  <si>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</si>
  <si>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</si>
  <si>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</si>
  <si>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</si>
  <si>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</si>
  <si>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</si>
  <si>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</si>
  <si>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</si>
  <si>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</si>
  <si>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</si>
  <si>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</si>
  <si>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</si>
  <si>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</si>
  <si>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</si>
  <si>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</si>
  <si>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</si>
  <si>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</si>
  <si>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</si>
  <si>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</si>
  <si>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</si>
  <si>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</si>
  <si>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</si>
  <si>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</si>
  <si>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</si>
  <si>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</si>
  <si>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</si>
  <si>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</si>
  <si>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</si>
  <si>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</si>
  <si>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</si>
  <si>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</si>
  <si>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</si>
  <si>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</si>
  <si>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</si>
  <si>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</si>
  <si>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</si>
  <si>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</si>
  <si>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</si>
  <si>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</si>
  <si>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</si>
  <si>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</si>
  <si>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</si>
  <si>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</si>
  <si>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</si>
  <si>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</si>
  <si>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</si>
  <si>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</si>
  <si>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</si>
  <si>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</si>
  <si>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</si>
  <si>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</si>
  <si>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</si>
  <si>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</si>
  <si>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</si>
  <si>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</si>
  <si>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</si>
  <si>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</si>
  <si>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</si>
  <si>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</si>
  <si>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</si>
  <si>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</si>
  <si>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</si>
  <si>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</si>
  <si>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</si>
  <si>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</si>
  <si>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</si>
  <si>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</si>
  <si>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</si>
  <si>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</si>
  <si>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</si>
  <si>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</si>
  <si>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</si>
  <si>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</si>
  <si>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</si>
  <si>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</si>
  <si>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</si>
  <si>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</si>
  <si>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</si>
  <si>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</si>
  <si>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</si>
  <si>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</si>
  <si>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</si>
  <si>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</si>
  <si>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</si>
  <si>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</si>
  <si>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</si>
  <si>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</si>
  <si>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</si>
  <si>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</si>
  <si>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</si>
  <si>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</si>
  <si>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</si>
  <si>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</si>
  <si>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</si>
  <si>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</si>
  <si>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</si>
  <si>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</si>
  <si>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</si>
  <si>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</si>
  <si>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</si>
  <si>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</si>
  <si>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</si>
  <si>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</si>
  <si>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</si>
  <si>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</si>
  <si>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</si>
  <si>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</si>
  <si>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</si>
  <si>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</si>
  <si>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</si>
  <si>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</si>
  <si>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</si>
  <si>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</si>
  <si>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</si>
  <si>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</si>
  <si>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</si>
  <si>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</si>
  <si>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</si>
  <si>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</si>
  <si>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</si>
  <si>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</si>
  <si>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</si>
  <si>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</si>
  <si>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</si>
  <si>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</si>
  <si>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</si>
  <si>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</si>
  <si>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</si>
  <si>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</si>
  <si>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</si>
  <si>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</si>
  <si>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</si>
  <si>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</si>
  <si>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</si>
  <si>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</si>
  <si>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</si>
  <si>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</si>
  <si>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</si>
  <si>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</si>
  <si>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</si>
  <si>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</si>
  <si>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</si>
  <si>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</si>
  <si>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</si>
  <si>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</si>
  <si>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</si>
  <si>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</si>
  <si>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</si>
  <si>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</si>
  <si>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</si>
  <si>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</si>
  <si>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</si>
  <si>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</si>
  <si>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</si>
  <si>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</si>
  <si>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</si>
  <si>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</si>
  <si>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</si>
  <si>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</si>
  <si>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</si>
  <si>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</si>
  <si>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</si>
  <si>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</si>
  <si>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</si>
  <si>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</si>
  <si>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</si>
  <si>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</si>
  <si>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</si>
  <si>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</si>
  <si>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</si>
  <si>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</si>
  <si>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</si>
  <si>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</si>
  <si>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</si>
  <si>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</si>
  <si>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</si>
  <si>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</si>
  <si>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</si>
  <si>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</si>
  <si>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</si>
  <si>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</si>
  <si>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</si>
  <si>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</si>
  <si>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</si>
  <si>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</si>
  <si>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</si>
  <si>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</si>
  <si>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</si>
  <si>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</si>
  <si>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</si>
  <si>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</si>
  <si>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</si>
  <si>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</si>
  <si>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</si>
  <si>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</si>
  <si>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</si>
  <si>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</si>
  <si>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</si>
  <si>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</si>
  <si>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</si>
  <si>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</si>
  <si>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</si>
  <si>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</si>
  <si>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</si>
  <si>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</si>
  <si>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</si>
  <si>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</si>
  <si>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</si>
  <si>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</si>
  <si>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</si>
  <si>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</si>
  <si>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</si>
  <si>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</si>
  <si>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</si>
  <si>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</si>
  <si>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</si>
  <si>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</si>
  <si>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</si>
  <si>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</si>
  <si>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</si>
  <si>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</si>
  <si>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</si>
  <si>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</si>
  <si>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</si>
  <si>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</si>
  <si>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</si>
  <si>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</si>
  <si>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</si>
  <si>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</si>
  <si>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</si>
  <si>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</si>
  <si>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</si>
  <si>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</si>
  <si>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</si>
  <si>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</si>
  <si>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</si>
  <si>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</si>
  <si>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</si>
  <si>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</si>
  <si>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</si>
  <si>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</si>
  <si>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</si>
  <si>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</si>
  <si>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</si>
  <si>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</si>
  <si>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</si>
  <si>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</si>
  <si>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</si>
  <si>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</si>
  <si>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</si>
  <si>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</si>
  <si>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</si>
  <si>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</si>
  <si>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</si>
  <si>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</si>
  <si>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</si>
  <si>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</si>
  <si>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</si>
  <si>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</si>
  <si>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</si>
  <si>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</si>
  <si>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</si>
  <si>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</si>
  <si>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</si>
  <si>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</si>
  <si>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</si>
  <si>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</si>
  <si>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</si>
  <si>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</si>
  <si>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</si>
  <si>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</si>
  <si>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</si>
  <si>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</si>
  <si>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</si>
  <si>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</si>
  <si>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</si>
  <si>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</si>
  <si>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</si>
  <si>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</si>
  <si>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</si>
  <si>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</si>
  <si>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</si>
  <si>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</si>
  <si>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</si>
  <si>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</si>
  <si>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</si>
  <si>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</si>
  <si>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</si>
  <si>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</si>
  <si>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</si>
  <si>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</si>
  <si>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</si>
  <si>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</si>
  <si>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</si>
  <si>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</si>
  <si>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</si>
  <si>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</si>
  <si>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</si>
  <si>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</si>
  <si>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</si>
  <si>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</si>
  <si>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</si>
  <si>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</si>
  <si>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</si>
  <si>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</si>
  <si>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</si>
  <si>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</si>
  <si>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</si>
  <si>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</si>
  <si>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</si>
  <si>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</si>
  <si>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</si>
  <si>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</si>
  <si>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</si>
  <si>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</si>
  <si>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</si>
  <si>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</si>
  <si>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</si>
  <si>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</si>
  <si>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</si>
  <si>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</si>
  <si>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</si>
  <si>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</si>
  <si>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</si>
  <si>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</si>
  <si>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</si>
  <si>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</si>
  <si>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</si>
  <si>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</si>
  <si>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</si>
  <si>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</si>
  <si>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</si>
  <si>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</si>
  <si>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</si>
  <si>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</si>
  <si>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</si>
  <si>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</si>
  <si>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</si>
  <si>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</si>
  <si>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</si>
  <si>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</si>
  <si>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</si>
  <si>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</si>
  <si>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</si>
  <si>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</si>
  <si>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</si>
  <si>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</si>
  <si>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</si>
  <si>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</si>
  <si>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</si>
  <si>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</si>
  <si>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</si>
  <si>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</si>
  <si>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</si>
  <si>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</si>
  <si>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</si>
  <si>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</si>
  <si>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</si>
  <si>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</si>
  <si>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</si>
  <si>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</si>
  <si>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</si>
  <si>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</si>
  <si>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</si>
  <si>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</si>
  <si>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</si>
  <si>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</si>
  <si>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</si>
  <si>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</si>
  <si>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</si>
  <si>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</si>
  <si>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</si>
  <si>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</si>
  <si>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</si>
  <si>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</si>
  <si>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</si>
  <si>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</si>
  <si>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</si>
  <si>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</si>
  <si>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</si>
  <si>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</si>
  <si>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</si>
  <si>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</si>
  <si>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</si>
  <si>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</si>
  <si>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</si>
  <si>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</si>
  <si>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</si>
  <si>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</si>
  <si>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</si>
  <si>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</si>
  <si>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</si>
  <si>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</si>
  <si>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</si>
  <si>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</si>
  <si>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</si>
  <si>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</si>
  <si>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</si>
  <si>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</si>
  <si>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</si>
  <si>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</si>
  <si>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</si>
  <si>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</si>
  <si>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</si>
  <si>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</si>
  <si>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</si>
  <si>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</si>
  <si>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</si>
  <si>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</si>
  <si>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</si>
  <si>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</si>
  <si>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</si>
  <si>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</si>
  <si>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</si>
  <si>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</si>
  <si>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</si>
  <si>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</si>
  <si>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</si>
  <si>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</si>
  <si>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</si>
  <si>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</si>
  <si>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</si>
  <si>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</si>
  <si>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</si>
  <si>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</si>
  <si>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</si>
  <si>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</si>
  <si>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</si>
  <si>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</si>
  <si>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</si>
  <si>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</si>
  <si>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</si>
  <si>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</si>
  <si>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</si>
  <si>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</si>
  <si>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</si>
  <si>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</si>
  <si>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</si>
  <si>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</si>
  <si>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</si>
  <si>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</si>
  <si>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</si>
  <si>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</si>
  <si>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</si>
  <si>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</si>
  <si>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</si>
  <si>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</si>
  <si>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</si>
  <si>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</si>
  <si>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</si>
  <si>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</si>
  <si>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</si>
  <si>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</si>
  <si>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</si>
  <si>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</si>
  <si>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</si>
  <si>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</si>
  <si>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</si>
  <si>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</si>
  <si>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</si>
  <si>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</si>
  <si>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</si>
  <si>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</si>
  <si>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</si>
  <si>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</si>
  <si>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</si>
  <si>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</si>
  <si>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</si>
  <si>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</si>
  <si>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</si>
  <si>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</si>
  <si>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</si>
  <si>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</si>
  <si>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</si>
  <si>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</si>
  <si>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</si>
  <si>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</si>
  <si>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</si>
  <si>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</si>
  <si>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</si>
  <si>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</si>
  <si>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</si>
  <si>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</si>
  <si>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</si>
  <si>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</si>
  <si>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</si>
  <si>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</si>
  <si>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</si>
  <si>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</si>
  <si>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</si>
  <si>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</si>
  <si>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</si>
  <si>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</si>
  <si>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</si>
  <si>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</si>
  <si>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</si>
  <si>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</si>
  <si>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</si>
  <si>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</si>
  <si>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</si>
  <si>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</si>
  <si>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</si>
  <si>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</si>
  <si>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</si>
  <si>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</si>
  <si>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</si>
  <si>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</si>
  <si>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</si>
  <si>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</si>
  <si>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</si>
  <si>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</si>
  <si>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</si>
  <si>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</si>
  <si>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</si>
  <si>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</si>
  <si>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</si>
  <si>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</si>
  <si>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</si>
  <si>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</si>
  <si>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</si>
  <si>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</si>
  <si>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</si>
  <si>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</si>
  <si>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</si>
  <si>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</si>
  <si>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</si>
  <si>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</si>
  <si>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</si>
  <si>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</si>
  <si>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</si>
  <si>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</si>
  <si>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</si>
  <si>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</si>
  <si>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</si>
  <si>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</si>
  <si>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</si>
  <si>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</si>
  <si>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</si>
  <si>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</si>
  <si>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</si>
  <si>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</si>
  <si>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</si>
  <si>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</si>
  <si>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</si>
  <si>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</si>
  <si>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</si>
  <si>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</si>
  <si>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</si>
  <si>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</si>
  <si>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</si>
  <si>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</si>
  <si>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</si>
  <si>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</si>
  <si>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</si>
  <si>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</si>
  <si>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</si>
  <si>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</si>
  <si>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</si>
  <si>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</si>
  <si>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</si>
  <si>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</si>
  <si>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</si>
  <si>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</si>
  <si>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</si>
  <si>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</si>
  <si>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</si>
  <si>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</si>
  <si>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</si>
  <si>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</si>
  <si>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</si>
  <si>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</si>
  <si>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</si>
  <si>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</si>
  <si>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</si>
  <si>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</si>
  <si>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</si>
  <si>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</si>
  <si>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</si>
  <si>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</si>
  <si>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</si>
  <si>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</si>
  <si>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</si>
  <si>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</si>
  <si>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</si>
  <si>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</si>
  <si>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</si>
  <si>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</si>
  <si>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</si>
  <si>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</si>
  <si>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</si>
  <si>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</si>
  <si>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</si>
  <si>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</si>
  <si>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</si>
  <si>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</si>
  <si>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</si>
  <si>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</si>
  <si>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</si>
  <si>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</si>
  <si>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</si>
  <si>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</si>
  <si>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</si>
  <si>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</si>
  <si>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</si>
  <si>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</si>
  <si>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</si>
  <si>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</si>
  <si>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</si>
  <si>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</si>
  <si>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</si>
  <si>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</si>
  <si>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</si>
  <si>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</si>
  <si>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</si>
  <si>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</si>
  <si>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</si>
  <si>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</si>
  <si>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</si>
  <si>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</si>
  <si>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</si>
  <si>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</si>
  <si>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</si>
  <si>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</si>
  <si>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</si>
  <si>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</si>
  <si>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</si>
  <si>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</si>
  <si>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</si>
  <si>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</si>
  <si>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</si>
  <si>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</si>
  <si>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</si>
  <si>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</si>
  <si>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</si>
  <si>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</si>
  <si>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</si>
  <si>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</si>
  <si>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</si>
  <si>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</si>
  <si>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</si>
  <si>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</si>
  <si>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</si>
  <si>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</si>
  <si>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</si>
  <si>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</si>
  <si>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</si>
  <si>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</si>
  <si>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</si>
  <si>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</si>
  <si>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</si>
  <si>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</si>
  <si>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</si>
  <si>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</si>
  <si>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</si>
  <si>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</si>
  <si>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</si>
  <si>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</si>
  <si>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</si>
  <si>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</si>
  <si>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</si>
  <si>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</si>
  <si>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</si>
  <si>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</si>
  <si>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</si>
  <si>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</si>
  <si>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</si>
  <si>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</si>
  <si>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</si>
  <si>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</si>
  <si>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</si>
  <si>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</si>
  <si>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</si>
  <si>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</si>
  <si>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</si>
  <si>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</si>
  <si>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</si>
  <si>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</si>
  <si>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</si>
  <si>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</si>
  <si>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</si>
  <si>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</si>
  <si>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</si>
  <si>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</si>
  <si>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</si>
  <si>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</si>
  <si>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</si>
  <si>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</si>
  <si>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</si>
  <si>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</si>
  <si>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</si>
  <si>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</si>
  <si>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</si>
  <si>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</si>
  <si>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</si>
  <si>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</si>
  <si>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</si>
  <si>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</si>
  <si>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</si>
  <si>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</si>
  <si>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</si>
  <si>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</si>
  <si>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</si>
  <si>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</si>
  <si>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</si>
  <si>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</si>
  <si>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</si>
  <si>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</si>
  <si>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</si>
  <si>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</si>
  <si>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</si>
  <si>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</si>
  <si>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</si>
  <si>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</si>
  <si>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</si>
  <si>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</si>
  <si>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</si>
  <si>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</si>
  <si>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</si>
  <si>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</si>
  <si>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</si>
  <si>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</si>
  <si>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</si>
  <si>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</si>
  <si>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</si>
  <si>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</si>
  <si>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</si>
  <si>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</si>
  <si>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</si>
  <si>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</si>
  <si>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</si>
  <si>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</si>
  <si>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</si>
  <si>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</si>
  <si>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</si>
  <si>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</si>
  <si>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</si>
  <si>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</si>
  <si>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</si>
  <si>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</si>
  <si>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</si>
  <si>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</si>
  <si>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</si>
  <si>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</si>
  <si>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</si>
  <si>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</si>
  <si>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</si>
  <si>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</si>
  <si>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</si>
  <si>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</si>
  <si>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</si>
  <si>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</si>
  <si>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</si>
  <si>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</si>
  <si>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</si>
  <si>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</si>
  <si>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</si>
  <si>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</si>
  <si>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</si>
  <si>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</si>
  <si>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</si>
  <si>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</si>
  <si>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</si>
  <si>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</si>
  <si>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</si>
  <si>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</si>
  <si>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</si>
  <si>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</si>
  <si>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</si>
  <si>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</si>
  <si>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</si>
  <si>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</si>
  <si>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</si>
  <si>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</si>
  <si>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</si>
  <si>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</si>
  <si>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</si>
  <si>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</si>
  <si>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</si>
  <si>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</si>
  <si>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</si>
  <si>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</si>
  <si>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</si>
  <si>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</si>
  <si>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</si>
  <si>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</si>
  <si>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</si>
  <si>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</si>
  <si>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</si>
  <si>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</si>
  <si>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</si>
  <si>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</si>
  <si>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</si>
  <si>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</si>
  <si>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</si>
  <si>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</si>
  <si>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</si>
  <si>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</si>
  <si>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</si>
  <si>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</si>
  <si>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</si>
  <si>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</si>
  <si>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</si>
  <si>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</si>
  <si>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</si>
  <si>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</si>
  <si>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</si>
  <si>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</si>
  <si>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</si>
  <si>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</si>
  <si>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</si>
  <si>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</si>
  <si>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</si>
  <si>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</si>
  <si>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</si>
  <si>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</si>
  <si>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</si>
  <si>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</si>
  <si>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</si>
  <si>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</si>
  <si>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</si>
  <si>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</si>
  <si>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</si>
  <si>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</si>
  <si>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</si>
  <si>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</si>
  <si>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</si>
  <si>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</si>
  <si>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</si>
  <si>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</si>
  <si>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</si>
  <si>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</si>
  <si>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</si>
  <si>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</si>
  <si>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</si>
  <si>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</si>
  <si>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</si>
  <si>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</si>
  <si>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</si>
  <si>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</si>
  <si>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</si>
  <si>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</si>
  <si>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</si>
  <si>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</si>
  <si>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</si>
  <si>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</si>
  <si>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</si>
  <si>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</si>
  <si>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</si>
  <si>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</si>
  <si>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</si>
  <si>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</si>
  <si>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</si>
  <si>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</si>
  <si>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</si>
  <si>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</si>
  <si>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</si>
  <si>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</si>
  <si>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</si>
  <si>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</si>
  <si>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</si>
  <si>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</si>
  <si>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</si>
  <si>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</si>
  <si>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</si>
  <si>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</si>
  <si>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</si>
  <si>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</si>
  <si>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</si>
  <si>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</si>
  <si>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</si>
  <si>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</si>
  <si>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</si>
  <si>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</si>
  <si>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</si>
  <si>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</si>
  <si>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</si>
  <si>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</si>
  <si>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</si>
  <si>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</si>
  <si>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</si>
  <si>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</si>
  <si>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</si>
  <si>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</si>
  <si>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</si>
  <si>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</si>
  <si>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</si>
  <si>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</si>
  <si>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</si>
  <si>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</si>
  <si>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</si>
  <si>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</si>
  <si>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</si>
  <si>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</si>
  <si>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</si>
  <si>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</si>
  <si>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</si>
  <si>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</si>
  <si>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</si>
  <si>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</si>
  <si>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</si>
  <si>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</si>
  <si>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</si>
  <si>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</si>
  <si>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</si>
  <si>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</si>
  <si>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</si>
  <si>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</si>
  <si>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</si>
  <si>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</si>
  <si>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</si>
  <si>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</si>
  <si>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</si>
  <si>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</si>
  <si>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</si>
  <si>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</si>
  <si>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</si>
  <si>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</si>
  <si>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</si>
  <si>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</si>
  <si>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</si>
  <si>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</si>
  <si>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</si>
  <si>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</si>
  <si>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</si>
  <si>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</si>
  <si>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</si>
  <si>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</si>
  <si>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</si>
  <si>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</si>
  <si>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</si>
  <si>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</si>
  <si>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</si>
  <si>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</si>
  <si>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</si>
  <si>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</si>
  <si>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</si>
  <si>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</si>
  <si>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</si>
  <si>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</si>
  <si>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</si>
  <si>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</si>
  <si>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</si>
  <si>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</si>
  <si>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</si>
  <si>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</si>
  <si>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</si>
  <si>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</si>
  <si>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</si>
  <si>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</si>
  <si>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</si>
  <si>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</si>
  <si>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</si>
  <si>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</si>
  <si>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</si>
  <si>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</si>
  <si>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</si>
  <si>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</si>
  <si>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</si>
  <si>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</si>
  <si>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</si>
  <si>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</si>
  <si>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</si>
  <si>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</si>
  <si>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</si>
  <si>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</si>
  <si>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</si>
  <si>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</si>
  <si>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</si>
  <si>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</si>
  <si>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</si>
  <si>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</si>
  <si>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</si>
  <si>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</si>
  <si>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</si>
  <si>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</si>
  <si>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</si>
  <si>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</si>
  <si>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</si>
  <si>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</si>
  <si>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</si>
  <si>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</si>
  <si>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</si>
  <si>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</si>
  <si>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</si>
  <si>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</si>
  <si>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</si>
  <si>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</si>
  <si>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</si>
  <si>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</si>
  <si>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</si>
  <si>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</si>
  <si>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</si>
  <si>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</si>
  <si>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</si>
  <si>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</si>
  <si>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</si>
  <si>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</si>
  <si>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</si>
  <si>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</si>
  <si>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</si>
  <si>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</si>
  <si>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</si>
  <si>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</si>
  <si>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</si>
  <si>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</si>
  <si>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</si>
  <si>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</si>
  <si>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</si>
  <si>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</si>
  <si>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</si>
  <si>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</si>
  <si>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</si>
  <si>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</si>
  <si>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</si>
  <si>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</si>
  <si>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</si>
  <si>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</si>
  <si>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</si>
  <si>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</si>
  <si>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</si>
  <si>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</si>
  <si>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</si>
  <si>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</si>
  <si>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</si>
  <si>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</si>
  <si>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</si>
  <si>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</si>
  <si>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</si>
  <si>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</si>
  <si>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</si>
  <si>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</si>
  <si>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</si>
  <si>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</si>
  <si>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</si>
  <si>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</si>
  <si>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</si>
  <si>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</si>
  <si>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</si>
  <si>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</si>
  <si>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</si>
  <si>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</si>
  <si>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</si>
  <si>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</si>
  <si>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</si>
  <si>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</si>
  <si>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</si>
  <si>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</si>
  <si>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</si>
  <si>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</si>
  <si>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</si>
  <si>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</si>
  <si>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</si>
  <si>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</si>
  <si>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</si>
  <si>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</si>
  <si>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</si>
  <si>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</si>
  <si>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</si>
  <si>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</si>
  <si>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</si>
  <si>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</si>
  <si>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</si>
  <si>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</si>
  <si>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</si>
  <si>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</si>
  <si>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</si>
  <si>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</si>
  <si>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</si>
  <si>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</si>
  <si>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</si>
  <si>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</si>
  <si>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</si>
  <si>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</si>
  <si>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</si>
  <si>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</si>
  <si>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</si>
  <si>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</si>
  <si>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</si>
  <si>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</si>
  <si>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</si>
  <si>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</si>
  <si>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</si>
  <si>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</si>
  <si>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</si>
  <si>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</si>
  <si>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</si>
  <si>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</si>
  <si>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</si>
  <si>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</si>
  <si>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</si>
  <si>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</si>
  <si>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</si>
  <si>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</si>
  <si>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</si>
  <si>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</si>
  <si>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</si>
  <si>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</si>
  <si>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</si>
  <si>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</si>
  <si>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</si>
  <si>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</si>
  <si>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</si>
  <si>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</si>
  <si>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</si>
  <si>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</si>
  <si>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</si>
  <si>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</si>
  <si>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</si>
  <si>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</si>
  <si>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</si>
  <si>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</si>
  <si>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</si>
  <si>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</si>
  <si>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</si>
  <si>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</si>
  <si>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</si>
  <si>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</si>
  <si>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</si>
  <si>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</si>
  <si>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</si>
  <si>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</si>
  <si>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</si>
  <si>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</si>
  <si>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</si>
  <si>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</si>
  <si>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</si>
  <si>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</si>
  <si>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</si>
  <si>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</si>
  <si>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</si>
  <si>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</si>
  <si>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</si>
  <si>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</si>
  <si>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</si>
  <si>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</si>
  <si>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</si>
  <si>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</si>
  <si>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</si>
  <si>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</si>
  <si>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</si>
  <si>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</si>
  <si>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</si>
  <si>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</si>
  <si>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</si>
  <si>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</si>
  <si>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</si>
  <si>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</si>
  <si>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</si>
  <si>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</si>
  <si>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</si>
  <si>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</si>
  <si>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</si>
  <si>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</si>
  <si>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</si>
  <si>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</si>
  <si>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</si>
  <si>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</si>
  <si>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</si>
  <si>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</si>
  <si>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</si>
  <si>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</si>
  <si>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</si>
  <si>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</si>
  <si>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</si>
  <si>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</si>
  <si>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</si>
  <si>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</si>
  <si>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</si>
  <si>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</si>
  <si>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</si>
  <si>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</si>
  <si>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</si>
  <si>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</si>
  <si>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</si>
  <si>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</si>
  <si>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</si>
  <si>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</si>
  <si>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</si>
  <si>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</si>
  <si>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</si>
  <si>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</si>
  <si>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</si>
  <si>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</si>
  <si>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</si>
  <si>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</si>
  <si>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</si>
  <si>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</si>
  <si>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</si>
  <si>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</si>
  <si>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</si>
  <si>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</si>
  <si>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</si>
  <si>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</si>
  <si>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</si>
  <si>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</si>
  <si>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</si>
  <si>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</si>
  <si>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</si>
  <si>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</si>
  <si>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</si>
  <si>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</si>
  <si>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</si>
  <si>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</si>
  <si>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</si>
  <si>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</si>
  <si>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</si>
  <si>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</si>
  <si>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</si>
  <si>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</si>
  <si>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</si>
  <si>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</si>
  <si>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</si>
  <si>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</si>
  <si>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</si>
  <si>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</si>
  <si>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</si>
  <si>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</si>
  <si>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</si>
  <si>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</si>
  <si>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</si>
  <si>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</si>
  <si>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</si>
  <si>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</si>
  <si>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</si>
  <si>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</si>
  <si>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</si>
  <si>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</si>
  <si>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</si>
  <si>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</si>
  <si>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</si>
  <si>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</si>
  <si>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</si>
  <si>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</si>
  <si>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</si>
  <si>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</si>
  <si>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</si>
  <si>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</si>
  <si>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</si>
  <si>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</si>
  <si>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</si>
  <si>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</si>
  <si>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</si>
  <si>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</si>
  <si>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</si>
  <si>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</si>
  <si>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</si>
  <si>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</si>
  <si>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</si>
  <si>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</si>
  <si>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</si>
  <si>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</si>
  <si>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</si>
  <si>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</si>
  <si>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</si>
  <si>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</si>
  <si>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</si>
  <si>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</si>
  <si>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</si>
  <si>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</si>
  <si>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</si>
  <si>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</si>
  <si>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</si>
  <si>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</si>
  <si>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</si>
  <si>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</si>
  <si>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</si>
  <si>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</si>
  <si>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</si>
  <si>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</si>
  <si>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</si>
  <si>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</si>
  <si>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</si>
  <si>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</si>
  <si>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</si>
  <si>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</si>
  <si>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</si>
  <si>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</si>
  <si>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</si>
  <si>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</si>
  <si>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</si>
  <si>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</si>
  <si>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</si>
  <si>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</si>
  <si>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</si>
  <si>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</si>
  <si>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</si>
  <si>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</si>
  <si>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</si>
  <si>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</si>
  <si>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</si>
  <si>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</si>
  <si>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</si>
  <si>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</si>
  <si>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</si>
  <si>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</si>
  <si>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</si>
  <si>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</si>
  <si>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</si>
  <si>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</si>
  <si>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</si>
  <si>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</si>
  <si>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</si>
  <si>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</si>
  <si>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</si>
  <si>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</si>
  <si>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</si>
  <si>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</si>
  <si>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</si>
  <si>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</si>
  <si>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</si>
  <si>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</si>
  <si>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</si>
  <si>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</si>
  <si>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</si>
  <si>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</si>
  <si>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</si>
  <si>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</si>
  <si>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</si>
  <si>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</si>
  <si>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</si>
  <si>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</si>
  <si>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</si>
  <si>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</si>
  <si>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</si>
  <si>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</si>
  <si>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</si>
  <si>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</si>
  <si>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</si>
  <si>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</si>
  <si>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</si>
  <si>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</si>
  <si>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</si>
  <si>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</si>
  <si>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</si>
  <si>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</si>
  <si>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</si>
  <si>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</si>
  <si>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</si>
  <si>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</si>
  <si>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</si>
  <si>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</si>
  <si>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</si>
  <si>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</si>
  <si>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</si>
  <si>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</si>
  <si>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</si>
  <si>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</si>
  <si>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</si>
  <si>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</si>
  <si>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</si>
  <si>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</si>
  <si>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</si>
  <si>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</si>
  <si>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</si>
  <si>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</si>
  <si>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</si>
  <si>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</si>
  <si>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</si>
  <si>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</si>
  <si>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</si>
  <si>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</si>
  <si>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</si>
  <si>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</si>
  <si>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</si>
  <si>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</si>
  <si>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</si>
  <si>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</si>
  <si>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</si>
  <si>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</si>
  <si>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</si>
  <si>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</si>
  <si>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</si>
  <si>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</si>
  <si>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</si>
  <si>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</si>
  <si>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</si>
  <si>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</si>
  <si>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</si>
  <si>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</si>
  <si>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</si>
  <si>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</si>
  <si>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</si>
  <si>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</si>
  <si>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</si>
  <si>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</si>
  <si>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</si>
  <si>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</si>
  <si>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</si>
  <si>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</si>
  <si>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</si>
  <si>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</si>
  <si>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</si>
  <si>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</si>
  <si>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</si>
  <si>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</si>
  <si>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</si>
  <si>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</si>
  <si>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</si>
  <si>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</si>
  <si>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</si>
  <si>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</si>
  <si>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</si>
  <si>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</si>
  <si>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</si>
  <si>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</si>
  <si>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</si>
  <si>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</si>
  <si>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</si>
  <si>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</si>
  <si>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</si>
  <si>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</si>
  <si>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</si>
  <si>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</si>
  <si>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</si>
  <si>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</si>
  <si>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</si>
  <si>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</si>
  <si>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</si>
  <si>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</si>
  <si>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</si>
  <si>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</si>
  <si>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</si>
  <si>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</si>
  <si>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</si>
  <si>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</si>
  <si>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</si>
  <si>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</si>
  <si>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</si>
  <si>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</si>
  <si>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</si>
  <si>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</si>
  <si>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</si>
  <si>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</si>
  <si>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</si>
  <si>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</si>
  <si>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</si>
  <si>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</si>
  <si>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</si>
  <si>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</si>
  <si>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</si>
  <si>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</si>
  <si>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</si>
  <si>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</si>
  <si>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</si>
  <si>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</si>
  <si>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</si>
  <si>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</si>
  <si>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</si>
  <si>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</si>
  <si>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</si>
  <si>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</si>
  <si>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</si>
  <si>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</si>
  <si>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</si>
  <si>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</si>
  <si>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</si>
  <si>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</si>
  <si>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</si>
  <si>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</si>
  <si>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</si>
  <si>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</si>
  <si>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</si>
  <si>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</si>
  <si>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</si>
  <si>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</si>
  <si>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</si>
  <si>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</si>
  <si>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</si>
  <si>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</si>
  <si>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</si>
  <si>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</si>
  <si>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</si>
  <si>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</si>
  <si>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</si>
  <si>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</si>
  <si>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</si>
  <si>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</si>
  <si>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</si>
  <si>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</si>
  <si>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</si>
  <si>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</si>
  <si>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</si>
  <si>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</si>
  <si>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</si>
  <si>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</si>
  <si>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</si>
  <si>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</si>
  <si>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</si>
  <si>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</si>
  <si>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</si>
  <si>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</si>
  <si>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</si>
  <si>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</si>
  <si>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</si>
  <si>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</si>
  <si>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</si>
  <si>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</si>
  <si>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</si>
  <si>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</si>
  <si>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</si>
  <si>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</si>
  <si>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</si>
  <si>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</si>
  <si>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</si>
  <si>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</si>
  <si>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</si>
  <si>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</si>
  <si>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</si>
  <si>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</si>
  <si>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</si>
  <si>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</si>
  <si>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</si>
  <si>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</si>
  <si>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</si>
  <si>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</si>
  <si>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</si>
  <si>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</si>
  <si>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</si>
  <si>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</si>
  <si>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</si>
  <si>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</si>
  <si>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</si>
  <si>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</si>
  <si>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</si>
  <si>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</si>
  <si>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</si>
  <si>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</si>
  <si>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</si>
  <si>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</si>
  <si>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</si>
  <si>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</si>
  <si>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</si>
  <si>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</si>
  <si>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</si>
  <si>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</si>
  <si>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</si>
  <si>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</si>
  <si>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</si>
  <si>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</si>
  <si>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</si>
  <si>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</si>
  <si>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</si>
  <si>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</si>
  <si>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</si>
  <si>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</si>
  <si>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</si>
  <si>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</si>
  <si>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</si>
  <si>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</si>
  <si>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</si>
  <si>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</si>
  <si>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</si>
  <si>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</si>
  <si>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</si>
  <si>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</si>
  <si>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</si>
  <si>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</si>
  <si>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</si>
  <si>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</si>
  <si>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</si>
  <si>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</si>
  <si>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</si>
  <si>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</si>
  <si>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</si>
  <si>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</si>
  <si>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</si>
  <si>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</si>
  <si>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</si>
  <si>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</si>
  <si>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</si>
  <si>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</si>
  <si>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</si>
  <si>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</si>
  <si>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</si>
  <si>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</si>
  <si>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</si>
  <si>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</si>
  <si>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</si>
  <si>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</si>
  <si>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</si>
  <si>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</si>
  <si>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</si>
  <si>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</si>
  <si>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</si>
  <si>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</si>
  <si>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</si>
  <si>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</si>
  <si>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</si>
  <si>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</si>
  <si>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</si>
  <si>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</si>
  <si>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</si>
  <si>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</si>
  <si>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</si>
  <si>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</si>
  <si>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</si>
  <si>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</si>
  <si>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</si>
  <si>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</si>
  <si>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</si>
  <si>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</si>
  <si>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</si>
  <si>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</si>
  <si>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</si>
  <si>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</si>
  <si>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</si>
  <si>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</si>
  <si>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</si>
  <si>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</si>
  <si>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</si>
  <si>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</si>
  <si>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</si>
  <si>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</si>
  <si>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</si>
  <si>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</si>
  <si>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</si>
  <si>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</si>
  <si>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</si>
  <si>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</si>
  <si>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</si>
  <si>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</si>
  <si>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</si>
  <si>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</si>
  <si>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</si>
  <si>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</si>
  <si>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</si>
  <si>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</si>
  <si>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</si>
  <si>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</si>
  <si>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</si>
  <si>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</si>
  <si>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</si>
  <si>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</si>
  <si>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</si>
  <si>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</si>
  <si>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</si>
  <si>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</si>
  <si>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</si>
  <si>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</si>
  <si>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</si>
  <si>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</si>
  <si>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</si>
  <si>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</si>
  <si>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</si>
  <si>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</si>
  <si>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</si>
  <si>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</si>
  <si>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</si>
  <si>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</si>
  <si>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</si>
  <si>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</si>
  <si>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</si>
  <si>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</si>
  <si>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</si>
  <si>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</si>
  <si>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</si>
  <si>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</si>
  <si>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</si>
  <si>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</si>
  <si>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</si>
  <si>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</si>
  <si>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</si>
  <si>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</si>
  <si>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</si>
  <si>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</si>
  <si>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</si>
  <si>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</si>
  <si>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</si>
  <si>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</si>
  <si>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</si>
  <si>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</si>
  <si>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</si>
  <si>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</si>
  <si>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</si>
  <si>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</si>
  <si>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</si>
  <si>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</si>
  <si>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</si>
  <si>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</si>
  <si>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</si>
  <si>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</si>
  <si>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</si>
  <si>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</si>
  <si>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</si>
  <si>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</si>
  <si>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</si>
  <si>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</si>
  <si>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</si>
  <si>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</si>
  <si>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</si>
  <si>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</si>
  <si>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</si>
  <si>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</si>
  <si>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</si>
  <si>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</si>
  <si>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</si>
  <si>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</si>
  <si>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</si>
  <si>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</si>
  <si>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</si>
  <si>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</si>
  <si>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</si>
  <si>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</si>
  <si>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</si>
  <si>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</si>
  <si>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</si>
  <si>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</si>
  <si>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</si>
  <si>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</si>
  <si>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</si>
  <si>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</si>
  <si>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</si>
  <si>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</si>
  <si>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</si>
  <si>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</si>
  <si>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</si>
  <si>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</si>
  <si>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</si>
  <si>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</si>
  <si>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</si>
  <si>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</si>
  <si>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</si>
  <si>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</si>
  <si>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</si>
  <si>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</si>
  <si>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</si>
  <si>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</si>
  <si>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</si>
  <si>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</si>
  <si>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</si>
  <si>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</si>
  <si>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</si>
  <si>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</si>
  <si>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</si>
  <si>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</si>
  <si>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</si>
  <si>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</si>
  <si>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</si>
  <si>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</si>
  <si>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</si>
  <si>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</si>
  <si>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</si>
  <si>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</si>
  <si>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</si>
  <si>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</si>
  <si>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</si>
  <si>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</si>
  <si>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</si>
  <si>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</si>
  <si>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</si>
  <si>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</si>
  <si>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</si>
  <si>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</si>
  <si>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</si>
  <si>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</si>
  <si>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</si>
  <si>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</si>
  <si>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</si>
  <si>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</si>
  <si>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</si>
  <si>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</si>
  <si>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</si>
  <si>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</si>
  <si>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</si>
  <si>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</si>
  <si>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</si>
  <si>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</si>
  <si>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</si>
  <si>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</si>
  <si>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</si>
  <si>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</si>
  <si>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</si>
  <si>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</si>
  <si>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</si>
  <si>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</si>
  <si>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</si>
  <si>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</si>
  <si>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</si>
  <si>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</si>
  <si>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</si>
  <si>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</si>
  <si>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</si>
  <si>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</si>
  <si>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</si>
  <si>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</si>
  <si>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</si>
  <si>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</si>
  <si>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</si>
  <si>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</si>
  <si>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</si>
  <si>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</si>
  <si>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</si>
  <si>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</si>
  <si>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</si>
  <si>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</si>
  <si>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</si>
  <si>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</si>
  <si>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</si>
  <si>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</si>
  <si>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</si>
  <si>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</si>
  <si>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</si>
  <si>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</si>
  <si>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</si>
  <si>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</si>
  <si>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</si>
  <si>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</si>
  <si>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</si>
  <si>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</si>
  <si>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</si>
  <si>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</si>
  <si>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</si>
  <si>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</si>
  <si>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</si>
  <si>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</si>
  <si>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</si>
  <si>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</si>
  <si>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</si>
  <si>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</si>
  <si>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</si>
  <si>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</si>
  <si>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</si>
  <si>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</si>
  <si>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</si>
  <si>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</si>
  <si>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</si>
  <si>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</si>
  <si>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</si>
  <si>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</si>
  <si>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</si>
  <si>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</si>
  <si>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</si>
  <si>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</si>
  <si>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</si>
  <si>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</si>
  <si>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</si>
  <si>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</si>
  <si>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</si>
  <si>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</si>
  <si>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</si>
  <si>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</si>
  <si>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</si>
  <si>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</si>
  <si>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</si>
  <si>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</si>
  <si>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</si>
  <si>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</si>
  <si>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</si>
  <si>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</si>
  <si>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</si>
  <si>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</si>
  <si>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</si>
  <si>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</si>
  <si>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</si>
  <si>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</si>
  <si>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</si>
  <si>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</si>
  <si>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</si>
  <si>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</si>
  <si>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</si>
  <si>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</si>
  <si>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</si>
  <si>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</si>
  <si>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</si>
  <si>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</si>
  <si>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</si>
  <si>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</si>
  <si>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</si>
  <si>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</si>
  <si>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</si>
  <si>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</si>
  <si>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</si>
  <si>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</si>
  <si>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</si>
  <si>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</si>
  <si>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</si>
  <si>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</si>
  <si>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</si>
  <si>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</si>
  <si>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</si>
  <si>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</si>
  <si>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</si>
  <si>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</si>
  <si>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</si>
  <si>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</si>
  <si>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</si>
  <si>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</si>
  <si>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</si>
  <si>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</si>
  <si>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</si>
  <si>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</si>
  <si>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</si>
  <si>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</si>
  <si>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</si>
  <si>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</si>
  <si>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</si>
  <si>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</si>
  <si>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</si>
  <si>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</si>
  <si>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</si>
  <si>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</si>
  <si>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</si>
  <si>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</si>
  <si>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</si>
  <si>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</si>
  <si>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</si>
  <si>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</si>
  <si>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</si>
  <si>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</si>
  <si>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</si>
  <si>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</si>
  <si>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</si>
  <si>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</si>
  <si>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</si>
  <si>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</si>
  <si>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</si>
  <si>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</si>
  <si>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</si>
  <si>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</si>
  <si>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</si>
  <si>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</si>
  <si>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</si>
  <si>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</si>
  <si>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</si>
  <si>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</si>
  <si>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</si>
  <si>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</si>
  <si>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</si>
  <si>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</si>
  <si>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</si>
  <si>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</si>
  <si>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</si>
  <si>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</si>
  <si>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</si>
  <si>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</si>
  <si>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</si>
  <si>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</si>
  <si>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</si>
  <si>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</si>
  <si>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</si>
  <si>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</si>
  <si>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</si>
  <si>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</si>
  <si>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</si>
  <si>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</si>
  <si>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</si>
  <si>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</si>
  <si>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</si>
  <si>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</si>
  <si>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</si>
  <si>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</si>
  <si>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</si>
  <si>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</si>
  <si>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</si>
  <si>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</si>
  <si>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</si>
  <si>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</si>
  <si>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</si>
  <si>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</si>
  <si>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</si>
  <si>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</si>
  <si>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</si>
  <si>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</si>
  <si>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</si>
  <si>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</si>
  <si>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</si>
  <si>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</si>
  <si>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</si>
  <si>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</si>
  <si>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</si>
  <si>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</si>
  <si>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</si>
  <si>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</si>
  <si>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</si>
  <si>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</si>
  <si>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</si>
  <si>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</si>
  <si>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</si>
  <si>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</si>
  <si>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</si>
  <si>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</si>
  <si>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</si>
  <si>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</si>
  <si>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</si>
  <si>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</si>
  <si>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</si>
  <si>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</si>
  <si>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</si>
  <si>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</si>
  <si>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</si>
  <si>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</si>
  <si>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</si>
  <si>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</si>
  <si>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</si>
  <si>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</si>
  <si>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</si>
  <si>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</si>
  <si>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</si>
  <si>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</si>
  <si>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</si>
  <si>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</si>
  <si>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</si>
  <si>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</si>
  <si>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</si>
  <si>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</si>
  <si>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</si>
  <si>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</si>
  <si>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</si>
  <si>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</si>
  <si>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</si>
  <si>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</si>
  <si>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</si>
  <si>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</si>
  <si>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</si>
  <si>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</si>
  <si>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</si>
  <si>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</si>
  <si>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</si>
  <si>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</si>
  <si>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</si>
  <si>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</si>
  <si>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</si>
  <si>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</si>
  <si>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</si>
  <si>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</si>
  <si>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</si>
  <si>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</si>
  <si>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</si>
  <si>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</si>
  <si>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</si>
  <si>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</si>
  <si>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</si>
  <si>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</si>
  <si>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</si>
  <si>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</si>
  <si>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</si>
  <si>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</si>
  <si>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</si>
  <si>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</si>
  <si>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</si>
  <si>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</si>
  <si>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</si>
  <si>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</si>
  <si>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</si>
  <si>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</si>
  <si>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</si>
  <si>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</si>
  <si>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</si>
  <si>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</si>
  <si>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</si>
  <si>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</si>
  <si>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</si>
  <si>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</si>
  <si>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</si>
  <si>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</si>
  <si>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</si>
  <si>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</si>
  <si>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</si>
  <si>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</si>
  <si>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</si>
  <si>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</si>
  <si>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</si>
  <si>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</si>
  <si>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</si>
  <si>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</si>
  <si>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</si>
  <si>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</si>
  <si>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</si>
  <si>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</si>
  <si>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</si>
  <si>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</si>
  <si>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</si>
  <si>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</si>
  <si>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</si>
  <si>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</si>
  <si>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</si>
  <si>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</si>
  <si>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</si>
  <si>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</si>
  <si>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</si>
  <si>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</si>
  <si>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</si>
  <si>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</si>
  <si>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</si>
  <si>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</si>
  <si>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</si>
  <si>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</si>
  <si>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</si>
  <si>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</si>
  <si>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</si>
  <si>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</si>
  <si>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</si>
  <si>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</si>
  <si>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</si>
  <si>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</si>
  <si>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</si>
  <si>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</si>
  <si>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</si>
  <si>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</si>
  <si>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</si>
  <si>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</si>
  <si>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</si>
  <si>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</si>
  <si>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</si>
  <si>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</si>
  <si>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</si>
  <si>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</si>
  <si>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</si>
  <si>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</si>
  <si>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</si>
  <si>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</si>
  <si>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</si>
  <si>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</si>
  <si>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</si>
  <si>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</si>
  <si>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</si>
  <si>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</si>
  <si>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</si>
  <si>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</si>
  <si>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</si>
  <si>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</si>
  <si>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</si>
  <si>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</si>
  <si>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</si>
  <si>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</si>
  <si>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</si>
  <si>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</si>
  <si>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</si>
  <si>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</si>
  <si>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</si>
  <si>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</si>
  <si>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</si>
  <si>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</si>
  <si>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</si>
  <si>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</si>
  <si>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</si>
  <si>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</si>
  <si>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</si>
  <si>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</si>
  <si>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</si>
  <si>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</si>
  <si>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</si>
  <si>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</si>
  <si>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</si>
  <si>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</si>
  <si>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</si>
  <si>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</si>
  <si>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</si>
  <si>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</si>
  <si>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</si>
  <si>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</si>
  <si>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</si>
  <si>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</si>
  <si>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</si>
  <si>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</si>
  <si>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</si>
  <si>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</si>
  <si>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</si>
  <si>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</si>
  <si>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</si>
  <si>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</si>
  <si>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</si>
  <si>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</si>
  <si>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</si>
  <si>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</si>
  <si>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</si>
  <si>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</si>
  <si>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</si>
  <si>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</si>
  <si>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</si>
  <si>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</si>
  <si>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</si>
  <si>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</si>
  <si>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</si>
  <si>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</si>
  <si>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</si>
  <si>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</si>
  <si>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</si>
  <si>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</si>
  <si>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</si>
  <si>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</si>
  <si>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</si>
  <si>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</si>
  <si>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</si>
  <si>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</si>
  <si>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</si>
  <si>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</si>
  <si>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</si>
  <si>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</si>
  <si>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</si>
  <si>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</si>
  <si>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</si>
  <si>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</si>
  <si>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</si>
  <si>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</si>
  <si>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</si>
  <si>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</si>
  <si>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</si>
  <si>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</si>
  <si>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</si>
  <si>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</si>
  <si>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</si>
  <si>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</si>
  <si>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</si>
  <si>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</si>
  <si>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</si>
  <si>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</si>
  <si>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</si>
  <si>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</si>
  <si>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</si>
  <si>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</si>
  <si>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</si>
  <si>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</si>
  <si>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</si>
  <si>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</si>
  <si>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</si>
  <si>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</si>
  <si>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</si>
  <si>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</si>
  <si>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</si>
  <si>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</si>
  <si>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</si>
  <si>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</si>
  <si>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</si>
  <si>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</si>
  <si>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</si>
  <si>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</si>
  <si>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</si>
  <si>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</si>
  <si>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</si>
  <si>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</si>
  <si>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</si>
  <si>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</si>
  <si>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</si>
  <si>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</si>
  <si>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</si>
  <si>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</si>
  <si>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</si>
  <si>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</si>
  <si>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</si>
  <si>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</si>
  <si>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</si>
  <si>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</si>
  <si>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</si>
  <si>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</si>
  <si>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</si>
  <si>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</si>
  <si>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</si>
  <si>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</si>
  <si>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</si>
  <si>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</si>
  <si>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</si>
  <si>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</si>
  <si>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</si>
  <si>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</si>
  <si>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</si>
  <si>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</si>
  <si>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</si>
  <si>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</si>
  <si>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</si>
  <si>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</si>
  <si>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</si>
  <si>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</si>
  <si>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</si>
  <si>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</si>
  <si>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</si>
  <si>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</si>
  <si>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</si>
  <si>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</si>
  <si>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</si>
  <si>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</si>
  <si>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</si>
  <si>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</si>
  <si>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</si>
  <si>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</si>
  <si>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</si>
  <si>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</si>
  <si>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</si>
  <si>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</si>
  <si>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</si>
  <si>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</si>
  <si>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</si>
  <si>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</si>
  <si>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</si>
  <si>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</si>
  <si>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</si>
  <si>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</si>
  <si>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</si>
  <si>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</si>
  <si>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</si>
  <si>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</si>
  <si>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</si>
  <si>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</si>
  <si>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</si>
  <si>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</si>
  <si>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</si>
  <si>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</si>
  <si>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</si>
  <si>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</si>
  <si>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</si>
  <si>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</si>
  <si>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</si>
  <si>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</si>
  <si>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</si>
  <si>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</si>
  <si>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</si>
  <si>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</si>
  <si>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</si>
  <si>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</si>
  <si>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</si>
  <si>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</si>
  <si>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</si>
  <si>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</si>
  <si>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</si>
  <si>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</si>
  <si>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</si>
  <si>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</si>
  <si>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</si>
  <si>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</si>
  <si>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</si>
  <si>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</si>
  <si>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</si>
  <si>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</si>
  <si>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</si>
  <si>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</si>
  <si>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</si>
  <si>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</si>
  <si>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</si>
  <si>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</si>
  <si>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</si>
  <si>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</si>
  <si>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</si>
  <si>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</si>
  <si>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</si>
  <si>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</si>
  <si>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</si>
  <si>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</si>
  <si>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</si>
  <si>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</si>
  <si>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</si>
  <si>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</si>
  <si>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</si>
  <si>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</si>
  <si>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</si>
  <si>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</si>
  <si>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</si>
  <si>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</si>
  <si>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</si>
  <si>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</si>
  <si>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</si>
  <si>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</si>
  <si>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</si>
  <si>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</si>
  <si>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</si>
  <si>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</si>
  <si>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</si>
  <si>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</si>
  <si>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</si>
  <si>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</si>
  <si>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</si>
  <si>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</si>
  <si>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</si>
  <si>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</si>
  <si>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</si>
  <si>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</si>
  <si>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</si>
  <si>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</si>
  <si>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</si>
  <si>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</si>
  <si>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</si>
  <si>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</si>
  <si>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</si>
  <si>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</si>
  <si>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</si>
  <si>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</si>
  <si>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</si>
  <si>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</si>
  <si>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</si>
  <si>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</si>
  <si>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</si>
  <si>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</si>
  <si>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</si>
  <si>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</si>
  <si>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</si>
  <si>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</si>
  <si>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</si>
  <si>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</si>
  <si>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</si>
  <si>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</si>
  <si>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</si>
  <si>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</si>
  <si>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</si>
  <si>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</si>
  <si>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</si>
  <si>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</si>
  <si>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</si>
  <si>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</si>
  <si>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</si>
  <si>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</si>
  <si>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</si>
  <si>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</si>
  <si>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</si>
  <si>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</si>
  <si>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</si>
  <si>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</si>
  <si>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</si>
  <si>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</si>
  <si>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</si>
  <si>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</si>
  <si>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</si>
  <si>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</si>
  <si>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</si>
  <si>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</si>
  <si>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</si>
  <si>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</si>
  <si>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</si>
  <si>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</si>
  <si>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</si>
  <si>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</si>
  <si>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</si>
  <si>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</si>
  <si>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</si>
  <si>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</si>
  <si>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</si>
  <si>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</si>
  <si>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</si>
  <si>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</si>
  <si>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</si>
  <si>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</si>
  <si>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</si>
  <si>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</si>
  <si>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</si>
  <si>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</si>
  <si>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</si>
  <si>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</si>
  <si>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</si>
  <si>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</si>
  <si>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</si>
  <si>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</si>
  <si>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</si>
  <si>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</si>
  <si>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</si>
  <si>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</si>
  <si>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</si>
  <si>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</si>
  <si>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</si>
  <si>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</si>
  <si>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</si>
  <si>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</si>
  <si>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</si>
  <si>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</si>
  <si>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</si>
  <si>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</si>
  <si>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</si>
  <si>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</si>
  <si>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</si>
  <si>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</si>
  <si>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</si>
  <si>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</si>
  <si>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</si>
  <si>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</si>
  <si>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</si>
  <si>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</si>
  <si>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</si>
  <si>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</si>
  <si>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</si>
  <si>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</si>
  <si>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</si>
  <si>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</si>
  <si>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</si>
  <si>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</si>
  <si>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</si>
  <si>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</si>
  <si>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</si>
  <si>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</si>
  <si>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</si>
  <si>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</si>
  <si>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</si>
  <si>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</si>
  <si>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</si>
  <si>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</si>
  <si>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</si>
  <si>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</si>
  <si>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</si>
  <si>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</si>
  <si>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</si>
  <si>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</si>
  <si>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</si>
  <si>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</si>
  <si>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</si>
  <si>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</si>
  <si>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</si>
  <si>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</si>
  <si>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</si>
  <si>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</si>
  <si>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</si>
  <si>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</si>
  <si>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</si>
  <si>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</si>
  <si>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</si>
  <si>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</si>
  <si>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</si>
  <si>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</si>
  <si>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</si>
  <si>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</si>
  <si>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</si>
  <si>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</si>
  <si>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</si>
  <si>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</si>
  <si>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</si>
  <si>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</si>
  <si>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</si>
  <si>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</si>
  <si>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</si>
  <si>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</si>
  <si>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</si>
  <si>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</si>
  <si>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</si>
  <si>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</si>
  <si>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</si>
  <si>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</si>
  <si>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</si>
  <si>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</si>
  <si>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</si>
  <si>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</si>
  <si>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</si>
  <si>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</si>
  <si>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</si>
  <si>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</si>
  <si>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</si>
  <si>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</si>
  <si>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</si>
  <si>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</si>
  <si>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</si>
  <si>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</si>
  <si>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</si>
  <si>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</si>
  <si>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</si>
  <si>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</si>
  <si>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</si>
  <si>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</si>
  <si>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</si>
  <si>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</si>
  <si>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</si>
  <si>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</si>
  <si>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</si>
  <si>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</si>
  <si>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</si>
  <si>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</si>
  <si>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</si>
  <si>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</si>
  <si>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</si>
  <si>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</si>
  <si>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</si>
  <si>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</si>
  <si>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</si>
  <si>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</si>
  <si>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</si>
  <si>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</si>
  <si>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</si>
  <si>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</si>
  <si>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</si>
  <si>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</si>
  <si>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</si>
  <si>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</si>
  <si>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</si>
  <si>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</si>
  <si>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</si>
  <si>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</si>
  <si>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</si>
  <si>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</si>
  <si>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</si>
  <si>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</si>
  <si>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</si>
  <si>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</si>
  <si>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</si>
  <si>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</si>
  <si>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</si>
  <si>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</si>
  <si>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</si>
  <si>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</si>
  <si>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</si>
  <si>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</si>
  <si>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</si>
  <si>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</si>
  <si>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</si>
  <si>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</si>
  <si>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</si>
  <si>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</si>
  <si>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</si>
  <si>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</si>
  <si>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</si>
  <si>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</si>
  <si>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</si>
  <si>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</si>
  <si>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</si>
  <si>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</si>
  <si>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</si>
  <si>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</si>
  <si>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</si>
  <si>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</si>
  <si>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</si>
  <si>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</si>
  <si>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</si>
  <si>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</si>
  <si>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</si>
  <si>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</si>
  <si>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</si>
  <si>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</si>
  <si>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</si>
  <si>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</si>
  <si>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</si>
  <si>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</si>
  <si>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</si>
  <si>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</si>
  <si>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</si>
  <si>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</si>
  <si>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</si>
  <si>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</si>
  <si>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</si>
  <si>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</si>
  <si>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</si>
  <si>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</si>
  <si>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</si>
  <si>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</si>
  <si>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</si>
  <si>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</si>
  <si>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</si>
  <si>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</si>
  <si>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</si>
  <si>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</si>
  <si>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</si>
  <si>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</si>
  <si>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</si>
  <si>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</si>
  <si>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</si>
  <si>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</si>
  <si>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</si>
  <si>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</si>
  <si>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</si>
  <si>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</si>
  <si>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</si>
  <si>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</si>
  <si>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</si>
  <si>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</si>
  <si>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</si>
  <si>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</si>
  <si>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</si>
  <si>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</si>
  <si>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</si>
  <si>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</si>
  <si>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</si>
  <si>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</si>
  <si>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</si>
  <si>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</si>
  <si>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</si>
  <si>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</si>
  <si>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</si>
  <si>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</si>
  <si>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</si>
  <si>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</si>
  <si>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</si>
  <si>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</si>
  <si>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</si>
  <si>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</si>
  <si>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</si>
  <si>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</si>
  <si>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</si>
  <si>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</si>
  <si>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</si>
  <si>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</si>
  <si>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</si>
  <si>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</si>
  <si>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</si>
  <si>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</si>
  <si>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</si>
  <si>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</si>
  <si>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</si>
  <si>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</si>
  <si>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</si>
  <si>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</si>
  <si>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</si>
  <si>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</si>
  <si>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</si>
  <si>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</si>
  <si>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</si>
  <si>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</si>
  <si>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</si>
  <si>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</si>
  <si>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</si>
  <si>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</si>
  <si>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</si>
  <si>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</si>
  <si>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</si>
  <si>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</si>
  <si>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</si>
  <si>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</si>
  <si>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</si>
  <si>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</si>
  <si>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</si>
  <si>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</si>
  <si>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</si>
  <si>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</si>
  <si>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</si>
  <si>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</si>
  <si>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</si>
  <si>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</si>
  <si>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</si>
  <si>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</si>
  <si>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</si>
  <si>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</si>
  <si>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</si>
  <si>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</si>
  <si>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</si>
  <si>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</si>
  <si>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</si>
  <si>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</si>
  <si>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</si>
  <si>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</si>
  <si>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</si>
  <si>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</si>
  <si>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</si>
  <si>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</si>
  <si>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</si>
  <si>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</si>
  <si>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</si>
  <si>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</si>
  <si>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</si>
  <si>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</si>
  <si>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</si>
  <si>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</si>
  <si>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</si>
  <si>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</si>
  <si>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</si>
  <si>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</si>
  <si>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</si>
  <si>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</si>
  <si>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</si>
  <si>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</si>
  <si>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</si>
  <si>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</si>
  <si>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</si>
  <si>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</si>
  <si>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</si>
  <si>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</si>
  <si>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</si>
  <si>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</si>
  <si>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</si>
  <si>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</si>
  <si>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</si>
  <si>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</si>
  <si>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</si>
  <si>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</si>
  <si>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</si>
  <si>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</si>
  <si>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</si>
  <si>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</si>
  <si>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</si>
  <si>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</si>
  <si>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</si>
  <si>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</si>
  <si>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</si>
  <si>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</si>
  <si>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</si>
  <si>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</si>
  <si>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</si>
  <si>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</si>
  <si>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</si>
  <si>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</si>
  <si>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</si>
  <si>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</si>
  <si>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</si>
  <si>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</si>
  <si>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</si>
  <si>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</si>
  <si>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</si>
  <si>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</si>
  <si>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</si>
  <si>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</si>
  <si>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</si>
  <si>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</si>
  <si>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</si>
  <si>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</si>
  <si>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</si>
  <si>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</si>
  <si>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</si>
  <si>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</si>
  <si>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</si>
  <si>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</si>
  <si>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</si>
  <si>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</si>
  <si>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</si>
  <si>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</si>
  <si>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</si>
  <si>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</si>
  <si>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</si>
  <si>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</si>
  <si>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</si>
  <si>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</si>
  <si>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</si>
  <si>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</si>
  <si>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</si>
  <si>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</si>
  <si>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</si>
  <si>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</si>
  <si>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</si>
  <si>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</si>
  <si>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</si>
  <si>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</si>
  <si>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</si>
  <si>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</si>
  <si>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</si>
  <si>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</si>
  <si>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</si>
  <si>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</si>
  <si>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</si>
  <si>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</si>
  <si>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</si>
  <si>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</si>
  <si>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</si>
  <si>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</si>
  <si>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</si>
  <si>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</si>
  <si>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</si>
  <si>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</si>
  <si>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</si>
  <si>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</si>
  <si>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</si>
  <si>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</si>
  <si>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</si>
  <si>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</si>
  <si>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</si>
  <si>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</si>
  <si>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</si>
  <si>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</si>
  <si>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</si>
  <si>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</si>
  <si>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</si>
  <si>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</si>
  <si>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</si>
  <si>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</si>
  <si>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</si>
  <si>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</si>
  <si>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</si>
  <si>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</si>
  <si>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</si>
  <si>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</si>
  <si>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</si>
  <si>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</si>
  <si>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</si>
  <si>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</si>
  <si>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</si>
  <si>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</si>
  <si>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</si>
  <si>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</si>
  <si>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</si>
  <si>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</si>
  <si>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</si>
  <si>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</si>
  <si>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</si>
  <si>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</si>
  <si>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</si>
  <si>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</si>
  <si>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</si>
  <si>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</si>
  <si>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</si>
  <si>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</si>
  <si>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</si>
  <si>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</si>
  <si>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</si>
  <si>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</si>
  <si>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</si>
  <si>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</si>
  <si>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</si>
  <si>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</si>
  <si>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</si>
  <si>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</si>
  <si>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</si>
  <si>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</si>
  <si>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</si>
  <si>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</si>
  <si>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</si>
  <si>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</si>
  <si>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</si>
  <si>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</si>
  <si>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</si>
  <si>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</si>
  <si>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</si>
  <si>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</si>
  <si>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</si>
  <si>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</si>
  <si>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</si>
  <si>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</si>
  <si>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</si>
  <si>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</si>
  <si>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</si>
  <si>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</si>
  <si>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</si>
  <si>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</si>
  <si>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</si>
  <si>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</si>
  <si>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</si>
  <si>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</si>
  <si>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</si>
  <si>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</si>
  <si>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</si>
  <si>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</si>
  <si>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</si>
  <si>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</si>
  <si>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</si>
  <si>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</si>
  <si>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</si>
  <si>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</si>
  <si>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</si>
  <si>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</si>
  <si>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</si>
  <si>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</si>
  <si>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</si>
  <si>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</si>
  <si>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</si>
  <si>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</si>
  <si>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</si>
  <si>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</si>
  <si>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</si>
  <si>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</si>
  <si>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</si>
  <si>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</si>
  <si>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</si>
  <si>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</si>
  <si>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</si>
  <si>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</si>
  <si>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</si>
  <si>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</si>
  <si>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</si>
  <si>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</si>
  <si>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</si>
  <si>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</si>
  <si>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</si>
  <si>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</si>
  <si>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</si>
  <si>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</si>
  <si>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</si>
  <si>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</si>
  <si>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</si>
  <si>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</si>
  <si>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</si>
  <si>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</si>
  <si>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</si>
  <si>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</si>
  <si>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</si>
  <si>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</si>
  <si>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</si>
  <si>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</si>
  <si>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</si>
  <si>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</si>
  <si>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</si>
  <si>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</si>
  <si>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</si>
  <si>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</si>
  <si>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</si>
  <si>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</si>
  <si>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</si>
  <si>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</si>
  <si>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</si>
  <si>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</si>
  <si>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</si>
  <si>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</si>
  <si>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</si>
  <si>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</si>
  <si>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</si>
  <si>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</si>
  <si>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</si>
  <si>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</si>
  <si>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</si>
  <si>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</si>
  <si>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</si>
  <si>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</si>
  <si>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</si>
  <si>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</si>
  <si>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</si>
  <si>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</si>
  <si>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</si>
  <si>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</si>
  <si>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</si>
  <si>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</si>
  <si>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</si>
  <si>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</si>
  <si>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</si>
  <si>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</si>
  <si>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</si>
  <si>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</si>
  <si>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</si>
  <si>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</si>
  <si>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</si>
  <si>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</si>
  <si>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</si>
  <si>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</si>
  <si>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</si>
  <si>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</si>
  <si>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</si>
  <si>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</si>
  <si>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</si>
  <si>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</si>
  <si>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</si>
  <si>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</si>
  <si>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</si>
  <si>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</si>
  <si>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</si>
  <si>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</si>
  <si>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</si>
  <si>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</si>
  <si>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</si>
  <si>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</si>
  <si>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</si>
  <si>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</si>
  <si>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</si>
  <si>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</si>
  <si>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</si>
  <si>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</si>
  <si>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</si>
  <si>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</si>
  <si>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</si>
  <si>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</si>
  <si>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</si>
  <si>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</si>
  <si>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</si>
  <si>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</si>
  <si>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</si>
  <si>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</si>
  <si>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</si>
  <si>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</si>
  <si>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</si>
  <si>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</si>
  <si>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</si>
  <si>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</si>
  <si>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</si>
  <si>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</si>
  <si>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</si>
  <si>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</si>
  <si>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</si>
  <si>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</si>
  <si>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</si>
  <si>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</si>
  <si>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</si>
  <si>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</si>
  <si>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</si>
  <si>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</si>
  <si>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</si>
  <si>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</si>
  <si>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</si>
  <si>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</si>
  <si>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</si>
  <si>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</si>
  <si>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</si>
  <si>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</si>
  <si>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</si>
  <si>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</si>
  <si>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</si>
  <si>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</si>
  <si>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</si>
  <si>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</si>
  <si>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</si>
  <si>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</si>
  <si>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</si>
  <si>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</si>
  <si>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</si>
  <si>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</si>
  <si>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</si>
  <si>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</si>
  <si>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</si>
  <si>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</si>
  <si>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</si>
  <si>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</si>
  <si>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</si>
  <si>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</si>
  <si>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</si>
  <si>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</si>
  <si>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</si>
  <si>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</si>
  <si>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</si>
  <si>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</si>
  <si>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</si>
  <si>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</si>
  <si>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</si>
  <si>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</si>
  <si>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</si>
  <si>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</si>
  <si>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</si>
  <si>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</si>
  <si>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</si>
  <si>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</si>
  <si>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</si>
  <si>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</si>
  <si>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</si>
  <si>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</si>
  <si>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</si>
  <si>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</si>
  <si>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</si>
  <si>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</si>
  <si>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</si>
  <si>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</si>
  <si>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</si>
  <si>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</si>
  <si>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</si>
  <si>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</si>
  <si>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</si>
  <si>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</si>
  <si>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</si>
  <si>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</si>
  <si>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</si>
  <si>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</si>
  <si>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</si>
  <si>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</si>
  <si>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</si>
  <si>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</si>
  <si>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</si>
  <si>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</si>
  <si>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</si>
  <si>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</si>
  <si>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</si>
  <si>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</si>
  <si>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</si>
  <si>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</si>
  <si>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</si>
  <si>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</si>
  <si>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</si>
  <si>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</si>
  <si>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</si>
  <si>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</si>
  <si>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</si>
  <si>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</si>
  <si>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</si>
  <si>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</si>
  <si>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</si>
  <si>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</si>
  <si>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</si>
  <si>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</si>
  <si>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</si>
  <si>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</si>
  <si>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</si>
  <si>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</si>
  <si>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</si>
  <si>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</si>
  <si>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</si>
  <si>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</si>
  <si>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</si>
  <si>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</si>
  <si>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</si>
  <si>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</si>
  <si>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</si>
  <si>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</si>
  <si>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</si>
  <si>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</si>
  <si>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</si>
  <si>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</si>
  <si>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</si>
  <si>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</si>
  <si>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</si>
  <si>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</si>
  <si>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</si>
  <si>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</si>
  <si>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</si>
  <si>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</si>
  <si>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</si>
  <si>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</si>
  <si>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</si>
  <si>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</si>
  <si>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</si>
  <si>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</si>
  <si>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</si>
  <si>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</si>
  <si>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</si>
  <si>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</si>
  <si>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</si>
  <si>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</si>
  <si>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</si>
  <si>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</si>
  <si>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</si>
  <si>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</si>
  <si>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</si>
  <si>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</si>
  <si>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</si>
  <si>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</si>
  <si>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</si>
  <si>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</si>
  <si>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</si>
  <si>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</si>
  <si>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</si>
  <si>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</si>
  <si>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</si>
  <si>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</si>
  <si>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</si>
  <si>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</si>
  <si>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</si>
  <si>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</si>
  <si>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</si>
  <si>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</si>
  <si>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</si>
  <si>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</si>
  <si>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</si>
  <si>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</si>
  <si>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</si>
  <si>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</si>
  <si>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</si>
  <si>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</si>
  <si>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</si>
  <si>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</si>
  <si>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</si>
  <si>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</si>
  <si>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</si>
  <si>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</si>
  <si>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</si>
  <si>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</si>
  <si>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</si>
  <si>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</si>
  <si>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</si>
  <si>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</si>
  <si>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</si>
  <si>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</si>
  <si>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</si>
  <si>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</si>
  <si>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</si>
  <si>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</si>
  <si>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</si>
  <si>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</si>
  <si>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</si>
  <si>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</si>
  <si>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</si>
  <si>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</si>
  <si>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</si>
  <si>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</si>
  <si>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</si>
  <si>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</si>
  <si>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</si>
  <si>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</si>
  <si>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</si>
  <si>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</si>
  <si>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</si>
  <si>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</si>
  <si>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</si>
  <si>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</si>
  <si>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</si>
  <si>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</si>
  <si>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</si>
  <si>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</si>
  <si>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</si>
  <si>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</si>
  <si>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</si>
  <si>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</si>
  <si>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</si>
  <si>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</si>
  <si>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</si>
  <si>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</si>
  <si>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</si>
  <si>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</si>
  <si>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</si>
  <si>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</si>
  <si>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</si>
  <si>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</si>
  <si>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</si>
  <si>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</si>
  <si>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</si>
  <si>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</si>
  <si>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</si>
  <si>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</si>
  <si>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</si>
  <si>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</si>
  <si>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</si>
  <si>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</si>
  <si>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</si>
  <si>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</si>
  <si>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</si>
  <si>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</si>
  <si>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</si>
  <si>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</si>
  <si>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</si>
  <si>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</si>
  <si>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</si>
  <si>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</si>
  <si>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</si>
  <si>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</si>
  <si>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</si>
  <si>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</si>
  <si>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</si>
  <si>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</si>
  <si>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</si>
  <si>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</si>
  <si>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</si>
  <si>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</si>
  <si>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</si>
  <si>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</si>
  <si>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</si>
  <si>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</si>
  <si>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</si>
  <si>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</si>
  <si>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</si>
  <si>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</si>
  <si>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</si>
  <si>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</si>
  <si>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</si>
  <si>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</si>
  <si>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</si>
  <si>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</si>
  <si>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</si>
  <si>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</si>
  <si>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</si>
  <si>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</si>
  <si>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</si>
  <si>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</si>
  <si>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</si>
  <si>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</si>
  <si>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</si>
  <si>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</si>
  <si>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</si>
  <si>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</si>
  <si>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</si>
  <si>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</si>
  <si>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</si>
  <si>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</si>
  <si>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</si>
  <si>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</si>
  <si>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</si>
  <si>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</si>
  <si>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</si>
  <si>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</si>
  <si>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</si>
  <si>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</si>
  <si>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</si>
  <si>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</si>
  <si>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</si>
  <si>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</si>
  <si>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</si>
  <si>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</si>
  <si>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</si>
  <si>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</si>
  <si>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</si>
  <si>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</si>
  <si>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</si>
  <si>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</si>
  <si>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</si>
  <si>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</si>
  <si>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</si>
  <si>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</si>
  <si>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</si>
  <si>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</si>
  <si>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</si>
  <si>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</si>
  <si>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</si>
  <si>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</si>
  <si>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</si>
  <si>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</si>
  <si>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</si>
  <si>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</si>
  <si>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</si>
  <si>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</si>
  <si>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</si>
  <si>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</si>
  <si>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</si>
  <si>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</si>
  <si>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</si>
  <si>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</si>
  <si>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</si>
  <si>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</si>
  <si>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</si>
  <si>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</si>
  <si>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</si>
  <si>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</si>
  <si>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</si>
  <si>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</si>
  <si>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</si>
  <si>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</si>
  <si>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</si>
  <si>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</si>
  <si>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</si>
  <si>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</si>
  <si>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</si>
  <si>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</si>
  <si>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</si>
  <si>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</si>
  <si>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</si>
  <si>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</si>
  <si>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</si>
  <si>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</si>
  <si>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</si>
  <si>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</si>
  <si>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</si>
  <si>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</si>
  <si>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</si>
  <si>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</si>
  <si>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</si>
  <si>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</si>
  <si>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</si>
  <si>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</si>
  <si>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</si>
  <si>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</si>
  <si>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</si>
  <si>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</si>
  <si>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</si>
  <si>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</si>
  <si>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</si>
  <si>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</si>
  <si>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</si>
  <si>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</si>
  <si>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</si>
  <si>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</si>
  <si>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</si>
  <si>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</si>
  <si>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</si>
  <si>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</si>
  <si>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</si>
  <si>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</si>
  <si>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</si>
  <si>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</si>
  <si>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</si>
  <si>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</si>
  <si>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</si>
  <si>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</si>
  <si>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</si>
  <si>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</si>
  <si>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</si>
  <si>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</si>
  <si>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</si>
  <si>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</si>
  <si>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</si>
  <si>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</si>
  <si>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</si>
  <si>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</si>
  <si>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</si>
  <si>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</si>
  <si>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</si>
  <si>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</si>
  <si>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</si>
  <si>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</si>
  <si>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</si>
  <si>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</si>
  <si>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</si>
  <si>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</si>
  <si>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</si>
  <si>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</si>
  <si>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</si>
  <si>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</si>
  <si>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</si>
  <si>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</si>
  <si>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</si>
  <si>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</si>
  <si>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</si>
  <si>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</si>
  <si>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</si>
  <si>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</si>
  <si>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</si>
  <si>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</si>
  <si>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</si>
  <si>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</si>
  <si>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</si>
  <si>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</si>
  <si>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</si>
  <si>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</si>
  <si>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</si>
  <si>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</si>
  <si>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</si>
  <si>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</si>
  <si>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</si>
  <si>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</si>
  <si>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</si>
  <si>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</si>
  <si>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</si>
  <si>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</si>
  <si>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</si>
  <si>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</si>
  <si>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</si>
  <si>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</si>
  <si>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</si>
  <si>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</si>
  <si>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</si>
  <si>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</si>
  <si>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</si>
  <si>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</si>
  <si>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</si>
  <si>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</si>
  <si>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</si>
  <si>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</si>
  <si>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</si>
  <si>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</si>
  <si>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</si>
  <si>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</si>
  <si>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</si>
  <si>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</si>
  <si>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</si>
  <si>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</si>
  <si>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</si>
  <si>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</si>
  <si>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</si>
  <si>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</si>
  <si>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</si>
  <si>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</si>
  <si>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</si>
  <si>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</si>
  <si>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</si>
  <si>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</si>
  <si>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</si>
  <si>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</si>
  <si>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</si>
  <si>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</si>
  <si>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</si>
  <si>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</si>
  <si>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</si>
  <si>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</si>
  <si>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</si>
  <si>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</si>
  <si>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</si>
  <si>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</si>
  <si>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</si>
  <si>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</si>
  <si>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</si>
  <si>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</si>
  <si>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</si>
  <si>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</si>
  <si>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</si>
  <si>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</si>
  <si>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</si>
  <si>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</si>
  <si>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</si>
  <si>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</si>
  <si>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</si>
  <si>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</si>
  <si>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</si>
  <si>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</si>
  <si>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</si>
  <si>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</si>
  <si>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</si>
  <si>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</si>
  <si>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</si>
  <si>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</si>
  <si>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</si>
  <si>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</si>
  <si>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</si>
  <si>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</si>
  <si>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</si>
  <si>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</si>
  <si>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</si>
  <si>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</si>
  <si>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</si>
  <si>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</si>
  <si>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</si>
  <si>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</si>
  <si>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</si>
  <si>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</si>
  <si>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</si>
  <si>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</si>
  <si>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</si>
  <si>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</si>
  <si>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</si>
  <si>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</si>
  <si>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</si>
  <si>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</si>
  <si>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</si>
  <si>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</si>
  <si>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</si>
  <si>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</si>
  <si>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</si>
  <si>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</si>
  <si>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</si>
  <si>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</si>
  <si>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</si>
  <si>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</si>
  <si>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</si>
  <si>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</si>
  <si>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</si>
  <si>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</si>
  <si>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</si>
  <si>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</si>
  <si>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</si>
  <si>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</si>
  <si>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</si>
  <si>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</si>
  <si>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</si>
  <si>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</si>
  <si>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</si>
  <si>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</si>
  <si>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</si>
  <si>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</si>
  <si>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</si>
  <si>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</si>
  <si>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</si>
  <si>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</si>
  <si>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</si>
  <si>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</si>
  <si>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</si>
  <si>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</si>
  <si>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</si>
  <si>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</si>
  <si>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</si>
  <si>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</si>
  <si>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</si>
  <si>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</si>
  <si>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</si>
  <si>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</si>
  <si>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</si>
  <si>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</si>
  <si>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</si>
  <si>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</si>
  <si>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</si>
  <si>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</si>
  <si>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</si>
  <si>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</si>
  <si>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</si>
  <si>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</si>
  <si>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</si>
  <si>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</si>
  <si>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</si>
  <si>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</si>
  <si>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</si>
  <si>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</si>
  <si>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</si>
  <si>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</si>
  <si>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</si>
  <si>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</si>
  <si>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</si>
  <si>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</si>
  <si>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</si>
  <si>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</si>
  <si>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</si>
  <si>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</si>
  <si>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</si>
  <si>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</si>
  <si>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</si>
  <si>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</si>
  <si>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</si>
  <si>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</si>
  <si>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</si>
  <si>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</si>
  <si>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</si>
  <si>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</si>
  <si>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</si>
  <si>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</si>
  <si>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</si>
  <si>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</si>
  <si>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</si>
  <si>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</si>
  <si>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</si>
  <si>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</si>
  <si>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</si>
  <si>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</si>
  <si>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</si>
  <si>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</si>
  <si>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</si>
  <si>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</si>
  <si>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</si>
  <si>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</si>
  <si>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</si>
  <si>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</si>
  <si>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</si>
  <si>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</si>
  <si>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</si>
  <si>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</si>
  <si>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</si>
  <si>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</si>
  <si>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</si>
  <si>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</si>
  <si>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</si>
  <si>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</si>
  <si>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</si>
  <si>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</si>
  <si>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</si>
  <si>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</si>
  <si>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</si>
  <si>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</si>
  <si>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</si>
  <si>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</si>
  <si>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</si>
  <si>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</si>
  <si>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</si>
  <si>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</si>
  <si>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</si>
  <si>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</si>
  <si>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</si>
  <si>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</si>
  <si>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</si>
  <si>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</si>
  <si>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</si>
  <si>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</si>
  <si>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</si>
  <si>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</si>
  <si>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</si>
  <si>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</si>
  <si>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</si>
  <si>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</si>
  <si>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</si>
  <si>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</si>
  <si>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</si>
  <si>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</si>
  <si>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</si>
  <si>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</si>
  <si>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</si>
  <si>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</si>
  <si>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</si>
  <si>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</si>
  <si>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</si>
  <si>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</si>
  <si>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</si>
  <si>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</si>
  <si>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</si>
  <si>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</si>
  <si>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</si>
  <si>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</si>
  <si>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</si>
  <si>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</si>
  <si>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</si>
  <si>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</si>
  <si>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</si>
  <si>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</si>
  <si>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</si>
  <si>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</si>
  <si>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</si>
  <si>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</si>
  <si>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</si>
  <si>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</si>
  <si>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</si>
  <si>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</si>
  <si>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</si>
  <si>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</si>
  <si>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</si>
  <si>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</si>
  <si>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</si>
  <si>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</si>
  <si>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</si>
  <si>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</si>
  <si>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</si>
  <si>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</si>
  <si>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</si>
  <si>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</si>
  <si>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</si>
  <si>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</si>
  <si>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</si>
  <si>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</si>
  <si>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</si>
  <si>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</si>
  <si>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</si>
  <si>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</si>
  <si>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</si>
  <si>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</si>
  <si>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</si>
  <si>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</si>
  <si>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</si>
  <si>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</si>
  <si>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</si>
  <si>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</si>
  <si>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</si>
  <si>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</si>
  <si>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</si>
  <si>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</si>
  <si>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</si>
  <si>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</si>
  <si>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</si>
  <si>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</si>
  <si>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</si>
  <si>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</si>
  <si>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</si>
  <si>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</si>
  <si>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</si>
  <si>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</si>
  <si>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</si>
  <si>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</si>
  <si>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</si>
  <si>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</si>
  <si>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</si>
  <si>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</si>
  <si>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</si>
  <si>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</si>
  <si>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</si>
  <si>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</si>
  <si>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</si>
  <si>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</si>
  <si>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</si>
  <si>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</si>
  <si>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</si>
  <si>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</si>
  <si>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</si>
  <si>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</si>
  <si>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</si>
  <si>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</si>
  <si>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</si>
  <si>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</si>
  <si>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</si>
  <si>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</si>
  <si>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</si>
  <si>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</si>
  <si>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</si>
  <si>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</si>
  <si>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</si>
  <si>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</si>
  <si>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</si>
  <si>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</si>
  <si>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</si>
  <si>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</si>
  <si>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</si>
  <si>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</si>
  <si>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</si>
  <si>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</si>
  <si>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</si>
  <si>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</si>
  <si>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</si>
  <si>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</si>
  <si>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</si>
  <si>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</si>
  <si>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</si>
  <si>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</si>
  <si>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</si>
  <si>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</si>
  <si>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</si>
  <si>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</si>
  <si>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</si>
  <si>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</si>
  <si>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</si>
  <si>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</si>
  <si>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</si>
  <si>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</si>
  <si>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</si>
  <si>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</si>
  <si>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</si>
  <si>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</si>
  <si>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</si>
  <si>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</si>
  <si>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</si>
  <si>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</si>
  <si>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</si>
  <si>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</si>
  <si>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</si>
  <si>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</si>
  <si>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</si>
  <si>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</si>
  <si>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</si>
  <si>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</si>
  <si>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</si>
  <si>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</si>
  <si>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</si>
  <si>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</si>
  <si>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</si>
  <si>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</si>
  <si>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</si>
  <si>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</si>
  <si>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</si>
  <si>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</si>
  <si>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</si>
  <si>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</si>
  <si>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</si>
  <si>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</si>
  <si>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</si>
  <si>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</si>
  <si>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</si>
  <si>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</si>
  <si>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</si>
  <si>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</si>
  <si>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</si>
  <si>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</si>
  <si>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</si>
  <si>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</si>
  <si>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</si>
  <si>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</si>
  <si>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</si>
  <si>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</si>
  <si>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</si>
  <si>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</si>
  <si>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</si>
  <si>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</si>
  <si>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</si>
  <si>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</si>
  <si>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</si>
  <si>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</si>
  <si>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</si>
  <si>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</si>
  <si>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</si>
  <si>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</si>
  <si>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</si>
  <si>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</si>
  <si>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</si>
  <si>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</si>
  <si>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</si>
  <si>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</si>
  <si>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</si>
  <si>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</si>
  <si>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</si>
  <si>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</si>
  <si>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</si>
  <si>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</si>
  <si>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</si>
  <si>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</si>
  <si>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</si>
  <si>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</si>
  <si>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</si>
  <si>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</si>
  <si>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</si>
  <si>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</si>
  <si>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</si>
  <si>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</si>
  <si>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</si>
  <si>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</si>
  <si>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</si>
  <si>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</si>
  <si>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</si>
  <si>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</si>
  <si>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</si>
  <si>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</si>
  <si>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</si>
  <si>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</si>
  <si>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</si>
  <si>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</si>
  <si>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</si>
  <si>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</si>
  <si>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</si>
  <si>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</si>
  <si>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</si>
  <si>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</si>
  <si>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</si>
  <si>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</si>
  <si>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</si>
  <si>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</si>
  <si>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</si>
  <si>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</si>
  <si>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</si>
  <si>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</si>
  <si>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</si>
  <si>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</si>
  <si>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</si>
  <si>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</si>
  <si>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</si>
  <si>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</si>
  <si>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</si>
  <si>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</si>
  <si>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</si>
  <si>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</si>
  <si>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</si>
  <si>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</si>
  <si>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</si>
  <si>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</si>
  <si>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</si>
  <si>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</si>
  <si>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</si>
  <si>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</si>
  <si>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</si>
  <si>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</si>
  <si>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</si>
  <si>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</si>
  <si>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</si>
  <si>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</si>
  <si>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</si>
  <si>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</si>
  <si>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</si>
  <si>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</si>
  <si>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</si>
  <si>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</si>
  <si>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</si>
  <si>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</si>
  <si>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</si>
  <si>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</si>
  <si>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</si>
  <si>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</si>
  <si>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</si>
  <si>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</si>
  <si>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</si>
  <si>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</si>
  <si>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</si>
  <si>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</si>
  <si>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</si>
  <si>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</si>
  <si>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</si>
  <si>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</si>
  <si>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</si>
  <si>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</si>
  <si>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</si>
  <si>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</si>
  <si>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</si>
  <si>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</si>
  <si>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</si>
  <si>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</si>
  <si>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</si>
  <si>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</si>
  <si>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</si>
  <si>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</si>
  <si>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</si>
  <si>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</si>
  <si>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</si>
  <si>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</si>
  <si>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</si>
  <si>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</si>
  <si>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</si>
  <si>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</si>
  <si>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</si>
  <si>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</si>
  <si>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</si>
  <si>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</si>
  <si>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</si>
  <si>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</si>
  <si>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</si>
  <si>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</si>
  <si>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</si>
  <si>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</si>
  <si>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</si>
  <si>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</si>
  <si>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</si>
  <si>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</si>
  <si>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</si>
  <si>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</si>
  <si>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</si>
  <si>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</si>
  <si>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</si>
  <si>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</si>
  <si>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</si>
  <si>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</si>
  <si>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</si>
  <si>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</si>
  <si>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</si>
  <si>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</si>
  <si>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</si>
  <si>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</si>
  <si>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</si>
  <si>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</si>
  <si>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</si>
  <si>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</si>
  <si>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</si>
  <si>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</si>
  <si>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</si>
  <si>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</si>
  <si>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</si>
  <si>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</si>
  <si>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</si>
  <si>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</si>
  <si>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</si>
  <si>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</si>
  <si>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</si>
  <si>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</si>
  <si>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</si>
  <si>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</si>
  <si>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</si>
  <si>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</si>
  <si>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</si>
  <si>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</si>
  <si>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</si>
  <si>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</si>
  <si>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</si>
  <si>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</si>
  <si>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</si>
  <si>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</si>
  <si>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</si>
  <si>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</si>
  <si>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</si>
  <si>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</si>
  <si>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</si>
  <si>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</si>
  <si>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</si>
  <si>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</si>
  <si>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</si>
  <si>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</si>
  <si>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</si>
  <si>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</si>
  <si>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</si>
  <si>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</si>
  <si>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</si>
  <si>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</si>
  <si>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</si>
  <si>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</si>
  <si>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</si>
  <si>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</si>
  <si>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</si>
  <si>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</si>
  <si>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</si>
  <si>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</si>
  <si>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</si>
  <si>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</si>
  <si>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</si>
  <si>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</si>
  <si>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</si>
  <si>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</si>
  <si>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</si>
  <si>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</si>
  <si>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</si>
  <si>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</si>
  <si>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</si>
  <si>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</si>
  <si>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</si>
  <si>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</si>
  <si>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</si>
  <si>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</si>
  <si>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</si>
  <si>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</si>
  <si>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</si>
  <si>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</si>
  <si>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</si>
  <si>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</si>
  <si>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</si>
  <si>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</si>
  <si>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</si>
  <si>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</si>
  <si>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</si>
  <si>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</si>
  <si>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</si>
  <si>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</si>
  <si>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</si>
  <si>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</si>
  <si>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</si>
  <si>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</si>
  <si>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</si>
  <si>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</si>
  <si>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</si>
  <si>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</si>
  <si>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</si>
  <si>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</si>
  <si>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</si>
  <si>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</si>
  <si>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</si>
  <si>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</si>
  <si>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</si>
  <si>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</si>
  <si>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</si>
  <si>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</si>
  <si>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</si>
  <si>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</si>
  <si>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</si>
  <si>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</si>
  <si>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</si>
  <si>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</si>
  <si>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</si>
  <si>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</si>
  <si>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</si>
  <si>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</si>
  <si>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</si>
  <si>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</si>
  <si>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</si>
  <si>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</si>
  <si>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</si>
  <si>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</si>
  <si>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</si>
  <si>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</si>
  <si>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</si>
  <si>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</si>
  <si>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</si>
  <si>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</si>
  <si>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</si>
  <si>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</si>
  <si>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</si>
  <si>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</si>
  <si>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</si>
  <si>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</si>
  <si>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</si>
  <si>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</si>
  <si>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</si>
  <si>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</si>
  <si>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</si>
  <si>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</si>
  <si>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</si>
  <si>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</si>
  <si>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</si>
  <si>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</si>
  <si>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</si>
  <si>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</si>
  <si>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</si>
  <si>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</si>
  <si>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</si>
  <si>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</si>
  <si>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</si>
  <si>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</si>
  <si>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</si>
  <si>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</si>
  <si>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</si>
  <si>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</si>
  <si>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</si>
  <si>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</si>
  <si>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</si>
  <si>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</si>
  <si>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</si>
  <si>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</si>
  <si>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</si>
  <si>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</si>
  <si>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</si>
  <si>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</si>
  <si>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</si>
  <si>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</si>
  <si>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</si>
  <si>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</si>
  <si>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</si>
  <si>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</si>
  <si>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</si>
  <si>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</si>
  <si>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</si>
  <si>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</si>
  <si>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</si>
  <si>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</si>
  <si>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</si>
  <si>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</si>
  <si>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</si>
  <si>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</si>
  <si>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</si>
  <si>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</si>
  <si>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</si>
  <si>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</si>
  <si>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</si>
  <si>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</si>
  <si>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</si>
  <si>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</si>
  <si>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</si>
  <si>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</si>
  <si>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</si>
  <si>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</si>
  <si>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</si>
  <si>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</si>
  <si>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</si>
  <si>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</si>
  <si>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</si>
  <si>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</si>
  <si>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</si>
  <si>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</si>
  <si>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</si>
  <si>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</si>
  <si>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</si>
  <si>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</si>
  <si>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</si>
  <si>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</si>
  <si>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</si>
  <si>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</si>
  <si>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</si>
  <si>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</si>
  <si>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</si>
  <si>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</si>
  <si>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</si>
  <si>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</si>
  <si>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</si>
  <si>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</si>
  <si>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</si>
  <si>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</si>
  <si>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</si>
  <si>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</si>
  <si>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</si>
  <si>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</si>
  <si>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</si>
  <si>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</si>
  <si>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</si>
  <si>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</si>
  <si>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</si>
  <si>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</si>
  <si>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</si>
  <si>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</si>
  <si>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</si>
  <si>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</si>
  <si>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</si>
  <si>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</si>
  <si>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</si>
  <si>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</si>
  <si>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</si>
  <si>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</si>
  <si>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</si>
  <si>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</si>
  <si>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</si>
  <si>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</si>
  <si>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</si>
  <si>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</si>
  <si>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</si>
  <si>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</si>
  <si>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</si>
  <si>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</si>
  <si>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</si>
  <si>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</si>
  <si>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</si>
  <si>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</si>
  <si>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</si>
  <si>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</si>
  <si>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</si>
  <si>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</si>
  <si>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</si>
  <si>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</si>
  <si>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</si>
  <si>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</si>
  <si>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</si>
  <si>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</si>
  <si>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</si>
  <si>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</si>
  <si>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</si>
  <si>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</si>
  <si>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</si>
  <si>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</si>
  <si>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</si>
  <si>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</si>
  <si>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</si>
  <si>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</si>
  <si>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</si>
  <si>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</si>
  <si>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</si>
  <si>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</si>
  <si>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</si>
  <si>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</si>
  <si>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</si>
  <si>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</si>
  <si>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</si>
  <si>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</si>
  <si>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</si>
  <si>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</si>
  <si>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</si>
  <si>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</si>
  <si>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</si>
  <si>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</si>
  <si>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</si>
  <si>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</si>
  <si>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</si>
  <si>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</si>
  <si>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</si>
  <si>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</si>
  <si>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</si>
  <si>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</si>
  <si>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</si>
  <si>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</si>
  <si>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</si>
  <si>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</si>
  <si>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</si>
  <si>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</si>
  <si>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</si>
  <si>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</si>
  <si>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</si>
  <si>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</si>
  <si>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</si>
  <si>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</si>
  <si>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</si>
  <si>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</si>
  <si>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</si>
  <si>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</si>
  <si>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</si>
  <si>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</si>
  <si>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</si>
  <si>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</si>
  <si>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</si>
  <si>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</si>
  <si>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</si>
  <si>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</si>
  <si>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</si>
  <si>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</si>
  <si>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</si>
  <si>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</si>
  <si>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</si>
  <si>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</si>
  <si>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</si>
  <si>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</si>
  <si>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</si>
  <si>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</si>
  <si>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</si>
  <si>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</si>
  <si>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</si>
  <si>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</si>
  <si>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</si>
  <si>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</si>
  <si>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</si>
  <si>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</si>
  <si>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</si>
  <si>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</si>
  <si>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</si>
  <si>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</si>
  <si>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</si>
  <si>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</si>
  <si>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</si>
  <si>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</si>
  <si>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</si>
  <si>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</si>
  <si>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</si>
  <si>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</si>
  <si>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</si>
  <si>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</si>
  <si>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</si>
  <si>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</si>
  <si>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</si>
  <si>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</si>
  <si>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</si>
  <si>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</si>
  <si>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</si>
  <si>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</si>
  <si>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</si>
  <si>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</si>
  <si>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</si>
  <si>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</si>
  <si>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</si>
  <si>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</si>
  <si>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</si>
  <si>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</si>
  <si>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</si>
  <si>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</si>
  <si>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</si>
  <si>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</si>
  <si>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</si>
  <si>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</si>
  <si>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</si>
  <si>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</si>
  <si>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</si>
  <si>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</si>
  <si>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</si>
  <si>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</si>
  <si>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</si>
  <si>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</si>
  <si>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</si>
  <si>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</si>
  <si>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</si>
  <si>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</si>
  <si>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</si>
  <si>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</si>
  <si>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</si>
  <si>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</si>
  <si>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</si>
  <si>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</si>
  <si>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</si>
  <si>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</si>
  <si>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</si>
  <si>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</si>
  <si>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</si>
  <si>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</si>
  <si>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</si>
  <si>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</si>
  <si>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</si>
  <si>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</si>
  <si>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</si>
  <si>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</si>
  <si>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</si>
  <si>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</si>
  <si>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</si>
  <si>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</si>
  <si>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</si>
  <si>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</si>
  <si>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</si>
  <si>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</si>
  <si>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</si>
  <si>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</si>
  <si>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</si>
  <si>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</si>
  <si>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</si>
  <si>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</si>
  <si>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</si>
  <si>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</si>
  <si>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</si>
  <si>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</si>
  <si>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</si>
  <si>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</si>
  <si>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</si>
  <si>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</si>
  <si>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</si>
  <si>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</si>
  <si>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</si>
  <si>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</si>
  <si>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</si>
  <si>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</si>
  <si>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</si>
  <si>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</si>
  <si>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</si>
  <si>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</si>
  <si>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</si>
  <si>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</si>
  <si>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</si>
  <si>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</si>
  <si>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</si>
  <si>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</si>
  <si>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</si>
  <si>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</si>
  <si>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</si>
  <si>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</si>
  <si>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</si>
  <si>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</si>
  <si>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</si>
  <si>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</si>
  <si>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</si>
  <si>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</si>
  <si>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</si>
  <si>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</si>
  <si>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</si>
  <si>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</si>
  <si>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</si>
  <si>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</si>
  <si>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</si>
  <si>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</si>
  <si>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</si>
  <si>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</si>
  <si>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</si>
  <si>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</si>
  <si>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</si>
  <si>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</si>
  <si>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</si>
  <si>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</si>
  <si>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</si>
  <si>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</si>
  <si>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</si>
  <si>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</si>
  <si>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</si>
  <si>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</si>
  <si>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</si>
  <si>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</si>
  <si>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</si>
  <si>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</si>
  <si>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</si>
  <si>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</si>
  <si>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</si>
  <si>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</si>
  <si>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</si>
  <si>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</si>
  <si>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</si>
  <si>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</si>
  <si>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</si>
  <si>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</si>
  <si>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</si>
  <si>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</si>
  <si>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</si>
  <si>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</si>
  <si>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</si>
  <si>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</si>
  <si>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</si>
  <si>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</si>
  <si>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</si>
  <si>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</si>
  <si>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</si>
  <si>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</si>
  <si>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</si>
  <si>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</si>
  <si>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</si>
  <si>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</si>
  <si>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</si>
  <si>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</si>
  <si>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</si>
  <si>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</si>
  <si>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</si>
  <si>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</si>
  <si>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</si>
  <si>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</si>
  <si>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</si>
  <si>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</si>
  <si>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</si>
  <si>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</si>
  <si>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</si>
  <si>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</si>
  <si>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</si>
  <si>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</si>
  <si>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</si>
  <si>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</si>
  <si>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</si>
  <si>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</si>
  <si>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</si>
  <si>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</si>
  <si>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</si>
  <si>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</si>
  <si>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</si>
  <si>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</si>
  <si>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</si>
  <si>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</si>
  <si>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</si>
  <si>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</si>
  <si>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</si>
  <si>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</si>
  <si>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</si>
  <si>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</si>
  <si>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</si>
  <si>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</si>
  <si>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</si>
  <si>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</si>
  <si>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</si>
  <si>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</si>
  <si>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</si>
  <si>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</si>
  <si>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</si>
  <si>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</si>
  <si>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</si>
  <si>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</si>
  <si>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</si>
  <si>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</si>
  <si>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</si>
  <si>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</si>
  <si>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</si>
  <si>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</si>
  <si>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</si>
  <si>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</si>
  <si>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</si>
  <si>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</si>
  <si>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</si>
  <si>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</si>
  <si>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</si>
  <si>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</si>
  <si>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</si>
  <si>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</si>
  <si>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</si>
  <si>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</si>
  <si>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</si>
  <si>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</si>
  <si>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</si>
  <si>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</si>
  <si>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</si>
  <si>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</si>
  <si>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</si>
  <si>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</si>
  <si>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</si>
  <si>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</si>
  <si>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</si>
  <si>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</si>
  <si>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</si>
  <si>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</si>
  <si>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</si>
  <si>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</si>
  <si>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</si>
  <si>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</si>
  <si>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</si>
  <si>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</si>
  <si>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</si>
  <si>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</si>
  <si>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</si>
  <si>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</si>
  <si>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</si>
  <si>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</si>
  <si>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</si>
  <si>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</si>
  <si>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</si>
  <si>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</si>
  <si>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</si>
  <si>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</si>
  <si>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</si>
  <si>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</si>
  <si>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</si>
  <si>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</si>
  <si>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</si>
  <si>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</si>
  <si>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</si>
  <si>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</si>
  <si>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</si>
  <si>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</si>
  <si>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</si>
  <si>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</si>
  <si>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</si>
  <si>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</si>
  <si>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</si>
  <si>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</si>
  <si>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</si>
  <si>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</si>
  <si>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</si>
  <si>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</si>
  <si>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</si>
  <si>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</si>
  <si>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</si>
  <si>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</si>
  <si>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</si>
  <si>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</si>
  <si>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</si>
  <si>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</si>
  <si>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</si>
  <si>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</si>
  <si>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</si>
  <si>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</si>
  <si>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</si>
  <si>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</si>
  <si>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</si>
  <si>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</si>
  <si>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</si>
  <si>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</si>
  <si>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</si>
  <si>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</si>
  <si>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</si>
  <si>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</si>
  <si>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</si>
  <si>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</si>
  <si>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</si>
  <si>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</si>
  <si>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</si>
  <si>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</si>
  <si>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</si>
  <si>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</si>
  <si>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</si>
  <si>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</si>
  <si>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</si>
  <si>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</si>
  <si>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</si>
  <si>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</si>
  <si>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</si>
  <si>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</si>
  <si>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</si>
  <si>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</si>
  <si>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</si>
  <si>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</si>
  <si>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</si>
  <si>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</si>
  <si>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</si>
  <si>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</si>
  <si>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</si>
  <si>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</si>
  <si>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</si>
  <si>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</si>
  <si>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</si>
  <si>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</si>
  <si>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</si>
  <si>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</si>
  <si>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</si>
  <si>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</si>
  <si>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</si>
  <si>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</si>
  <si>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</si>
  <si>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</si>
  <si>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</si>
  <si>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</si>
  <si>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</si>
  <si>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</si>
  <si>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</si>
  <si>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</si>
  <si>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</si>
  <si>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</si>
  <si>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</si>
  <si>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</si>
  <si>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</si>
  <si>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</si>
  <si>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</si>
  <si>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</si>
  <si>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</si>
  <si>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</si>
  <si>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</si>
  <si>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</si>
  <si>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</si>
  <si>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</si>
  <si>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</si>
  <si>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</si>
  <si>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</si>
  <si>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</si>
  <si>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</si>
  <si>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</si>
  <si>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</si>
  <si>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</si>
  <si>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</si>
  <si>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</si>
  <si>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</si>
  <si>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</si>
  <si>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</si>
  <si>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</si>
  <si>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</si>
  <si>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</si>
  <si>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</si>
  <si>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</si>
  <si>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</si>
  <si>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</si>
  <si>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</si>
  <si>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</si>
  <si>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</si>
  <si>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</si>
  <si>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</si>
  <si>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</si>
  <si>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</si>
  <si>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</si>
  <si>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</si>
  <si>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</si>
  <si>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</si>
  <si>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</si>
  <si>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</si>
  <si>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</si>
  <si>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</si>
  <si>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</si>
  <si>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</si>
  <si>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</si>
  <si>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</si>
  <si>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</si>
  <si>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</si>
  <si>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</si>
  <si>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</si>
  <si>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</si>
  <si>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</si>
  <si>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</si>
  <si>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</si>
  <si>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</si>
  <si>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</si>
  <si>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</si>
  <si>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</si>
  <si>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</si>
  <si>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</si>
  <si>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</si>
  <si>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</si>
  <si>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</si>
  <si>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</si>
  <si>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</si>
  <si>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</si>
  <si>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</si>
  <si>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</si>
  <si>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</si>
  <si>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</si>
  <si>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</si>
  <si>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</si>
  <si>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</si>
  <si>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</si>
  <si>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</si>
  <si>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</si>
  <si>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</si>
  <si>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</si>
  <si>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</si>
  <si>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</si>
  <si>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</si>
  <si>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</si>
  <si>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</si>
  <si>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</si>
  <si>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</si>
  <si>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</si>
  <si>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</si>
  <si>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</si>
  <si>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</si>
  <si>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</si>
  <si>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</si>
  <si>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</si>
  <si>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</si>
  <si>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</si>
  <si>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</si>
  <si>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</si>
  <si>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</si>
  <si>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</si>
  <si>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</si>
  <si>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</si>
  <si>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</si>
  <si>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</si>
  <si>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</si>
  <si>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</si>
  <si>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</si>
  <si>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</si>
  <si>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</si>
  <si>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</si>
  <si>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</si>
  <si>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</si>
  <si>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</si>
  <si>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</si>
  <si>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</si>
  <si>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</si>
  <si>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</si>
  <si>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</si>
  <si>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</si>
  <si>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</si>
  <si>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</si>
  <si>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</si>
  <si>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</si>
  <si>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</si>
  <si>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</si>
  <si>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</si>
  <si>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</si>
  <si>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</si>
  <si>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</si>
  <si>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</si>
  <si>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</si>
  <si>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</si>
  <si>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</si>
  <si>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</si>
  <si>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</si>
  <si>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</si>
  <si>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</si>
  <si>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</si>
  <si>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</si>
  <si>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</si>
  <si>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</si>
  <si>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</si>
  <si>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</si>
  <si>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</si>
  <si>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</si>
  <si>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</si>
  <si>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</si>
  <si>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</si>
  <si>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</si>
  <si>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</si>
  <si>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</si>
  <si>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</si>
  <si>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</si>
  <si>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</si>
  <si>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</si>
  <si>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</si>
  <si>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</si>
  <si>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</si>
  <si>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</si>
  <si>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</si>
  <si>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</si>
  <si>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</si>
  <si>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</si>
  <si>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</si>
  <si>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</si>
  <si>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</si>
  <si>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</si>
  <si>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</si>
  <si>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</si>
  <si>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</si>
  <si>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</si>
  <si>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</si>
  <si>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</si>
  <si>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</si>
  <si>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</si>
  <si>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</si>
  <si>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</si>
  <si>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</si>
  <si>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</si>
  <si>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</si>
  <si>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</si>
  <si>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</si>
  <si>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</si>
  <si>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</si>
  <si>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</si>
  <si>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</si>
  <si>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</si>
  <si>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</si>
  <si>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</si>
  <si>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</si>
  <si>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</si>
  <si>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</si>
  <si>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</si>
  <si>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</si>
  <si>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</si>
  <si>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</si>
  <si>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</si>
  <si>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</si>
  <si>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</si>
  <si>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</si>
  <si>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</si>
  <si>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</si>
  <si>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</si>
  <si>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</si>
  <si>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</si>
  <si>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</si>
  <si>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</si>
  <si>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</si>
  <si>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</si>
  <si>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</si>
  <si>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</si>
  <si>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</si>
  <si>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</si>
  <si>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</si>
  <si>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</si>
  <si>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</si>
  <si>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</si>
  <si>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</si>
  <si>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</si>
  <si>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</si>
  <si>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</si>
  <si>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</si>
  <si>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</si>
  <si>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</si>
  <si>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</si>
  <si>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</si>
  <si>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</si>
  <si>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</si>
  <si>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</si>
  <si>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</si>
  <si>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</si>
  <si>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</si>
  <si>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</si>
  <si>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</si>
  <si>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</si>
  <si>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</si>
  <si>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</si>
  <si>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</si>
  <si>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</si>
  <si>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</si>
  <si>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</si>
  <si>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</si>
  <si>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</si>
  <si>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</si>
  <si>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</si>
  <si>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</si>
  <si>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</si>
  <si>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</si>
  <si>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</si>
  <si>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</si>
  <si>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</si>
  <si>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</si>
  <si>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</si>
  <si>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</si>
  <si>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</si>
  <si>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</si>
  <si>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</si>
  <si>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</si>
  <si>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</si>
  <si>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</si>
  <si>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</si>
  <si>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</si>
  <si>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</si>
  <si>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</si>
  <si>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</si>
  <si>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</si>
  <si>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</si>
  <si>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</si>
  <si>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</si>
  <si>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</si>
  <si>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</si>
  <si>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</si>
  <si>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</si>
  <si>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</si>
  <si>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</si>
  <si>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</si>
  <si>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</si>
  <si>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</si>
  <si>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</si>
  <si>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</si>
  <si>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</si>
  <si>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</si>
  <si>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</si>
  <si>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</si>
  <si>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</si>
  <si>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</si>
  <si>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</si>
  <si>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</si>
  <si>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</si>
  <si>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</si>
  <si>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</si>
  <si>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</si>
  <si>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</si>
  <si>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</si>
  <si>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</si>
  <si>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</si>
  <si>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</si>
  <si>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</si>
  <si>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</si>
  <si>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</si>
  <si>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</si>
  <si>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</si>
  <si>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</si>
  <si>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</si>
  <si>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</si>
  <si>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</si>
  <si>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</si>
  <si>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</si>
  <si>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</si>
  <si>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</si>
  <si>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</si>
  <si>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</si>
  <si>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</si>
  <si>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</si>
  <si>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</si>
  <si>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</si>
  <si>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</si>
  <si>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</si>
  <si>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</si>
  <si>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</si>
  <si>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</si>
  <si>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</si>
  <si>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</si>
  <si>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</si>
  <si>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</si>
  <si>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</si>
  <si>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</si>
  <si>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</si>
  <si>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</si>
  <si>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</si>
  <si>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</si>
  <si>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</si>
  <si>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</si>
  <si>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</si>
  <si>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</si>
  <si>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</si>
  <si>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</si>
  <si>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</si>
  <si>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</si>
  <si>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</si>
  <si>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</si>
  <si>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</si>
  <si>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</si>
  <si>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</si>
  <si>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</si>
  <si>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</si>
  <si>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</si>
  <si>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</si>
  <si>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</si>
  <si>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</si>
  <si>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</si>
  <si>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</si>
  <si>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</si>
  <si>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</si>
  <si>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</si>
  <si>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</si>
  <si>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</si>
  <si>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</si>
  <si>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</si>
  <si>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</si>
  <si>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</si>
  <si>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</si>
  <si>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</si>
  <si>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</si>
  <si>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</si>
  <si>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</si>
  <si>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</si>
  <si>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</si>
  <si>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</si>
  <si>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</si>
  <si>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</si>
  <si>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</si>
  <si>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</si>
  <si>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</si>
  <si>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</si>
  <si>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</si>
  <si>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</si>
  <si>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</si>
  <si>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</si>
  <si>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</si>
  <si>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</si>
  <si>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</si>
  <si>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</si>
  <si>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</si>
  <si>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</si>
  <si>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</si>
  <si>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</si>
  <si>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</si>
  <si>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</si>
  <si>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</si>
  <si>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</si>
  <si>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</si>
  <si>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</si>
  <si>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</si>
  <si>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</si>
  <si>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</si>
  <si>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</si>
  <si>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</si>
  <si>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</si>
  <si>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</si>
  <si>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</si>
  <si>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</si>
  <si>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</si>
  <si>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</si>
  <si>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</si>
  <si>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</si>
  <si>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</si>
  <si>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</si>
  <si>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</si>
  <si>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</si>
  <si>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</si>
  <si>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</si>
  <si>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</si>
  <si>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</si>
  <si>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</si>
  <si>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</si>
  <si>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</si>
  <si>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</si>
  <si>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</si>
  <si>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</si>
  <si>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</si>
  <si>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</si>
  <si>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</si>
  <si>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</si>
  <si>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</si>
  <si>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</si>
  <si>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</si>
  <si>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</si>
  <si>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</si>
  <si>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</si>
  <si>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</si>
  <si>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</si>
  <si>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</si>
  <si>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</si>
  <si>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</si>
  <si>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</si>
  <si>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</si>
  <si>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</si>
  <si>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</si>
  <si>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</si>
  <si>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</si>
  <si>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</si>
  <si>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</si>
  <si>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</si>
  <si>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</si>
  <si>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</si>
  <si>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</si>
  <si>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</si>
  <si>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</si>
  <si>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</si>
  <si>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</si>
  <si>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</si>
  <si>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</si>
  <si>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</si>
  <si>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</si>
  <si>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</si>
  <si>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</si>
  <si>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</si>
  <si>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</si>
  <si>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</si>
  <si>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</si>
  <si>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</si>
  <si>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</si>
  <si>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</si>
  <si>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</si>
  <si>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</si>
  <si>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</si>
  <si>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</si>
  <si>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</si>
  <si>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</si>
  <si>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</si>
  <si>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</si>
  <si>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</si>
  <si>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</si>
  <si>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</si>
  <si>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</si>
  <si>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</si>
  <si>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</si>
  <si>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</si>
  <si>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</si>
  <si>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</si>
  <si>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</si>
  <si>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</si>
  <si>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</si>
  <si>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</si>
  <si>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</si>
  <si>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</si>
  <si>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</si>
  <si>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</si>
  <si>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</si>
  <si>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</si>
  <si>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</si>
  <si>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</si>
  <si>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</si>
  <si>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</si>
  <si>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</si>
  <si>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</si>
  <si>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</si>
  <si>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</si>
  <si>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</si>
  <si>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</si>
  <si>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</si>
  <si>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</si>
  <si>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</si>
  <si>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</si>
  <si>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</si>
  <si>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</si>
  <si>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</si>
  <si>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</si>
  <si>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</si>
  <si>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</si>
  <si>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</si>
  <si>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</si>
  <si>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</si>
  <si>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</si>
  <si>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</si>
  <si>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</si>
  <si>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</si>
  <si>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</si>
  <si>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</si>
  <si>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</si>
  <si>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</si>
  <si>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</si>
  <si>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</si>
  <si>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</si>
  <si>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</si>
  <si>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</si>
  <si>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</si>
  <si>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</si>
  <si>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</si>
  <si>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</si>
  <si>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</si>
  <si>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</si>
  <si>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</si>
  <si>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</si>
  <si>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</si>
  <si>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</si>
  <si>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</si>
  <si>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</si>
  <si>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</si>
  <si>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</si>
  <si>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</si>
  <si>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</si>
  <si>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</si>
  <si>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</si>
  <si>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</si>
  <si>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</si>
  <si>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</si>
  <si>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</si>
  <si>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</si>
  <si>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</si>
  <si>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</si>
  <si>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</si>
  <si>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</si>
  <si>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</si>
  <si>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</si>
  <si>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</si>
  <si>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</si>
  <si>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</si>
  <si>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</si>
  <si>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</si>
  <si>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</si>
  <si>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</si>
  <si>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</si>
  <si>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</si>
  <si>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</si>
  <si>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</si>
  <si>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</si>
  <si>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</si>
  <si>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</si>
  <si>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</si>
  <si>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</si>
  <si>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</si>
  <si>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</si>
  <si>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</si>
  <si>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</si>
  <si>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</si>
  <si>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</si>
  <si>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</si>
  <si>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</si>
  <si>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</si>
  <si>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</si>
  <si>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</si>
  <si>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</si>
  <si>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</si>
  <si>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</si>
  <si>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</si>
  <si>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</si>
  <si>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</si>
  <si>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</si>
  <si>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</si>
  <si>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</si>
  <si>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</si>
  <si>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</si>
  <si>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</si>
  <si>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</si>
  <si>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</si>
  <si>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</si>
  <si>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</si>
  <si>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</si>
  <si>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</si>
  <si>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</si>
  <si>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</si>
  <si>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</si>
  <si>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</si>
  <si>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</si>
  <si>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</si>
  <si>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</si>
  <si>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</si>
  <si>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</si>
  <si>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</si>
  <si>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</si>
  <si>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</si>
  <si>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</si>
  <si>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</si>
  <si>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</si>
  <si>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</si>
  <si>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</si>
  <si>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</si>
  <si>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</si>
  <si>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</si>
  <si>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</si>
  <si>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</si>
  <si>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</si>
  <si>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</si>
  <si>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</si>
  <si>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</si>
  <si>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</si>
  <si>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</si>
  <si>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</si>
  <si>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</si>
  <si>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</si>
  <si>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</si>
  <si>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</si>
  <si>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</si>
  <si>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</si>
  <si>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</si>
  <si>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</si>
  <si>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</si>
  <si>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</si>
  <si>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</si>
  <si>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</si>
  <si>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</si>
  <si>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</si>
  <si>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</si>
  <si>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</si>
  <si>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</si>
  <si>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</si>
  <si>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</si>
  <si>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</si>
  <si>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</si>
  <si>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</si>
  <si>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</si>
  <si>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</si>
  <si>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</si>
  <si>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</si>
  <si>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</si>
  <si>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</si>
  <si>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</si>
  <si>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</si>
  <si>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</si>
  <si>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</si>
  <si>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</si>
  <si>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</si>
  <si>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</si>
  <si>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</si>
  <si>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</si>
  <si>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</si>
  <si>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</si>
  <si>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</si>
  <si>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</si>
  <si>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</si>
  <si>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</si>
  <si>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</si>
  <si>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</si>
  <si>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</si>
  <si>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</si>
  <si>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</si>
  <si>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</si>
  <si>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</si>
  <si>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</si>
  <si>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</si>
  <si>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</si>
  <si>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</si>
  <si>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</si>
  <si>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</si>
  <si>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</si>
  <si>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</si>
  <si>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</si>
  <si>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</si>
  <si>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</si>
  <si>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</si>
  <si>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</si>
  <si>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</si>
  <si>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</si>
  <si>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</si>
  <si>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</si>
  <si>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</si>
  <si>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</si>
  <si>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</si>
  <si>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</si>
  <si>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</si>
  <si>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</si>
  <si>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</si>
  <si>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</si>
  <si>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</si>
  <si>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</si>
  <si>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</si>
  <si>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</si>
  <si>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</si>
  <si>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</si>
  <si>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</si>
  <si>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</si>
  <si>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</si>
  <si>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</si>
  <si>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</si>
  <si>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</si>
  <si>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</si>
  <si>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</si>
  <si>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</si>
  <si>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</si>
  <si>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</si>
  <si>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</si>
  <si>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</si>
  <si>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</si>
  <si>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</si>
  <si>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</si>
  <si>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</si>
  <si>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</si>
  <si>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</si>
  <si>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</si>
  <si>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</si>
  <si>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</si>
  <si>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</si>
  <si>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</si>
  <si>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</si>
  <si>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</si>
  <si>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</si>
  <si>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</si>
  <si>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</si>
  <si>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</si>
  <si>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</si>
  <si>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</si>
  <si>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</si>
  <si>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</si>
  <si>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</si>
  <si>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</si>
  <si>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</si>
  <si>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</si>
  <si>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</si>
  <si>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</si>
  <si>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</si>
  <si>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</si>
  <si>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</si>
  <si>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</si>
  <si>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</si>
  <si>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</si>
  <si>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</si>
  <si>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</si>
  <si>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</si>
  <si>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</si>
  <si>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</si>
  <si>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</si>
  <si>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</si>
  <si>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</si>
  <si>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</si>
  <si>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</si>
  <si>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</si>
  <si>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</si>
  <si>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</si>
  <si>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</si>
  <si>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</si>
  <si>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</si>
  <si>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</si>
  <si>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</si>
  <si>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</si>
  <si>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</si>
  <si>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</si>
  <si>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</si>
  <si>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</si>
  <si>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</si>
  <si>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</si>
  <si>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</si>
  <si>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</si>
  <si>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</si>
  <si>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</si>
  <si>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</si>
  <si>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</si>
  <si>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</si>
  <si>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</si>
  <si>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</si>
  <si>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</si>
  <si>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</si>
  <si>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</si>
  <si>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</si>
  <si>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</si>
  <si>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</si>
  <si>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</si>
  <si>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</si>
  <si>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</si>
  <si>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</si>
  <si>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</si>
  <si>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</si>
  <si>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</si>
  <si>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</si>
  <si>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</si>
  <si>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</si>
  <si>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</si>
  <si>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</si>
  <si>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</si>
  <si>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</si>
  <si>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</si>
  <si>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</si>
  <si>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</si>
  <si>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</si>
  <si>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</si>
  <si>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</si>
  <si>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</si>
  <si>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</si>
  <si>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</si>
  <si>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</si>
  <si>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</si>
  <si>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</si>
  <si>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</si>
  <si>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</si>
  <si>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</si>
  <si>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</si>
  <si>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</si>
  <si>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</si>
  <si>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</si>
  <si>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</si>
  <si>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</si>
  <si>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</si>
  <si>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</si>
  <si>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</si>
  <si>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</si>
  <si>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</si>
  <si>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</si>
  <si>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</si>
  <si>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</si>
  <si>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</si>
  <si>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</si>
  <si>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</si>
  <si>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</si>
  <si>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</si>
  <si>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</si>
  <si>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</si>
  <si>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</si>
  <si>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</si>
  <si>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</si>
  <si>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</si>
  <si>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</si>
  <si>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</si>
  <si>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</si>
  <si>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</si>
  <si>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</si>
  <si>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</si>
  <si>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</si>
  <si>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</si>
  <si>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</si>
  <si>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</si>
  <si>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</si>
  <si>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</si>
  <si>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</si>
  <si>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</si>
  <si>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</si>
  <si>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</si>
  <si>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</si>
  <si>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</si>
  <si>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</si>
  <si>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</si>
  <si>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</si>
  <si>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</si>
  <si>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</si>
  <si>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</si>
  <si>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</si>
  <si>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</si>
  <si>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</si>
  <si>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</si>
  <si>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</si>
  <si>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</si>
  <si>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</si>
  <si>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</si>
  <si>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</si>
  <si>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</si>
  <si>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</si>
  <si>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</si>
  <si>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</si>
  <si>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</si>
  <si>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</si>
  <si>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</si>
  <si>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</si>
  <si>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</si>
  <si>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</si>
  <si>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</si>
  <si>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</si>
  <si>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</si>
  <si>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</si>
  <si>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</si>
  <si>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</si>
  <si>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</si>
  <si>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</si>
  <si>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</si>
  <si>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</si>
  <si>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</si>
  <si>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</si>
  <si>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</si>
  <si>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</si>
  <si>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</si>
  <si>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</si>
  <si>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</si>
  <si>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</si>
  <si>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</si>
  <si>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</si>
  <si>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</si>
  <si>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</si>
  <si>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</si>
  <si>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</si>
  <si>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</si>
  <si>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</si>
  <si>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</si>
  <si>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</si>
  <si>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</si>
  <si>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</si>
  <si>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</si>
  <si>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</si>
  <si>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</si>
  <si>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</si>
  <si>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</si>
  <si>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</si>
  <si>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</si>
  <si>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</si>
  <si>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</si>
  <si>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</si>
  <si>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</si>
  <si>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</si>
  <si>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</si>
  <si>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</si>
  <si>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</si>
  <si>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</si>
  <si>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</si>
  <si>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</si>
  <si>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</si>
  <si>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</si>
  <si>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</si>
  <si>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</si>
  <si>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</si>
  <si>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</si>
  <si>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</si>
  <si>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</si>
  <si>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</si>
  <si>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</si>
  <si>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</si>
  <si>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</si>
  <si>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</si>
  <si>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</si>
  <si>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</si>
  <si>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</si>
  <si>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</si>
  <si>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</si>
  <si>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</si>
  <si>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</si>
  <si>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</si>
  <si>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</si>
  <si>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</si>
  <si>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</si>
  <si>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</si>
  <si>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</si>
  <si>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</si>
  <si>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</si>
  <si>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</si>
  <si>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</si>
  <si>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</si>
  <si>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</si>
  <si>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</si>
  <si>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</si>
  <si>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</si>
  <si>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</si>
  <si>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</si>
  <si>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</si>
  <si>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</si>
  <si>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</si>
  <si>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</si>
  <si>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</si>
  <si>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</si>
  <si>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</si>
  <si>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</si>
  <si>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</si>
  <si>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</si>
  <si>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</si>
  <si>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</si>
  <si>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</si>
  <si>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</si>
  <si>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</si>
  <si>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</si>
  <si>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</si>
  <si>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</si>
  <si>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</si>
  <si>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</si>
  <si>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</si>
  <si>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</si>
  <si>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</si>
  <si>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</si>
  <si>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</si>
  <si>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</si>
  <si>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</si>
  <si>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</si>
  <si>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</si>
  <si>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</si>
  <si>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</si>
  <si>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</si>
  <si>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</si>
  <si>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</si>
  <si>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</si>
  <si>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</si>
  <si>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</si>
  <si>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</si>
  <si>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</si>
  <si>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</si>
  <si>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</si>
  <si>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</si>
  <si>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</si>
  <si>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</si>
  <si>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</si>
  <si>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</si>
  <si>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</si>
  <si>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</si>
  <si>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</si>
  <si>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</si>
  <si>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</si>
  <si>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</si>
  <si>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</si>
  <si>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</si>
  <si>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</si>
  <si>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</si>
  <si>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</si>
  <si>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</si>
  <si>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</si>
  <si>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</si>
  <si>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</si>
  <si>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</si>
  <si>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</si>
  <si>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</si>
  <si>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</si>
  <si>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</si>
  <si>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</si>
  <si>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</si>
  <si>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</si>
  <si>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</si>
  <si>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</si>
  <si>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</si>
  <si>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</si>
  <si>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</si>
  <si>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</si>
  <si>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</si>
  <si>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</si>
  <si>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</si>
  <si>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</si>
  <si>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</si>
  <si>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</si>
  <si>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</si>
  <si>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</si>
  <si>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</si>
  <si>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</si>
  <si>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</si>
  <si>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</si>
  <si>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</si>
  <si>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</si>
  <si>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</si>
  <si>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</si>
  <si>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</si>
  <si>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</si>
  <si>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</si>
  <si>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</si>
  <si>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</si>
  <si>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</si>
  <si>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</si>
  <si>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</si>
  <si>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</si>
  <si>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</si>
  <si>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</si>
  <si>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</si>
  <si>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</si>
  <si>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</si>
  <si>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</si>
  <si>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</si>
  <si>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</si>
  <si>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</si>
  <si>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</si>
  <si>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</si>
  <si>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Orders</t>
  </si>
  <si>
    <t>Average Sales per Order</t>
  </si>
  <si>
    <t>Quarter</t>
  </si>
  <si>
    <t>Sales have been dropping for the last two quarters</t>
  </si>
  <si>
    <t>Other</t>
  </si>
  <si>
    <t>TOTAL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</si>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</sst>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64" formatCode="_-[$$-409]* #,##0_ ;_-[$$-409]* \-#,##0\ ;_-[$$-409]* &quot;-&quot;??_ ;_-@_ "/>
    <numFmt numFmtId="165" formatCode="0.0%"/>
    <numFmt numFmtId="166" formatCode="_-[$$-409]* #,##0.00_ ;_-[$$-409]* \-#,##0.00\ ;_-[$$-409]* &quot;-&quot;??_ ;_-@_ "/>
    <numFmt numFmtId="167" formatCode="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4" fontId="0" fillId="34" borderId="0" xfId="0" applyNumberFormat="1" applyFill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35" borderId="11" xfId="0" applyNumberFormat="1" applyFill="1" applyBorder="1"/>
    <xf numFmtId="0" fontId="20" fillId="0" borderId="0" xfId="0" applyFont="1"/>
    <xf numFmtId="167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429F4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6.1111111111111109E-2"/>
                  <c:y val="-4.166666666666666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6.1111111111111109E-2"/>
                  <c:y val="4.166666666666658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4.4444444444444495E-2"/>
                  <c:y val="4.62962962962962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6.6666666666666666E-2"/>
                  <c:y val="4.629629629629629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3150-48F2-85C2-9F8E3014DAE0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3.888888888888889E-2"/>
                  <c:y val="-5.55555555555555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3.8888888888888785E-2"/>
                  <c:y val="0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555555555555555E-2"/>
                  <c:y val="5.555555555555538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5.5555555555555552E-2"/>
                  <c:y val="-4.629629629629714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ED98-462F-9DB6-2DC65BCFE17E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554-406A-928F-BD5D8A56E840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554-406A-928F-BD5D8A56E840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554-406A-928F-BD5D8A56E840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A554-406A-928F-BD5D8A56E84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98986560"/>
        <c:axId val="798977856"/>
      </c:barChart>
      <c:catAx>
        <c:axId val="79898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8977856"/>
        <c:crosses val="autoZero"/>
        <c:auto val="1"/>
        <c:lblAlgn val="ctr"/>
        <c:lblOffset val="100"/>
        <c:noMultiLvlLbl val="0"/>
      </c:catAx>
      <c:valAx>
        <c:axId val="79897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898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_(* #,##0_);_(* \(#,##0\);_(* "-"_);_(@_)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98974592"/>
        <c:axId val="798979488"/>
      </c:barChart>
      <c:catAx>
        <c:axId val="7989745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8979488"/>
        <c:crosses val="autoZero"/>
        <c:auto val="1"/>
        <c:lblAlgn val="ctr"/>
        <c:lblOffset val="100"/>
        <c:noMultiLvlLbl val="0"/>
      </c:catAx>
      <c:valAx>
        <c:axId val="7989794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897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_(* #,##0_);_(* \(#,##0\);_(* "-"_);_(@_)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_(* #,##0_);_(* \(#,##0\);_(* "-"_);_(@_)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_(* #,##0_);_(* \(#,##0\);_(* "-"_);_(@_)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8975136"/>
        <c:axId val="798975680"/>
      </c:barChart>
      <c:catAx>
        <c:axId val="7989751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8975680"/>
        <c:crosses val="autoZero"/>
        <c:auto val="1"/>
        <c:lblAlgn val="ctr"/>
        <c:lblOffset val="100"/>
        <c:noMultiLvlLbl val="0"/>
      </c:catAx>
      <c:valAx>
        <c:axId val="79897568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897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_(* #,##0_);_(* \(#,##0\);_(* "-"_);_(@_)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8977312"/>
        <c:axId val="798978400"/>
      </c:lineChart>
      <c:catAx>
        <c:axId val="79897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8978400"/>
        <c:crosses val="autoZero"/>
        <c:auto val="1"/>
        <c:lblAlgn val="ctr"/>
        <c:lblOffset val="100"/>
        <c:noMultiLvlLbl val="0"/>
      </c:catAx>
      <c:valAx>
        <c:axId val="79897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897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_(* #,##0_);_(* \(#,##0\);_(* "-"_);_(@_)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_(* #,##0_);_(* \(#,##0\);_(* "-"_);_(@_)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_(* #,##0_);_(* \(#,##0\);_(* "-"_);_(@_)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_(* #,##0_);_(* \(#,##0\);_(* "-"_);_(@_)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978944"/>
        <c:axId val="798972960"/>
      </c:areaChart>
      <c:catAx>
        <c:axId val="798978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8972960"/>
        <c:crosses val="autoZero"/>
        <c:auto val="1"/>
        <c:lblAlgn val="ctr"/>
        <c:lblOffset val="100"/>
        <c:noMultiLvlLbl val="0"/>
      </c:catAx>
      <c:valAx>
        <c:axId val="7989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8978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and orders</a:t>
            </a:r>
          </a:p>
        </c:rich>
      </c:tx>
      <c:layout>
        <c:manualLayout>
          <c:xMode val="edge"/>
          <c:yMode val="edge"/>
          <c:x val="0.44847337120834579"/>
          <c:y val="2.8419182948490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798983296"/>
        <c:axId val="798972416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EFA-40C8-9C7A-7A1D7FAE3FBE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_-[$$-409]* #,##0.00_ ;_-[$$-409]* \-#,##0.00\ ;_-[$$-409]* "-"??_ ;_-@_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779904"/>
        <c:axId val="774328912"/>
      </c:lineChart>
      <c:dateAx>
        <c:axId val="798983296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8972416"/>
        <c:crosses val="autoZero"/>
        <c:auto val="1"/>
        <c:lblOffset val="100"/>
        <c:baseTimeUnit val="months"/>
      </c:dateAx>
      <c:valAx>
        <c:axId val="79897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8983296"/>
        <c:crosses val="autoZero"/>
        <c:crossBetween val="between"/>
      </c:valAx>
      <c:valAx>
        <c:axId val="7743289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Orders and Avg. Sales per Order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3779904"/>
        <c:crosses val="max"/>
        <c:crossBetween val="between"/>
      </c:valAx>
      <c:dateAx>
        <c:axId val="79377990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77432891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2018 Sales</a:t>
            </a:r>
            <a:r>
              <a:rPr lang="en-GB" baseline="0"/>
              <a:t> versus the average of 2014-2019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869597952"/>
        <c:axId val="869595776"/>
      </c:barChart>
      <c:barChart>
        <c:barDir val="bar"/>
        <c:grouping val="cluster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A188-47FA-A7A3-4C5A13161A2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A188-47FA-A7A3-4C5A13161A2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188-47FA-A7A3-4C5A13161A2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188-47FA-A7A3-4C5A13161A2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A188-47FA-A7A3-4C5A13161A2E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188-47FA-A7A3-4C5A13161A2E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A188-47FA-A7A3-4C5A13161A2E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188-47FA-A7A3-4C5A13161A2E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A188-47FA-A7A3-4C5A13161A2E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188-47FA-A7A3-4C5A13161A2E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A188-47FA-A7A3-4C5A13161A2E}"/>
              </c:ext>
            </c:extLst>
          </c:dPt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9590880"/>
        <c:axId val="869591424"/>
      </c:barChart>
      <c:catAx>
        <c:axId val="86959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69595776"/>
        <c:crosses val="autoZero"/>
        <c:auto val="1"/>
        <c:lblAlgn val="ctr"/>
        <c:lblOffset val="100"/>
        <c:noMultiLvlLbl val="0"/>
      </c:catAx>
      <c:valAx>
        <c:axId val="869595776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69597952"/>
        <c:crosses val="autoZero"/>
        <c:crossBetween val="between"/>
      </c:valAx>
      <c:valAx>
        <c:axId val="869591424"/>
        <c:scaling>
          <c:orientation val="minMax"/>
          <c:max val="100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69590880"/>
        <c:crosses val="max"/>
        <c:crossBetween val="between"/>
      </c:valAx>
      <c:catAx>
        <c:axId val="8695908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695914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vs. Profit vs. Quantity per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plot'!$D$4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B1F-466C-9769-003F3C9C1DC5}"/>
              </c:ext>
            </c:extLst>
          </c:dPt>
          <c:dPt>
            <c:idx val="1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B1F-466C-9769-003F3C9C1D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B1F-466C-9769-003F3C9C1D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BB1F-466C-9769-003F3C9C1DC5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97C7CDA5-586D-491E-BEF3-28B516993AE2}" type="CELLRANGE">
                      <a:rPr lang="en-US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BB1F-466C-9769-003F3C9C1DC5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D9F65FC4-DACA-4C90-9415-B9D27A26DC74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CF1FC5A7-6159-44EE-9865-96A9B5A02CEE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42C1465B-A0AF-4B2E-A96C-47D5B513A2D8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plot'!$C$5:$C$8</c:f>
              <c:numCache>
                <c:formatCode>0.00%</c:formatCode>
                <c:ptCount val="4"/>
                <c:pt idx="0">
                  <c:v>7.9216285911775514E-2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0.14944831420727214</c:v>
                </c:pt>
              </c:numCache>
            </c:numRef>
          </c:xVal>
          <c:yVal>
            <c:numRef>
              <c:f>'Scatter plot'!$D$5:$D$8</c:f>
              <c:numCache>
                <c:formatCode>0.00%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yVal>
          <c:bubbleSize>
            <c:numRef>
              <c:f>'Scatter plot'!$E$5:$E$8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bubbleSize>
          <c:bubble3D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B1F-466C-9769-003F3C9C1DC5}"/>
            </c:ext>
            <c:ext xmlns:c15="http://schemas.microsoft.com/office/drawing/2012/chart" uri="{02D57815-91ED-43cb-92C2-25804820EDAC}">
              <c15:datalabelsRange>
                <c15:f>'Scatter plot'!$B$5:$B$8</c15:f>
                <c15:dlblRangeCache>
                  <c:ptCount val="4"/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869596864"/>
        <c:axId val="869589792"/>
      </c:bubbleChart>
      <c:valAx>
        <c:axId val="86959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Profit</a:t>
                </a:r>
              </a:p>
            </c:rich>
          </c:tx>
          <c:layout>
            <c:manualLayout>
              <c:xMode val="edge"/>
              <c:yMode val="edge"/>
              <c:x val="0.50420869274629798"/>
              <c:y val="0.917641025641025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69589792"/>
        <c:crosses val="autoZero"/>
        <c:crossBetween val="midCat"/>
      </c:valAx>
      <c:valAx>
        <c:axId val="86958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Sales</a:t>
                </a:r>
              </a:p>
            </c:rich>
          </c:tx>
          <c:layout>
            <c:manualLayout>
              <c:xMode val="edge"/>
              <c:yMode val="edge"/>
              <c:x val="8.4880636604774528E-3"/>
              <c:y val="0.42308822935594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69596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have been dropping for the last two quarters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Evolution'!$C$4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1F16-4868-A23A-DD44267FFA9E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1F16-4868-A23A-DD44267FFA9E}"/>
              </c:ext>
            </c:extLst>
          </c:dPt>
          <c:cat>
            <c:strRef>
              <c:f>'Quarterly Sales Evolution'!$B$5:$B$12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'Quarterly Sales Evolution'!$C$5:$C$12</c:f>
              <c:numCache>
                <c:formatCode>_-[$$-409]* #,##0_ ;_-[$$-409]* \-#,##0\ ;_-[$$-409]* "-"??_ ;_-@_ </c:formatCode>
                <c:ptCount val="8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  <c:pt idx="4">
                  <c:v>169850.59679999997</c:v>
                </c:pt>
                <c:pt idx="5">
                  <c:v>184953.86179999969</c:v>
                </c:pt>
                <c:pt idx="6">
                  <c:v>137583.6532</c:v>
                </c:pt>
                <c:pt idx="7">
                  <c:v>104234.44329999998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1F16-4868-A23A-DD44267FF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9591968"/>
        <c:axId val="869592512"/>
      </c:lineChart>
      <c:catAx>
        <c:axId val="869591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69592512"/>
        <c:crosses val="autoZero"/>
        <c:auto val="1"/>
        <c:lblAlgn val="ctr"/>
        <c:lblOffset val="100"/>
        <c:noMultiLvlLbl val="0"/>
      </c:catAx>
      <c:valAx>
        <c:axId val="86959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6959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</a:t>
            </a:r>
            <a:r>
              <a:rPr lang="en-US" b="1">
                <a:solidFill>
                  <a:srgbClr val="1429F4"/>
                </a:solidFill>
              </a:rPr>
              <a:t>California</a:t>
            </a:r>
            <a:r>
              <a:rPr lang="en-US"/>
              <a:t> leaves all other states far behind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'Accenting Lines'!$C$4</c:f>
              <c:strCache>
                <c:ptCount val="1"/>
                <c:pt idx="0">
                  <c:v>California</c:v>
                </c:pt>
              </c:strCache>
            </c:strRef>
          </c:tx>
          <c:spPr>
            <a:ln w="50800" cap="rnd">
              <a:solidFill>
                <a:srgbClr val="1429F4"/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Lines'!$C$5:$C$12</c:f>
              <c:numCache>
                <c:formatCode>_-[$$-409]* #,##0_ ;_-[$$-409]* \-#,##0\ ;_-[$$-409]* "-"??_ ;_-@_ </c:formatCode>
                <c:ptCount val="8"/>
                <c:pt idx="0">
                  <c:v>31961.309499999981</c:v>
                </c:pt>
                <c:pt idx="1">
                  <c:v>34241.27399999999</c:v>
                </c:pt>
                <c:pt idx="2">
                  <c:v>23299.713499999987</c:v>
                </c:pt>
                <c:pt idx="3">
                  <c:v>22877.694000000003</c:v>
                </c:pt>
                <c:pt idx="4">
                  <c:v>45714.872999999992</c:v>
                </c:pt>
                <c:pt idx="5">
                  <c:v>35193.001999999986</c:v>
                </c:pt>
                <c:pt idx="6">
                  <c:v>27946.567999999996</c:v>
                </c:pt>
                <c:pt idx="7">
                  <c:v>30838.695999999989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970-47C9-839A-D276BDD7F84D}"/>
            </c:ext>
          </c:extLst>
        </c:ser>
        <c:ser>
          <c:idx val="1"/>
          <c:order val="1"/>
          <c:tx>
            <c:strRef>
              <c:f>'Accenting Lines'!$D$4</c:f>
              <c:strCache>
                <c:ptCount val="1"/>
                <c:pt idx="0">
                  <c:v>New York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  <a:alpha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Lines'!$D$5:$D$12</c:f>
              <c:numCache>
                <c:formatCode>_-[$$-409]* #,##0_ ;_-[$$-409]* \-#,##0\ ;_-[$$-409]* "-"??_ ;_-@_ </c:formatCode>
                <c:ptCount val="8"/>
                <c:pt idx="0">
                  <c:v>24226.711999999992</c:v>
                </c:pt>
                <c:pt idx="1">
                  <c:v>18775.954000000012</c:v>
                </c:pt>
                <c:pt idx="2">
                  <c:v>13331.169999999996</c:v>
                </c:pt>
                <c:pt idx="3">
                  <c:v>19055.733999999993</c:v>
                </c:pt>
                <c:pt idx="4">
                  <c:v>13551.261999999993</c:v>
                </c:pt>
                <c:pt idx="5">
                  <c:v>21522.505000000005</c:v>
                </c:pt>
                <c:pt idx="6">
                  <c:v>16856.937999999998</c:v>
                </c:pt>
                <c:pt idx="7">
                  <c:v>8325.9079999999976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D-C970-47C9-839A-D276BDD7F84D}"/>
            </c:ext>
          </c:extLst>
        </c:ser>
        <c:ser>
          <c:idx val="2"/>
          <c:order val="2"/>
          <c:tx>
            <c:strRef>
              <c:f>'Accenting Lines'!$E$4</c:f>
              <c:strCache>
                <c:ptCount val="1"/>
                <c:pt idx="0">
                  <c:v>Texas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  <a:alpha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Lines'!$E$5:$E$12</c:f>
              <c:numCache>
                <c:formatCode>_-[$$-409]* #,##0_ ;_-[$$-409]* \-#,##0\ ;_-[$$-409]* "-"??_ ;_-@_ </c:formatCode>
                <c:ptCount val="8"/>
                <c:pt idx="0">
                  <c:v>8284.5947999999971</c:v>
                </c:pt>
                <c:pt idx="1">
                  <c:v>10315.007000000001</c:v>
                </c:pt>
                <c:pt idx="2">
                  <c:v>8786.5468000000001</c:v>
                </c:pt>
                <c:pt idx="3">
                  <c:v>11832.563199999995</c:v>
                </c:pt>
                <c:pt idx="4">
                  <c:v>9718.3008000000027</c:v>
                </c:pt>
                <c:pt idx="5">
                  <c:v>15405.747800000005</c:v>
                </c:pt>
                <c:pt idx="6">
                  <c:v>5764.4851999999992</c:v>
                </c:pt>
                <c:pt idx="7">
                  <c:v>8026.1167999999998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E-C970-47C9-839A-D276BDD7F84D}"/>
            </c:ext>
          </c:extLst>
        </c:ser>
        <c:ser>
          <c:idx val="3"/>
          <c:order val="3"/>
          <c:tx>
            <c:strRef>
              <c:f>'Accenting Lines'!$F$4</c:f>
              <c:strCache>
                <c:ptCount val="1"/>
                <c:pt idx="0">
                  <c:v>Washington</c:v>
                </c:pt>
              </c:strCache>
            </c:strRef>
          </c:tx>
          <c:spPr>
            <a:ln w="28575" cap="rnd">
              <a:solidFill>
                <a:srgbClr val="7030A0">
                  <a:alpha val="42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Lines'!$F$5:$F$12</c:f>
              <c:numCache>
                <c:formatCode>_-[$$-409]* #,##0_ ;_-[$$-409]* \-#,##0\ ;_-[$$-409]* "-"??_ ;_-@_ </c:formatCode>
                <c:ptCount val="8"/>
                <c:pt idx="0">
                  <c:v>2764.712</c:v>
                </c:pt>
                <c:pt idx="1">
                  <c:v>3486.3840000000005</c:v>
                </c:pt>
                <c:pt idx="2">
                  <c:v>7376.6220000000003</c:v>
                </c:pt>
                <c:pt idx="3">
                  <c:v>4947.7259999999997</c:v>
                </c:pt>
                <c:pt idx="4">
                  <c:v>15528.157999999996</c:v>
                </c:pt>
                <c:pt idx="5">
                  <c:v>8212.9239999999991</c:v>
                </c:pt>
                <c:pt idx="6">
                  <c:v>3572.6480000000006</c:v>
                </c:pt>
                <c:pt idx="7">
                  <c:v>6092.4179999999988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F-C970-47C9-839A-D276BDD7F84D}"/>
            </c:ext>
          </c:extLst>
        </c:ser>
        <c:ser>
          <c:idx val="4"/>
          <c:order val="4"/>
          <c:tx>
            <c:strRef>
              <c:f>'Accenting Lines'!$G$4</c:f>
              <c:strCache>
                <c:ptCount val="1"/>
                <c:pt idx="0">
                  <c:v>Pennsylvania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  <a:alpha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Lines'!$G$5:$G$12</c:f>
              <c:numCache>
                <c:formatCode>_-[$$-409]* #,##0_ ;_-[$$-409]* \-#,##0\ ;_-[$$-409]* "-"??_ ;_-@_ </c:formatCode>
                <c:ptCount val="8"/>
                <c:pt idx="0">
                  <c:v>6815.2820000000002</c:v>
                </c:pt>
                <c:pt idx="1">
                  <c:v>4278.9070000000002</c:v>
                </c:pt>
                <c:pt idx="2">
                  <c:v>8924.465000000002</c:v>
                </c:pt>
                <c:pt idx="3">
                  <c:v>2652.9569999999999</c:v>
                </c:pt>
                <c:pt idx="4">
                  <c:v>13527.584999999997</c:v>
                </c:pt>
                <c:pt idx="5">
                  <c:v>4322.1390000000001</c:v>
                </c:pt>
                <c:pt idx="6">
                  <c:v>6674.4769999999999</c:v>
                </c:pt>
                <c:pt idx="7">
                  <c:v>2896.0949999999998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10-C970-47C9-839A-D276BDD7F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9594144"/>
        <c:axId val="869583264"/>
      </c:lineChart>
      <c:catAx>
        <c:axId val="869594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69583264"/>
        <c:crosses val="autoZero"/>
        <c:auto val="1"/>
        <c:lblAlgn val="ctr"/>
        <c:lblOffset val="100"/>
        <c:noMultiLvlLbl val="0"/>
      </c:catAx>
      <c:valAx>
        <c:axId val="86958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6959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Q3 and Q4 structurally underperformed in 2016-17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Seasonality!$B$4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[$$-409]#,##0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Seasonality!$C$3:$F$3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Seasonality!$C$4:$F$4</c:f>
              <c:numCache>
                <c:formatCode>_-[$$-409]* #,##0_ ;_-[$$-409]* \-#,##0\ ;_-[$$-409]* "-"??_ ;_-@_ </c:formatCode>
                <c:ptCount val="4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02B-4A9E-8DA4-845CEC5B0EF4}"/>
            </c:ext>
          </c:extLst>
        </c:ser>
        <c:ser>
          <c:idx val="1"/>
          <c:order val="1"/>
          <c:tx>
            <c:strRef>
              <c:f>Seasonality!$B$5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8.5151676423629585E-3"/>
                  <c:y val="-1.32340777502067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902B-4A9E-8DA4-845CEC5B0EF4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numFmt formatCode="[$$-409]#,##0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Seasonality!$C$3:$F$3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Seasonality!$C$5:$F$5</c:f>
              <c:numCache>
                <c:formatCode>_-[$$-409]* #,##0_ ;_-[$$-409]* \-#,##0\ ;_-[$$-409]* "-"??_ ;_-@_ </c:formatCode>
                <c:ptCount val="4"/>
                <c:pt idx="0">
                  <c:v>169850.59679999997</c:v>
                </c:pt>
                <c:pt idx="1">
                  <c:v>184953.86179999969</c:v>
                </c:pt>
                <c:pt idx="2">
                  <c:v>137583.6532</c:v>
                </c:pt>
                <c:pt idx="3">
                  <c:v>104234.44329999998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02B-4A9E-8DA4-845CEC5B0E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69582720"/>
        <c:axId val="869583808"/>
      </c:barChart>
      <c:catAx>
        <c:axId val="869582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69583808"/>
        <c:crosses val="autoZero"/>
        <c:auto val="1"/>
        <c:lblAlgn val="ctr"/>
        <c:lblOffset val="100"/>
        <c:noMultiLvlLbl val="0"/>
      </c:catAx>
      <c:valAx>
        <c:axId val="869583808"/>
        <c:scaling>
          <c:orientation val="minMax"/>
        </c:scaling>
        <c:delete val="1"/>
        <c:axPos val="l"/>
        <c:numFmt formatCode="\$0\ &quot;K&quot;" sourceLinked="0"/>
        <c:majorTickMark val="out"/>
        <c:minorTickMark val="none"/>
        <c:tickLblPos val="nextTo"/>
        <c:crossAx val="86958272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32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solidFill>
                  <a:schemeClr val="accent6"/>
                </a:solidFill>
                <a:effectLst/>
              </a:rPr>
              <a:t>Copiers</a:t>
            </a:r>
            <a:r>
              <a:rPr lang="en-US" sz="1800" b="0" i="0" baseline="0">
                <a:effectLst/>
              </a:rPr>
              <a:t> are our most profitable Sub-Category while </a:t>
            </a:r>
            <a:r>
              <a:rPr lang="en-US" sz="1800" b="1" i="0" baseline="0">
                <a:solidFill>
                  <a:srgbClr val="FF0000"/>
                </a:solidFill>
                <a:effectLst/>
              </a:rPr>
              <a:t>Tables</a:t>
            </a:r>
            <a:r>
              <a:rPr lang="en-US" sz="1800" b="0" i="0" baseline="0">
                <a:effectLst/>
              </a:rPr>
              <a:t> generate the least profit.</a:t>
            </a:r>
            <a:endParaRPr lang="id-ID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32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'Colorful charts'!$C$3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FCB5-4677-95CF-4B1AC37C8F79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CB5-4677-95CF-4B1AC37C8F79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FCB5-4677-95CF-4B1AC37C8F79}"/>
              </c:ext>
            </c:extLst>
          </c:dPt>
          <c:dPt>
            <c:idx val="8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FCB5-4677-95CF-4B1AC37C8F79}"/>
              </c:ext>
            </c:extLst>
          </c:dPt>
          <c:dPt>
            <c:idx val="9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CB5-4677-95CF-4B1AC37C8F79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FCB5-4677-95CF-4B1AC37C8F79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CB5-4677-95CF-4B1AC37C8F79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CB5-4677-95CF-4B1AC37C8F79}"/>
              </c:ext>
            </c:extLst>
          </c:dPt>
          <c:dPt>
            <c:idx val="13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FCB5-4677-95CF-4B1AC37C8F79}"/>
              </c:ext>
            </c:extLst>
          </c:dPt>
          <c:dPt>
            <c:idx val="14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CB5-4677-95CF-4B1AC37C8F79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FCB5-4677-95CF-4B1AC37C8F79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CB5-4677-95CF-4B1AC37C8F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'Colorful charts'!$B$4:$B$20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'Colorful charts'!$C$4:$C$20</c:f>
              <c:numCache>
                <c:formatCode>_-[$$-409]* #,##0_ ;_-[$$-409]* \-#,##0\ ;_-[$$-409]* "-"??_ ;_-@_ 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B5-4677-95CF-4B1AC37C8F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2"/>
        <c:axId val="869590336"/>
        <c:axId val="869587072"/>
      </c:barChart>
      <c:catAx>
        <c:axId val="869590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69587072"/>
        <c:crosses val="autoZero"/>
        <c:auto val="1"/>
        <c:lblAlgn val="ctr"/>
        <c:lblOffset val="100"/>
        <c:noMultiLvlLbl val="0"/>
      </c:catAx>
      <c:valAx>
        <c:axId val="869587072"/>
        <c:scaling>
          <c:orientation val="minMax"/>
        </c:scaling>
        <c:delete val="0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6959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_xlchart.v5.2</cx:f>
      </cx:numDim>
    </cx:data>
  </cx:chartData>
  <cx:chart>
    <cx:title pos="t" align="ctr" overlay="0">
      <cx:tx>
        <cx:txData>
          <cx:v>2015-2018 Quarterly Profit walk-through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2015-2018 Quarterly Profit walk-through</a:t>
          </a:r>
        </a:p>
      </cx:txPr>
    </cx:title>
    <cx:plotArea>
      <cx:plotAreaRegion>
        <cx:series layoutId="waterfall" uniqueId="{07F8F393-2CD7-4F93-ABE3-85A627653400}">
          <cx:tx>
            <cx:txData>
              <cx:f>_xlchart.v5.1</cx:f>
              <cx:v>Delta</cx:v>
            </cx:txData>
          </cx:tx>
          <cx:dataLabels/>
          <cx:dataId val="0"/>
          <cx:layoutPr>
            <cx:visibility connectorLines="1"/>
            <cx:subtotals>
              <cx:idx val="0"/>
              <cx:idx val="5"/>
              <cx:idx val="10"/>
              <cx:idx val="1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rgbClr val="00B050"/>
        </a:solidFill>
      </cx:spPr>
    </cx:fmtOvr>
    <cx:fmtOvr idx="1">
      <cx:spPr>
        <a:solidFill>
          <a:srgbClr val="FF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53974</xdr:colOff>
      <xdr:row>18</xdr:row>
      <xdr:rowOff>146049</xdr:rowOff>
    </xdr:from>
    <xdr:to>
      <xdr:col>20</xdr:col>
      <xdr:colOff>165099</xdr:colOff>
      <xdr:row>33</xdr:row>
      <xdr:rowOff>111124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407CCA-C16E-845B-35E0-17DC9DB6D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307974</xdr:colOff>
      <xdr:row>2</xdr:row>
      <xdr:rowOff>69850</xdr:rowOff>
    </xdr:from>
    <xdr:to>
      <xdr:col>19</xdr:col>
      <xdr:colOff>50799</xdr:colOff>
      <xdr:row>21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F887950-7535-F072-107D-0058BB4EF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1</xdr:row>
      <xdr:rowOff>0</xdr:rowOff>
    </xdr:from>
    <xdr:to>
      <xdr:col>14</xdr:col>
      <xdr:colOff>425449</xdr:colOff>
      <xdr:row>31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8B36599-3331-E43B-D9A4-7120F3C56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2</xdr:row>
      <xdr:rowOff>177800</xdr:rowOff>
    </xdr:from>
    <xdr:to>
      <xdr:col>17</xdr:col>
      <xdr:colOff>184149</xdr:colOff>
      <xdr:row>24</xdr:row>
      <xdr:rowOff>69850</xdr:rowOff>
    </xdr:to>
    <mc:AlternateContent xmlns:mc="http://schemas.openxmlformats.org/markup-compatibility/2006">
      <mc:Choice xmlns:cx4="http://schemas.microsoft.com/office/drawing/2016/5/10/chartex" xmlns="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4F5F91F-5A8F-0056-FDA1-7E9E0075D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Rectangle 1"/>
            <xdr:cNvSpPr>
              <a:spLocks noTextEdit="1"/>
            </xdr:cNvSpPr>
          </xdr:nvSpPr>
          <xdr:spPr>
            <a:xfrm>
              <a:off x="3835400" y="628650"/>
              <a:ext cx="7486649" cy="402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231774</xdr:colOff>
      <xdr:row>2</xdr:row>
      <xdr:rowOff>50800</xdr:rowOff>
    </xdr:from>
    <xdr:to>
      <xdr:col>16</xdr:col>
      <xdr:colOff>120649</xdr:colOff>
      <xdr:row>22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766BCDC3-F6D9-DC56-D92C-E5B3C5A0F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3</xdr:row>
      <xdr:rowOff>50800</xdr:rowOff>
    </xdr:from>
    <xdr:to>
      <xdr:col>14</xdr:col>
      <xdr:colOff>438149</xdr:colOff>
      <xdr:row>24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63ADBCD-17AF-75AD-EEBD-DBA5E3C31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234950</xdr:colOff>
      <xdr:row>0</xdr:row>
      <xdr:rowOff>0</xdr:rowOff>
    </xdr:from>
    <xdr:to>
      <xdr:col>22</xdr:col>
      <xdr:colOff>273049</xdr:colOff>
      <xdr:row>19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2FADAE3-B043-40F2-889F-475478505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307974</xdr:colOff>
      <xdr:row>2</xdr:row>
      <xdr:rowOff>44450</xdr:rowOff>
    </xdr:from>
    <xdr:to>
      <xdr:col>16</xdr:col>
      <xdr:colOff>177799</xdr:colOff>
      <xdr:row>23</xdr:row>
      <xdr:rowOff>15875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EBAC09BE-30F0-DCB2-F6B7-F8CB50CB1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342899</xdr:colOff>
      <xdr:row>0</xdr:row>
      <xdr:rowOff>144684</xdr:rowOff>
    </xdr:from>
    <xdr:to>
      <xdr:col>21</xdr:col>
      <xdr:colOff>385822</xdr:colOff>
      <xdr:row>31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B53E5ADD-DFDB-445D-E28B-EAFAFBDB6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workbookViewId="0">
      <selection activeCell="C21" sqref="A1:V9995"/>
    </sheetView>
  </sheetViews>
  <sheetFormatPr defaultRowHeight="15" x14ac:dyDescent="0.25"/>
  <cols>
    <col min="1" max="1" width="6.7109375" bestFit="1" customWidth="1"/>
    <col min="2" max="2" width="14.42578125" bestFit="1" customWidth="1"/>
    <col min="3" max="3" width="10.42578125" bestFit="1" customWidth="1"/>
    <col min="4" max="4" width="10.42578125" customWidth="1"/>
    <col min="5" max="5" width="10.42578125" bestFit="1" customWidth="1"/>
    <col min="6" max="6" width="13.140625" bestFit="1" customWidth="1"/>
    <col min="7" max="7" width="11.140625" bestFit="1" customWidth="1"/>
    <col min="8" max="8" width="21.140625" bestFit="1" customWidth="1"/>
    <col min="9" max="9" width="11.140625" bestFit="1" customWidth="1"/>
    <col min="10" max="10" width="11.85546875" bestFit="1" customWidth="1"/>
    <col min="11" max="12" width="17.42578125" bestFit="1" customWidth="1"/>
    <col min="13" max="13" width="10.5703125" bestFit="1" customWidth="1"/>
    <col min="14" max="14" width="6.85546875" bestFit="1" customWidth="1"/>
    <col min="15" max="15" width="16.140625" bestFit="1" customWidth="1"/>
    <col min="16" max="16" width="13.140625" bestFit="1" customWidth="1"/>
    <col min="17" max="17" width="11.85546875" bestFit="1" customWidth="1"/>
    <col min="18" max="18" width="110.7109375" bestFit="1" customWidth="1"/>
    <col min="19" max="19" width="9.85546875" bestFit="1" customWidth="1"/>
    <col min="20" max="20" width="8" bestFit="1" customWidth="1"/>
    <col min="21" max="21" width="8.140625" bestFit="1" customWidth="1"/>
    <col min="22" max="22" width="10.42578125" bestFit="1" customWidth="1"/>
  </cols>
  <sheetData>
    <row r="1" spans="1:22" s="2" customFormat="1" x14ac:dyDescent="0.25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5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5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5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5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5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5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5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5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5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5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5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5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5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5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5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5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5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5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5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5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5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5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5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5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5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5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5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5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5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5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5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5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5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5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5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5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5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5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5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5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5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5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5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5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5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5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5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5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5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5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5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5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5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5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5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5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5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5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5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5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5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5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5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5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5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5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5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5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5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5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5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5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5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5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5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5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5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5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5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5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5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5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5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5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5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5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5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5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5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5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5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5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5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5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5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5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5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5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5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5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5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5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5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5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5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5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5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5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5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5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5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5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5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5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5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5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5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5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5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5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5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5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5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5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5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5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5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5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5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5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5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5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5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5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5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5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5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5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5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5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5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5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5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5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5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5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5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5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5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5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5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5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5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5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5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5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5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5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5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5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5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5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5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5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5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5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5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5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5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5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5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5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5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5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5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5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5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5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5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5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5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5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5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5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5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5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5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5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5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5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5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5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5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5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5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5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5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5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5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5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5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5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5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5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5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5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5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5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5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5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5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5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5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5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5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5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5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5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5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5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5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5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5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5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5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5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5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5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5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5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5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5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5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5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5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5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5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5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5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5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5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5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5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5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5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5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5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5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5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5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5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5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5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5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5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5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5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5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5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5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5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5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5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5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5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5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5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5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5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5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5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5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5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5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5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5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5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5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5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5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5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5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5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5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5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5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5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5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5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5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5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5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5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5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5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5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5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5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5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5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5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5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5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5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5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5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5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5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5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5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5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5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5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5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5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5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5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5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5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5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5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5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5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5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5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5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5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5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5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5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5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5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5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5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5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5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5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5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5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5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5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5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5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5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5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5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5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5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5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5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5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5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5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5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5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5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5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5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5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5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5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5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5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5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5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5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5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5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5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5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5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5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5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5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5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5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5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5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5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5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5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5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5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5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5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5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5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5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5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5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5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5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5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5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5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5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5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5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5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5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5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5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5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5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5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5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5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5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5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5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5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5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5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5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5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5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5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5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5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5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5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5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5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5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5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5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5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5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5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5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5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5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5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5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5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5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5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5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5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5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5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5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5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5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5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5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5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5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5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5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5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5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5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5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5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5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5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5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5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5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5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5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5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5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5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5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5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5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5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5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5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5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5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5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5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5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5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5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5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5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5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5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5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5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5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5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5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5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5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5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5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5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5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5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5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5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5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5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5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5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5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5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5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5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5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5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5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5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5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5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5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5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5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5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5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5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5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5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5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5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5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5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5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5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5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5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5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5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5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5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5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5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5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5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5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5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5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5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5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5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5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5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5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5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5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5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5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5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5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5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5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5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5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5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5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5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5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5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5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5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5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5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5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5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5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5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5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5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5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5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5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5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5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5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5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5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5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5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5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5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5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5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5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5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5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5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5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5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5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5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5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5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5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5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5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5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5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5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5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5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5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5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5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5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5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5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5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5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5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5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5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5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5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5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5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5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5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5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5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5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5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5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5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5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5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5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5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5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5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5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5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5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5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5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5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5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5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5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5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5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5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5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5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5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5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5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5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5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5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5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5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5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5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5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5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5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5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5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5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5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5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5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5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5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5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5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5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5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5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5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5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5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5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5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5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5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5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5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5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5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5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5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5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5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5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5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5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5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5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5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5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5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5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5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5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5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5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5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5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5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5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5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5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5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5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5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5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5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5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5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5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5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5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5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5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5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5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5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5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5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5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5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5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5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5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5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5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5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5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5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5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5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5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5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5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5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5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5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5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5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5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5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5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5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5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5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5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5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5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5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5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5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5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5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5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5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5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5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5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5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5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5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5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5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5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5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5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5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5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5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5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5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5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5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5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5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5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5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5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5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5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5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5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5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5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5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5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5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5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5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5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5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5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5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5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5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5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5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5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5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5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5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5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5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5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5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5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5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5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5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5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5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5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5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5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5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5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5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5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5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5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5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5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5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5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5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5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5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5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5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5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5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5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5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5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5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5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5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5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5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5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5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5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5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5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5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5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5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5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5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5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5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5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5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5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5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5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5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5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5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5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5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5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5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5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5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5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5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5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5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5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5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5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5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5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5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5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5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5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5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5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5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5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5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5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5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5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5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5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5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5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5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5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5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5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5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5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5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5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5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5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5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5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5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5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5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5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5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5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5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5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5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5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5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5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5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5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5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5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5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5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5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5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5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5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5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5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5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5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5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5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5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5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5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5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5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5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5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5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5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5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5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5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5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5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5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5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5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5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5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5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5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5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5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5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5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5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5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5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5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5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5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5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5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5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5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5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5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5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5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5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5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5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5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5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5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5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5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5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5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5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5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5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5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5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5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5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5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5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5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5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5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5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5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5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5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5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5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5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5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5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5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5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5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5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5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5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5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5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5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5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5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5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5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5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5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5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5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5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5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5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5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5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5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5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5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5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5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5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5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5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5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5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5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5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5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5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5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5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5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5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5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5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5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5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5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5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5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5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5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5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5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5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5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5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5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5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5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5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5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5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5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5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5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5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5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5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5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5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5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5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5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5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5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5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5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5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5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5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5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5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5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5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5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5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5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5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5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5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5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5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5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5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5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5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5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5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5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5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5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5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5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5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5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5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5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5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5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5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5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5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5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5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5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5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5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5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5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5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5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5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5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5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5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5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5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5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5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5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5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5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5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5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5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5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5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5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5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5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5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5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5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5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5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5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5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5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5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5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5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5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5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5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5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5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5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5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5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5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5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5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5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5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5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5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5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5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5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5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5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5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5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5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5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5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5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5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5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5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5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5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5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5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5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5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5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5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5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5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5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5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5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5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5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5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5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5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5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5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5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5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5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5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5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5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5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5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5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5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5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5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5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5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5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5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5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5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5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5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5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5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5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5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5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5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5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5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5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5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5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5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5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5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5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5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5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5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5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5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5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5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5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5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5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5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5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5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5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5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5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5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5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5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5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5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5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5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5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5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5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5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5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5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5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5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5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5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5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5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5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5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5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5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5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5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5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5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5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5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5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5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5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5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5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5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5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5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5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5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5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5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5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5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5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5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5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5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5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5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5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5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5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5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5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5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5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5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5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5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5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5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5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5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5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5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5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5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5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5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5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5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5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5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5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5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5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5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5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5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5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5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5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5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5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5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5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5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5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5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5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5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5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5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5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5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5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5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5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5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5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5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5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5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5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5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5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5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5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5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5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5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5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5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5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5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5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5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5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5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5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5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5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5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5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5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5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5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5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5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5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5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5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5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5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5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5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5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5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5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5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5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5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5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5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5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5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5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5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5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5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5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5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5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5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5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5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5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5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5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5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5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5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5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5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5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5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5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5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5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5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5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5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5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5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5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5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5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5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5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5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5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5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5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5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5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5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5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5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5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5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5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5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5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5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5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5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5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5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5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5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5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5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5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5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5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5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5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5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5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5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5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5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5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5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5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5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5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5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5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5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5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5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5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5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5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5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5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5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5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5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5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5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5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5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5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5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5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5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5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5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5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5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5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5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5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5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5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5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5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5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5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5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5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5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5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5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5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5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5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5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5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5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5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5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5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5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5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5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5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5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5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5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5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5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5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5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5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5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5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5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5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5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5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5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5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5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5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5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5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5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5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5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5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5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5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5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5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5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5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5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5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5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5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5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5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5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5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5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5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5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5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5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5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5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5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5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5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5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5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5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5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5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5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5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5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5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5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5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5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5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5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5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5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5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5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5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5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5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5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5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5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5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5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5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5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5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5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5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5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5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5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5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5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5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5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5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5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5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5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5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5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5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5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5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5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5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5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5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5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5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5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5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5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5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5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5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5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5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5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5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5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5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5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5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5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5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5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5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5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5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5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5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5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5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5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5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5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5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5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5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5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5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5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5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5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5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5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5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5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5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5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5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5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5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5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5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5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5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5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5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5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5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5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5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5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5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5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5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5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5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5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5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5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5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5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5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5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5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5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5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5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5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5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5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5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5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5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5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5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5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5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5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5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5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5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5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5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5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5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5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5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5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5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5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5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5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5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5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5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5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5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5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5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5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5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5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5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5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5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5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5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5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5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5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5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5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5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5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5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5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5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5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5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5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5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5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5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5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5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5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5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5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5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5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5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5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5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5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5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5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5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5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5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5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5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5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5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5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5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5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5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5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5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5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5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5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5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5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5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5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5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5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5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5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5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5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5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5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5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5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5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5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5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5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5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5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5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5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5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5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5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5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5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5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5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5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5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5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5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5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5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5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5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5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5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5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5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5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5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5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5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5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5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5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5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5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5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5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5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5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5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5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5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5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5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5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5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5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5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5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5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5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5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5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5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5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5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5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5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5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5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5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5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5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5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5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5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5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5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5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5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5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5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5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5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5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5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5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5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5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5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5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5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5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5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5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5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5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5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5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5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5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5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5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5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5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5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5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5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5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5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5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5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5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5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5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5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5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5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5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5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5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5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5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5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5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5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5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5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5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5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5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5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5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5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5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5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5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5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5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5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5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5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5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5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5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5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5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5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5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5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5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5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5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5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5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5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5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5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5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5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5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5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5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5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5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5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5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5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5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5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5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5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5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5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5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5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5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5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5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5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5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5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5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5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5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5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5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5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5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5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5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5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5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5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5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5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5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5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5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5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5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5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5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5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5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5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5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5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5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5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5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5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5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5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5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5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5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5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5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5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5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5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5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5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5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5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5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5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5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5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5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5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5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5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5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5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5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5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5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5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5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5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5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5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5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5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5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5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5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5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5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5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5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5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5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5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5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5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5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5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5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5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5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5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5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5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5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5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5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5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5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5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5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5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5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5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5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5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5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5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5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5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5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5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5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5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5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5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5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5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5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5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5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5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5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5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5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5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5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5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5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5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5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5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5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5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5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5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5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5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5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5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5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5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5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5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5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5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5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5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5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5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5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5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5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5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5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5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5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5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5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5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5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5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5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5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5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5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5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5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5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5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5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5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5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5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5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5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5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5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5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5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5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5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5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5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5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5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5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5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5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5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5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5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5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5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5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5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5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5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5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5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5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5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5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5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5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5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5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5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5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5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5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5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5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5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5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5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5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5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5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5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5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5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5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5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5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5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5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5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5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5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5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5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5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5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5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5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5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5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5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5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5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5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5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5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5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5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5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5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5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5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5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5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5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5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5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5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5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5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5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5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5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5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5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5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5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5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5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5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5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5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5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5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5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5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5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5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5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5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5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5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5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5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5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5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5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5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5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5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5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5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5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5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5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5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5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5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5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5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5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5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5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5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5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5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5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5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5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5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5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5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5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5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5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5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5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5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5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5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5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5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5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5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5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5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5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5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5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5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5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5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5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5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5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5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5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5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5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5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5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5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5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5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5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5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5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5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5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5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5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5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5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5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5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5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5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5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5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5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5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5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5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5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5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5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5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5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5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5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5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5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5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5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5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5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5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5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5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5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5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5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5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5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5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5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5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5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5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5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5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5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5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5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5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5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5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5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5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5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5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5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5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5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5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5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5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5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5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5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5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5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5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5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5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5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5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5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5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5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5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5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5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5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5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5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5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5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5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5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5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5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5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5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5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5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5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5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5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5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5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5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5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5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5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5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5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5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5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5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5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5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5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5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5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5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5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5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5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5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5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5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5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5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5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5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5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5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5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5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5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5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5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5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5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5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5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5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5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5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5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5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5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5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5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5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5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5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5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5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5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5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5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5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5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5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5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5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5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5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5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5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5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5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5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5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5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5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5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5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5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5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5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5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5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5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5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5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5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5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5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5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5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5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5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5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5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5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5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5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5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5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5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5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5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5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5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5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5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5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5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5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5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5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5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5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5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5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5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5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5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5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5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5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5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5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5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5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5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5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5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5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5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5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5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5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5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5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5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5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5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5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5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5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5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5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5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5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5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5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5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5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5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5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5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5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5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5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5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5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5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5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5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5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5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5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5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5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5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5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5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5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5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5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5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5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5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5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5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5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5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5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5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5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5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5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5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5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5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5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5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5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5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5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5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5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5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5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5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5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5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5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5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5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5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5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5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5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5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5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5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5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5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5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5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5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5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5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5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5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5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5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5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5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5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5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5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5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5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5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5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5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5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5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5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5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5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5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5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5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5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5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5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5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5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5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5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5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5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5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5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5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5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5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5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5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5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5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5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5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5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5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5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5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5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5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5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5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5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5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5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5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5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5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5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5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5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5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5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5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5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5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5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5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5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5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5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5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5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5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5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5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5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5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5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5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5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5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5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5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5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5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5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5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5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5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5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5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5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5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5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5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5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5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5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5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5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5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5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5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5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5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5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5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5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5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5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5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5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5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5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5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5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5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5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5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5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5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5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5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5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5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5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5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5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5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5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5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5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5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5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5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5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5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5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5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5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5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5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5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5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5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5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5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5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5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5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5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5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5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5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5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5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5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5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5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5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5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5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5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5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5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5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5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5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5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5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5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5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5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5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5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5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5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5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5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5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5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5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5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5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5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5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5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5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5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5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5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5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5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5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5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5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5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5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5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5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5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5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5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5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5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5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5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5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5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5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5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5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5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5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5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5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5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5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5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5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5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5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5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5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5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5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5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5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5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5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5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5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5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5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5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5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5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5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5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5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5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5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5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5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5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5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5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5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5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5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5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5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5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5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5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5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5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5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5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5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5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5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5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5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5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5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5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5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5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5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5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5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5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5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5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5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5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5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5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5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5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5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5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5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5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5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5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5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5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5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5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5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5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5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5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5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5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5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5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5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5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5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5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5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5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5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5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5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5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5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5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5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5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5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5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5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5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5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5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5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5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5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5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5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5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5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5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5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5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5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5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5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5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5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5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5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5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5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5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5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5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5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5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5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5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5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5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5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5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5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5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5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5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5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5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5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5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5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5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5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5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5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5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5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5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5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5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5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5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5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5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5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5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5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5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5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5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5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5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5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5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5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5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5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5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5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5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5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5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5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5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5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5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5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5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5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5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5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5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5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5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5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5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5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5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5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5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5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5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5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5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5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5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5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5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5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5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5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5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5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5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5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5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5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5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5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5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5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5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5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5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5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5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5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5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5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5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5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5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5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5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5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5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5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5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5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5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5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5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5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5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5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5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5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5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5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5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5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5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5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5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5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5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5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5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5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5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5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5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5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5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5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5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5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5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5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5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5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5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5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5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5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5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5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5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5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5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5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5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5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5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5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5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5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5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5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5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5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5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5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5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5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5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5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5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5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5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5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5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5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5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5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5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5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5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5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5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5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5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5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5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5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5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5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5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5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5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5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5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5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5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5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5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5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5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5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5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5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5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5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5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5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5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5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5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5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5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5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5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5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5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5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5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5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5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5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5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5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5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5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5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5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5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5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5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5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5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5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5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5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5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5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5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5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5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5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5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5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5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5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5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5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5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5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5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5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5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5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5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5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5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5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5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5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5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5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5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5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5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5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5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5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5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5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5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5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5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5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5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5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5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5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5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5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5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5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5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5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5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5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5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5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5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5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5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5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5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5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5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5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5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5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5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5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5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5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5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5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5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5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5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5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5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5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5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5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5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5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5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5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5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5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5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5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5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5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5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5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5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5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5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5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5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5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5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5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5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5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5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5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5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5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5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5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5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5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5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5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5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5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5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5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5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5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5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5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5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5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5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5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5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5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5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5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5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5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5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5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5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5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5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5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5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5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5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5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5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5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5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5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5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5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5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5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5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5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5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5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5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5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5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5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5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5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5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5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5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5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5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5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5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5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5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5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5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5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5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5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5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5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5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5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5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5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5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5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5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5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5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5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5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5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5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5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5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5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5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5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5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5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5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5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5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5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5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5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5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5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5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5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5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5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5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5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5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5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5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5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5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5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5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5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5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5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5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5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5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5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5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5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5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5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5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5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5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5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5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5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5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5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5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5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5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5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5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5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5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5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5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5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5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5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5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5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5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5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5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5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5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5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5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5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5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5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5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5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5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5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5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5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5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5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5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5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5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5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5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5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5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5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5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5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5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5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5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5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5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5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5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5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5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5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5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5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5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5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5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5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5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5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5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5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5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5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5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5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5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5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5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5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5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5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5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5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5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5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5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5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5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5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5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5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5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5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5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5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5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5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5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5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5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5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5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5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5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5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5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5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5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5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5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5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5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5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5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5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5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5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5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5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5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5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5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5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5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5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5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5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5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5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5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5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5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5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5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5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5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5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5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5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5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5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5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5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5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5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5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5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5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5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5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5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5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5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5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5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5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5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5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5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5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5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5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5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5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5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5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5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5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5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5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5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5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5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5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5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5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5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5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5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5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5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5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5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5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5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5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5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5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5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5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5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5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5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5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5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5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5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5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5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5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5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5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5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5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5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5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5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5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5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5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5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5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5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5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5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5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5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5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5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5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5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5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5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5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5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5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5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5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5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5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5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5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5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5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5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5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5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5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5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5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5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5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5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5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5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5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5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5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5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5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5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5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5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5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5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5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5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5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5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5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5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5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5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5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5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5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5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5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5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5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5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5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5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5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5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5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5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5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5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5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5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5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5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5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5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5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5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5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5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5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5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5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5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5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5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5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5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5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5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5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5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5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5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5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5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5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5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5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5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5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5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5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5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5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5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5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5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5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5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5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5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5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5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5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5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5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5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5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5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5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5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5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5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5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5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5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5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5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5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5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5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5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5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5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5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5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5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5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5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5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5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5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5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5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5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5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5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5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5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5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5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5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5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5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5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5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5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5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5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5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5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5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5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5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5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5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5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5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5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5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5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5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5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5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5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5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5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5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5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5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5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5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5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5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5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5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5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5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5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5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5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5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5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5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5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5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5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5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5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5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5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5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5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5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5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5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5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5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5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5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5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5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5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5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5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5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5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5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5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5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5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5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5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5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5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5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5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5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5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5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5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5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5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5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5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5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5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5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5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5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5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5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5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5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5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5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5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5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5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5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5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5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5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5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5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5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5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5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5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5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5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5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5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5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5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5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5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5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5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5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5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5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5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5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5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5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5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5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5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5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5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5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5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5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5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5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5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5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5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5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5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5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5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5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5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5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5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5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5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5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5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5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5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5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5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5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5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5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5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5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5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5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5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5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5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5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5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5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5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5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5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5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5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5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5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5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5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5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5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5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5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5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5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5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5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5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5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5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5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5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5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5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5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5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5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5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5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5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5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5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5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5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5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5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5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5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5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5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5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5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5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5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5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5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5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5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5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5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5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5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5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5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5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5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5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5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5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5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5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5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5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5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5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5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5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5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5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5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5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5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5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5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5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5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5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5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5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5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5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5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5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5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5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5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5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5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5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5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5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5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5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5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5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5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5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5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5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5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5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5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5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5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5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5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5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5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5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5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5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5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5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5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5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5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5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5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5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5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5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5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5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5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5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5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5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5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5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5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5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5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5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5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5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5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5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5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5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5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5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5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5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5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5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5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5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5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5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5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5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5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5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5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5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5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5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5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5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5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5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5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5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5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5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5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5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5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5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5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5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5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5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5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5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5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5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5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5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5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5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5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5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5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5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5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5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5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5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5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5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5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5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5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5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5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5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5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5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5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5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5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5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5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5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5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5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5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5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5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5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5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5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5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5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5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5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5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5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5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5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5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5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5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5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5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5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5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5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5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5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5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5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5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5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5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5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5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5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5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5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5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5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5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5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5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5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5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5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5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5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5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5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5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5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5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5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5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5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5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5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5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5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5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5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5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5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5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5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5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5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5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5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5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5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5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5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5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5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5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5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5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5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5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5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5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5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5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5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5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5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5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5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5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5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5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5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5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5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5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5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5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5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5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5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5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5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5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5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5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5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5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5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5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5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5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5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5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5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5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5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5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5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5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5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5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5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5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5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5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5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5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5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5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5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5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5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5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5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5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5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5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5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5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5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5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5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5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5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5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5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5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5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5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5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5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5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5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5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5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5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5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5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5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5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5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5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5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5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5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5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5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5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5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5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5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5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5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5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5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5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5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5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5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5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5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5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5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5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5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5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5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5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5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5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5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5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5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5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5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5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5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5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5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5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5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5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5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5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5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5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5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5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5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5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5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5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5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5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5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5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5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5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5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5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5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5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5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5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5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5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5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5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5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5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5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5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5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5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5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5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5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5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5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5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5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5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5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5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5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5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5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5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5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5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5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5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5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5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5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5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5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5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5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5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5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5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5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5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5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5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5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5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5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5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5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5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5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5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5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5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5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5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5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5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5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5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5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5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5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5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5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5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5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5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5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5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5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5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5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5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5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5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5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5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5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5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5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5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5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5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5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5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5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5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5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5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5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5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5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5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5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5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5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5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5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5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5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5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5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5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5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5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5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5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5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5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5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5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5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5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5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5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5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5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5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5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5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5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5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5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5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5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5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5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5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5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5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5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5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5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5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5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5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5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5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5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5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5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5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5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5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5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5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5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5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5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5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5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5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5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5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5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5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5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5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5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5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5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5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5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5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5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5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5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5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5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5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5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5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5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5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5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5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5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5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5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5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5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5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5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5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5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5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5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5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5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5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5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5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5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5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5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5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5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5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5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5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5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5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5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5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5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5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5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5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5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5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5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5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5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5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5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5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5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5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5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5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5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5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5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5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5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5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5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5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5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5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5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5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5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5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5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5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5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5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5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5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5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5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5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5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5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5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5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5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5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5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5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5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5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5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5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5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5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5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5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5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5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5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5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5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5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5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5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5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5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5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5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5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5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5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5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5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5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5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5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5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5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5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5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5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5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5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5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5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5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5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5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5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5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5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5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5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5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5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5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5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5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5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5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5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5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5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5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5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5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5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5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5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5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5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5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5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5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5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5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5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5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5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5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5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5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5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5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5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5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5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5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5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5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5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5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5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5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5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5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5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5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5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5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5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5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5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5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5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5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5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5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5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5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5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5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5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5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5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5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5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5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5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5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5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5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5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5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5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5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5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5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5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5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5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5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5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5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5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5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5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5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5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5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5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5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5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5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5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5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5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5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5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5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5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5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5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5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5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5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5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5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5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5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5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5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5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5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5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5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5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5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5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5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5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5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5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5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5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5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5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5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5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5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5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5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5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5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5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5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5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5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5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5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5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5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5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5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5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5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5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5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5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5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5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5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5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5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5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5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5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5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5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5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5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5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5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5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5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5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5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5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5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5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5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5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5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5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5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5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5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5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5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5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5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5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5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5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5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5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5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5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5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5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5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5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5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5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5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5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5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5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5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5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5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5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5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5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5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5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5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5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5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5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5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5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5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5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5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5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5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5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5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5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5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5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5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5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5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5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5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5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5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5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5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5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5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5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5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5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5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5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5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5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5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5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5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5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5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5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5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5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5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5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5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5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5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5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5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5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5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5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5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5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5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5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5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5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5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5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5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5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5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5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5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5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5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5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5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5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5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5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5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5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5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5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5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5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5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5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5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5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5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5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5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5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5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5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5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5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5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5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5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5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5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5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5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5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5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5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5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5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5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5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5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5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5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5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5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5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5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5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5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5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5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5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5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5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5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5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5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5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5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5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5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5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5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5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5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5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5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5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5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5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5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5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5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5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5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5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5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5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5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5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5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5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5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5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5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5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5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5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5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5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5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5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5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5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5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5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5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5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5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5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5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5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5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5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5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5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5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5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5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5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5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5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5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5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5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5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5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5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5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5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5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5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5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5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5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5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5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5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5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5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5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5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5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5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5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5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5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5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5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5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5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5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5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5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5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5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5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5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5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5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5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5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5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5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5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5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5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5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5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5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5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5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5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5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5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5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5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5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5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5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5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5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5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5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5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5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5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5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5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5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5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5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5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5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5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5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5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5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5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5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5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5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5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5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5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5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5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5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5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5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5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5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5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5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5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5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5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5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5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5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5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5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5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5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5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5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5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5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5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5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5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5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5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5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5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5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5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5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5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5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5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5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5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5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5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5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5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5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5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5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5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5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5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5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5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5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5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5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5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5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5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5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5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5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5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5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5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5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5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5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5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5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5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5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5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5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5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5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5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5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5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5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5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5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5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5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5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5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5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5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5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5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5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5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5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5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5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5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5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5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5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5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5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5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5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5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5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5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5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5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5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5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5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5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5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5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5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5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5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5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5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5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5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5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5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5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5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5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5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5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5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5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5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5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5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5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5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5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5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5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5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5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5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5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5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5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5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5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5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5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5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5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5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5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5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5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5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5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5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5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5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5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5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5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5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5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5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5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5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5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5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5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5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5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5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5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5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5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5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5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5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5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5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5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5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5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5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5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5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5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5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5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5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5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5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5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5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5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5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5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5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5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5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5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5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5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5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5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5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5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5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5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5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5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5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5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5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5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5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5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5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5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5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5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5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5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5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5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5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5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5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5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5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5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5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5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5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5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5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5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5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5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5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5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5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5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5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5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5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5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5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5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5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5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5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5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5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5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5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5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5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5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5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5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5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5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5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5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5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5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5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5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5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5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5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5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5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5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5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5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5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5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5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5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5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5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5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5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5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5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5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5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5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5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5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5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5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5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5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5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5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5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5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5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5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5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5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5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5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5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5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5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5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5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5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5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5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5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5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5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5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5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5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5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5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5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5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5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5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5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5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5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5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5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5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5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5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5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5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5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5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5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5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5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5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5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5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5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5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5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5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5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5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5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5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5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5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5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5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5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5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5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5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5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5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5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5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5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5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5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5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5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5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5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5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5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5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5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5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5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5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5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5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5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5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5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5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5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5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5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5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5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5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5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5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5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5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5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5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5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5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5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5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5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5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5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5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5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5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5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5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5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5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5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5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5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5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5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5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5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5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5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5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5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5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5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5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5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5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5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5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5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5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5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5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5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5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5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5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5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5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5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5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5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5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5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5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5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5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5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5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5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5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5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5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5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5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5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5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5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5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5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5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5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5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5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5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5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5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5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5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5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5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5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5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5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5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5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5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5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5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5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5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5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5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5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5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5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5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5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5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5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5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5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5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5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5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5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5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5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5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5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5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5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5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5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5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5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5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5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5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5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5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5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5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5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5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5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5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5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5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5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5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5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5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5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5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5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5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5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5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5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5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5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5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5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5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5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5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5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5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5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5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5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5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5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5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5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5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5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5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5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5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5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5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5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5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5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5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5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5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5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5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5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5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5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5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5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5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5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5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5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5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5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5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5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5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5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5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5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5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5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5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5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5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5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5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5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5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5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5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5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5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5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5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5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5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5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5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5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5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5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5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5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5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5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5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5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5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5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5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5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5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5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5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5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5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5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5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5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5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5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5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5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5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5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5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5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5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5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5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5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5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5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5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5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5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5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5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5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5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5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5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5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5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5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5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5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5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5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5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5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5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5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5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5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5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5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5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5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5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5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5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5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5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5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5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5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5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5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5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5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5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5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5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5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5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5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5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5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5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5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5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5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5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5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5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5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5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5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5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5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5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5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5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5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5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5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5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5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5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5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5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5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5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5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5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5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5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5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5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5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5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5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5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5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5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5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5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5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5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5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5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5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5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5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5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5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5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5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5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5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5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5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5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5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5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5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5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5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5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5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5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5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5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5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5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5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5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5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5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5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5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5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5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5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5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5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5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5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5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5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5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5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5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5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5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5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5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5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5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5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5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5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5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5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5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5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5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5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5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5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5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5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5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5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5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5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5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5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5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5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5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5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5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5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5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5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5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5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5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5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5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5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5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5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5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5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5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5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5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5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5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5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5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5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5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5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5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5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5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5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5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5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5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5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5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5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5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5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5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5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5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5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5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5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5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5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5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5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5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5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5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5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5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5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5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5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5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5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5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5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5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5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5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5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5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5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5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5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5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5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5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5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5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5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5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5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5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5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5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5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5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5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5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5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5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5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5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5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5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5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5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5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5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5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5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5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5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5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5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5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5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5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5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5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5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5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5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5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5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5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5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5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5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5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5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5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5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5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5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5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5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5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5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5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5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5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5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5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5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5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5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5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5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5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5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5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5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5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5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5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5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5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5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5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5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5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5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5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5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5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5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5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5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5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5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5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5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5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5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5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5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5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5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5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5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5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5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5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5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5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5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5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5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5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5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5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5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5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5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5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5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5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5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5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5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5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5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5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5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5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5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5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5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5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5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5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5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5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5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5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5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5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5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5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5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5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5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5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5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5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5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5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5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5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5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5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5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5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5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5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5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5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5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5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5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5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5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5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5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5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5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5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5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5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5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5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5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5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5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5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5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5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5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5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5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5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5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5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5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5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5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5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5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5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5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5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5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5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5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5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5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5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5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5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5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5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5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5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5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5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5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5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5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5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5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5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5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5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5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5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5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5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5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5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5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5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5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5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5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5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5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5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5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5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5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5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5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5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5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5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5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5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5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5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5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5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5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5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5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5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5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5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5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5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5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5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5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5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5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5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5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5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5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5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5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5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5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5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5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5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5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5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5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5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5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5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5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5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5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5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5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5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5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5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5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5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5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5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5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5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5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5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5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5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5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5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5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5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5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5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5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5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5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5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5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5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5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5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5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5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5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5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5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5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5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5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5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5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5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5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5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5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5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5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5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5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5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5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5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5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5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5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5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5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5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5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5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5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5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5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5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5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5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5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5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5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5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5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5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5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5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5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5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5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5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5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5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5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5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5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5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5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5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5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5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5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5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5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5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5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5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5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5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5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5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5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5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5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5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5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5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5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5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5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5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5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5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5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5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5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5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5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5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5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5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5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5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5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5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5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5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5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5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5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5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5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5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5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5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5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5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5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5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5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5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5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5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5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5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5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5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5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5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5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5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5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5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5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5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5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5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5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5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5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5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5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5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5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5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5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5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5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5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5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5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5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5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5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5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5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5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5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5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5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5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5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5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5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5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5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5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5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5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5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5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5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5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5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5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5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5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5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5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5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5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5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5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5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5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5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5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5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5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5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5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5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5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5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5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5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5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5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5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5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5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5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5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5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5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5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5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5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5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5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5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5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5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5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5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5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5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5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5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5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5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5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5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5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5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5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5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5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5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5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5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5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5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5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5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5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5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5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5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5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5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5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5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5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5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5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5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5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5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5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5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5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5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5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5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5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5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5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5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5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5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5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5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5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5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5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5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5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5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5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5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5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5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5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5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5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5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5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5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5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5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5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5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5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5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5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5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5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5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5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5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5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5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5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5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5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5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5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5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5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5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5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5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5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5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5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5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5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5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5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5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5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5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5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5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5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5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5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5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5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5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5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5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5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5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5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5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5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5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5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5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5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5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5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5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5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5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5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5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5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5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5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5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5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5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5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5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5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5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5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5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5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5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5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5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5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5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5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5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5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5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5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5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5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5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5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5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5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5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5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5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5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5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5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5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5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5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5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5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5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5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5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5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5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5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5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5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5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5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5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5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5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5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5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5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5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5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5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5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5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5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5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5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5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5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5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5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5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5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5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5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5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5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5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5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5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5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5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5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5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5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5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5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5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5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5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5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5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5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5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5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5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5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5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5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5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5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5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5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5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5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5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5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5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5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5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5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5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5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5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5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5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5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5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5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5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5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5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5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5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5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5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5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5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5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5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5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5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5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5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5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5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5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5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5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5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5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5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5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5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5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5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5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5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5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5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5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5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5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5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5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5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5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5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5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5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5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5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5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5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5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5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5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5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5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5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5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5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5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5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5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5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5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5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5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5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5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5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5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5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5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5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5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5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5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5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5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5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5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5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5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5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5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5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5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5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5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5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5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5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5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5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5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5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5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5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5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5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5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5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5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5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5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5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5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5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5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5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5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5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5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5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5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5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5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5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5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5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5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5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5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5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5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5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5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5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5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5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5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5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5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5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5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5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5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5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5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5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5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5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5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5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5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5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5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5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5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5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5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5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5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5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5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5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5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5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5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5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5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5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5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5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5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5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5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5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5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5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5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5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5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5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5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5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5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5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5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5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5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5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5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5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5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5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5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5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5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5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5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5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5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5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5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5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5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5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5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5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5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5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5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5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5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5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5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5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5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5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5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5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5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5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5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5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5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5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5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5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5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5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5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5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5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5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5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5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5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5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5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5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5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5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5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5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5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5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5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5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5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5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5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5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5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5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5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5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5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5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5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5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5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5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5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5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5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5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5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5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5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5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5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5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5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5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5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5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5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5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5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5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5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5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5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5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5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5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5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5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5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5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5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5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5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5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5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5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5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5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5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5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5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5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5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5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5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5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5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5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5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5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5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5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5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5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5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5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5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5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5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5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5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5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5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5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5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5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5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5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5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5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5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5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5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5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5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5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5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5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5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5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5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5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5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5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5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5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5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5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5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5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5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5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5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5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5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5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5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5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5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5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5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5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5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5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5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5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5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5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5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5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5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5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5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5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5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5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5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5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5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5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5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5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5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5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5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5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5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5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5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5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5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5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5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5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5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5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5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5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5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5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5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5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5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5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5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5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5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5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5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5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5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5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5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5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5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5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5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5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5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5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5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5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5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5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5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5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5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5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5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5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5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5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5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5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5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5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5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5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5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5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5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5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5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5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5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5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5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5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5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5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5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5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5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5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5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5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5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5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5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5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5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5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5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5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5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5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5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5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5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5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5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5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5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5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5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5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5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5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5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5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5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5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5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5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5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5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5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5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5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5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5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5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5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5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5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5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5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5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5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5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5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5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5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5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5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5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5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5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5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5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5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5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5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5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5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5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5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5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5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5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5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5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5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5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5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5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5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5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5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5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5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5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5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5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5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5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5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5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5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5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5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5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5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5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5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5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5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5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5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5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5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5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5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5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5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5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5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5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5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5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5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5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5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5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5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5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5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5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5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5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5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5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5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5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5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5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5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5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5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5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5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5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5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5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5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5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5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5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5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5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5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5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5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5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5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5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5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5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5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5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5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5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5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5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5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5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5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5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5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5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5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5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5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5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5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5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5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5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5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5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5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5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5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5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5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5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5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5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5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5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5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5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5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5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5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5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5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5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5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5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5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5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5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5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5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5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5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5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5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5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5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5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5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5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5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5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5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5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5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5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5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5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5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5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5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5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5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5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5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5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5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5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5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5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5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5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5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5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5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5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5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5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5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5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5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5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5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5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5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5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5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5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5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5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5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5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5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5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5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5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5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5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5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5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5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5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5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5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5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5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5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5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5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5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5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5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5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5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5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5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5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5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5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5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5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5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5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5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5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5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5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5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5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5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5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5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5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5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5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5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5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5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5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5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5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5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5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5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5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5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5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5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5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5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5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5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5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5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5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5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5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5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5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5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5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5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5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5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5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5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5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5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5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5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5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5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5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5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5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5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5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5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5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5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5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5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5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5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5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5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5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5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5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5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5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5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5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5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5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5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5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5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5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5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5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5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5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5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5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5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5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5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5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5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5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5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5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5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5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5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5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5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5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5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5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5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5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5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5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5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5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5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5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5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5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5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5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5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5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5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5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5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5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5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5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5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5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5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5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5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5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5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5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5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5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5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5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5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5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5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5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5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5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5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5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5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5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5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5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5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5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5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5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5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5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5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5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5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5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5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5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5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5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5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5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5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5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5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5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5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5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5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5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5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5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5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5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5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5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5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5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5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5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5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5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5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5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5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5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5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5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5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5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5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5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5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5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5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5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5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5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5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5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5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5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5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5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5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5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5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5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5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5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5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5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5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5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5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5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5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5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5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5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5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5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5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5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5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5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5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5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5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5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5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5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5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5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5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5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5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5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5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5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5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5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5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5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5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5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5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5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5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5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5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5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5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5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5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5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5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5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5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5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5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5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5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5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5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5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5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5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5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5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5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5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5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5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5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5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5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5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5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5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5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5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5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5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5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5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5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5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5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5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5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5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5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5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5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5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5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5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5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5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5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5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5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5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5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5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5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5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5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5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5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5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5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5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5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5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5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5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5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5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5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5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5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5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5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5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5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5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5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5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5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5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5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5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5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5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5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5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5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5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5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5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5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5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5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5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5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5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5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5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5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5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5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5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5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5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5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5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5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5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5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5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5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5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5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5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5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5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5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5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5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5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5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5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5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5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5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5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5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5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5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5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5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5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5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5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5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5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5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5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5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5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5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5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5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5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5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5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5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5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5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5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5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5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5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5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5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5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5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5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5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5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5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5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5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5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5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5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5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5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5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5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5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5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5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5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5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5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5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5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5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5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5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5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5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5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5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5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5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5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5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5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5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5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5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5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5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5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5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5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5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5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5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5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5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5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5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5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5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5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5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5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5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5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5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5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5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5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5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5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5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5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5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5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5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5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5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5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5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5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5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5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5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5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5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5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5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5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5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5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5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5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5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5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5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5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5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5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5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5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5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5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5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5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5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5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5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5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5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5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5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5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5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5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5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5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5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5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5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5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5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5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5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5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5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5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5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5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5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5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5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5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5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5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5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5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5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5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5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5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5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5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5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5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5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5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5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5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5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5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5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5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5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5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5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5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5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5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5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5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5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5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5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5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5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5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5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5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5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5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5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5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5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5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5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5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5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5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5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5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5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5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5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5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5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5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5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5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5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5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5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5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5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5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5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5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5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5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5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5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5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5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5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5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5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5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5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5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5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5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5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5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5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5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5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5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5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5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5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5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5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5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5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5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5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5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5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5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5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5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5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5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5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5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5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5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5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5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5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5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5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5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5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5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5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5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5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5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5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5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5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5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5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5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5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5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5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5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5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5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5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5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5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5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5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5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5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5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5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5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5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5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5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5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5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5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5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5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5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5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5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5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5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5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5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5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5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5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5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5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5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5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5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5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5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5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5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5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5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5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5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5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5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5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5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5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5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5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5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5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5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5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5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5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5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5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5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5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5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5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5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5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5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5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5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5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5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5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5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5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5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5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5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5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5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5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5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5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5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5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5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5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5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5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5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5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5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5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5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5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5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5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5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5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5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5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5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5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5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5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5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5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5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5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5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5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5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5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5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5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5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5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5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5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5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5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5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5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5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5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5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5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5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5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5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5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5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5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5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5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5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5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5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5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5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5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5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5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5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5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5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5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5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5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5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5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5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5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5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5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5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5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5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5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5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5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5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5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5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5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5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5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5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5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5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5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5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5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5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5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5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5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5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5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5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5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5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5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5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5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5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5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5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5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5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5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5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5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5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5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5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5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5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5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5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5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5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5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5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5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5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5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5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5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5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5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5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5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5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5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5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5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5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5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5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5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5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5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5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5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5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5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5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5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5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5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5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5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5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5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5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5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5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5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5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5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5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5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5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5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5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5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5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5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5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5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5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5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5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5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5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5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5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5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5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5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5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5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5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5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5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5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5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5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5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5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5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5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5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5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5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5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5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5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5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5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5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5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5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5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5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5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5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5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5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5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5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5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5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5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5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5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5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5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5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5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5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5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5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5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5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5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5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5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5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5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5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5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5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5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5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5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5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5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5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5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5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5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5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5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5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5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5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5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5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5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5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5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5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5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5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5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5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5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5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5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5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5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5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5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5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5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5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5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5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5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5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5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5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5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5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5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5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5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5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5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5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5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5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5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5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5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5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5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5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5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5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5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5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5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5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5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5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5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5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5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5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5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5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5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5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5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5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5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5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5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5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5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5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5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5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5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5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5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5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5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5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5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5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5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5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5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5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5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5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5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5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5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5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5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5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5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5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5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5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5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5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5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5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5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5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5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5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5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5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5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5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5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5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5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5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5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5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5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5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5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5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5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5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5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5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5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5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5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5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5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5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5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5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5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5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5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5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5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5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5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5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5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5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5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5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5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5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5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5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5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5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5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5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5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5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5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5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5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5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5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5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5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5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5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5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5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5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5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5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5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5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5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5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5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5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5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5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5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5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5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5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5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5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5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5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5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5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5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5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5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5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5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5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5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5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5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5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5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5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5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5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5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5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5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5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5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5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5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5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5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5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5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5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5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5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5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5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5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5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5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5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5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5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5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5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5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5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5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5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5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5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5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5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5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5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5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5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5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5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5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5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5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5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5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5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5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5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5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5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5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5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5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5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5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5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5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5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5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5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5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5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5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5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5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5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5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5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5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5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5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5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5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5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5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5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5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5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5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5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5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5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5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5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5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5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5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5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5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5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5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5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5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5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5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5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5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5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5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5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5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5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5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5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5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5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5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5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5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5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5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5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5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5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5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5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5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5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5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5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5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5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5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5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5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5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5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5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5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5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5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5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5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5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5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5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5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5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5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5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5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5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5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5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5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5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5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5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5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5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5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5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5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5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5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5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5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5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5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5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5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5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5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5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5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5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5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5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5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5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5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5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5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5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5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5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5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5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5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5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5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5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5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5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5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5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5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5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5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5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5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5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5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5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5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5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5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5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5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5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5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5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5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5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5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5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5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5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5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5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5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5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5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5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5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5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5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5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5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5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5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5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5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5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5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5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5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5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5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5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5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5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5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5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5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5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5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5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5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5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5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5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5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5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5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5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5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5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5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5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5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5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5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5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5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5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5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5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5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5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5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5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5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5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5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5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5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5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5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5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5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5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5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5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5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5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5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5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5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5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5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5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5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5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5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5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5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5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5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5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5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5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5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5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5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5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5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5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5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5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5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5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5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5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5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5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5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5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5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5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5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5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5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5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5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5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5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5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5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5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5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5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5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5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5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5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5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5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5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5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5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5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5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5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5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5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5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5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5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5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5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5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5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5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5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5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5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5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5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5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5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5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5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5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5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5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5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5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5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5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5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5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5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5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5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5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5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5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5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5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5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5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5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5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5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5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5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5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5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5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5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5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5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5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5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5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5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5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5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5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5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5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5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5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5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5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5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5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5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5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5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5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5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5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5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5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5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5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5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5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5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5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5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5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5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5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5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5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5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5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5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5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5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5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5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5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5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5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5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5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5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5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5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5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5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5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5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5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5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5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5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5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5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5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5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5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5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5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5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5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5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5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5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5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5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5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5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5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5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5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5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5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5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5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5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5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5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5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5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5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5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5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5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5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5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5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5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5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5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5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5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5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5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5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5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5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5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5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5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5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5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5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5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5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5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5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5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5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5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5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5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5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5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5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5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5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5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5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5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5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5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5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5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5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5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5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5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5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5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5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5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5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5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5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5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5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5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5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5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5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5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5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5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5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5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5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5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5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5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5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5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5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5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5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5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5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5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5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5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5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5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5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5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5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5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5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5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5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5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5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5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5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5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5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5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5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5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5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5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5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5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5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5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5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5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5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5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5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5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5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5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5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5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5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5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5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5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5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5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5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5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5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5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5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5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5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5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5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5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5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5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5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5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5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5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5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5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5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5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5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5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5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5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5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5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5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5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5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5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5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5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5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5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5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5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5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5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5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5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5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5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5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5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5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5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5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5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5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5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5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5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5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5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5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5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5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5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5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5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5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5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5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5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5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5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5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5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5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5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5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5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5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5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5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5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5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5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5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5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5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5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5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5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5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5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5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5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5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5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5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5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5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5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5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5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5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5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5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5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5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5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5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5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5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5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5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5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5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5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5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5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5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5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5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5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5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5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5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5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5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5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5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5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5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5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5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5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5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5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5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5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5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5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5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5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5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5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5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5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5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5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5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5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5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5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5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5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5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5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5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5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5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5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5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5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5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5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5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5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5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5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5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5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5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5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5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5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5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5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5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5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5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5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5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5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5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5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5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5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5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5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5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5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5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5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5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5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5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5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5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5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5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5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5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5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5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5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5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5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5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5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5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5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5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5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5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5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5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5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5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5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5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5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5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5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5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5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5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5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5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5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5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5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5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5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5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5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5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5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5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5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5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5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5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5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5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5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5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5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5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5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5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5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5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5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5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5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5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5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5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5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5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5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5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5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5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5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5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5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5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5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5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5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5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5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5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5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5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5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5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5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5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5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5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5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5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5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5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5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5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5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5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5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5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5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5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5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5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5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5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5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5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5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5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5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5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5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5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5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5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5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5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5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5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5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5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5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5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5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5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5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5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5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5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5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5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5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5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5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5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5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5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5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5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5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5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5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5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5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5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5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5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5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5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5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5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5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5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5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5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5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5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5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5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5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5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5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5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5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5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5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5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5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5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5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5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5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5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5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5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5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5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5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5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5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5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5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5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5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5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5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5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5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5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5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5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5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5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5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5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5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5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5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5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5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5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5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5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5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5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5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5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5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5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5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5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5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5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5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5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5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5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5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5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5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5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5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5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5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5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5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5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5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5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5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5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5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5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5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5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5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5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5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5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5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5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5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5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5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5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5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5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5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5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5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5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5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5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5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5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5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5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5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5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5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5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5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5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5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5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5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5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5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5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5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5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5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5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5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5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5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5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5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5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5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5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5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5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5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5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5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5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5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5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5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5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5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5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5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5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5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5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5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5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5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5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5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5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5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5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5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5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5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5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5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5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5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5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5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5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5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5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5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5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5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5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5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5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5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5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5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5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5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5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5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5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5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5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5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5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5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5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5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5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5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5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5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5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5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5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5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5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5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5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5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5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5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5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5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5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5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5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5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5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5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5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5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5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5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5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5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5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5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5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5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5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5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5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5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5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5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5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5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5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5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5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5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5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5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5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5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5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5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5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5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5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5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5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5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5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5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5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5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5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5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5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5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5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5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5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5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5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5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5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5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5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5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5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5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5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5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5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5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5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5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5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5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5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5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5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5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5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5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5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5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5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5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5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5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5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5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5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5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5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5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5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5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5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5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5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5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5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5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5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5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5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5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5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5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5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5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5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5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5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5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5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5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5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5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5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5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5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5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5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5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5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5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5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5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5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5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5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5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5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5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5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5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5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5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5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5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5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5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5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5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5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5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5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5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5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5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5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5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5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5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5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5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5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5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5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5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5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5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5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5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5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5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5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5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5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5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5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5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5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5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5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5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5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5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5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5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5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5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5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5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5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5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5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5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5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5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5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5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5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5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5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5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5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5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5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5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5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5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5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5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5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5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5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5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5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5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5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5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5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5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5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5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5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5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5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5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5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5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5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5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5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5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5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5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5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5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5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5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5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5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5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5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5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5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5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5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5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5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5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5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5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5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5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5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5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5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5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5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5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5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5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5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5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5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5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5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5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5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5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5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5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5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5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5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5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5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5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5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5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5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5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5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5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5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5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5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5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5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5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5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5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5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5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5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5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5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5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workbookViewId="0">
      <selection activeCell="C14" sqref="C14"/>
    </sheetView>
  </sheetViews>
  <sheetFormatPr defaultRowHeight="15" x14ac:dyDescent="0.25"/>
  <cols>
    <col min="3" max="3" width="12.140625" bestFit="1" customWidth="1"/>
    <col min="4" max="4" width="11.85546875" bestFit="1" customWidth="1"/>
  </cols>
  <sheetData>
    <row r="2" spans="2:4" ht="21" x14ac:dyDescent="0.35">
      <c r="B2" s="6" t="s">
        <v>10965</v>
      </c>
    </row>
    <row r="4" spans="2:4" x14ac:dyDescent="0.25">
      <c r="B4" s="4" t="s">
        <v>12</v>
      </c>
      <c r="C4" s="4" t="s">
        <v>17</v>
      </c>
      <c r="D4" s="4" t="s">
        <v>20</v>
      </c>
    </row>
    <row r="5" spans="2:4" x14ac:dyDescent="0.25">
      <c r="B5" t="s">
        <v>104</v>
      </c>
      <c r="C5" s="5">
        <v>501239.89080000052</v>
      </c>
      <c r="D5" s="7">
        <v>39706.362499999981</v>
      </c>
    </row>
    <row r="6" spans="2:4" x14ac:dyDescent="0.25">
      <c r="B6" t="s">
        <v>147</v>
      </c>
      <c r="C6" s="5">
        <v>678781.2399999979</v>
      </c>
      <c r="D6" s="7">
        <v>91522.780000000261</v>
      </c>
    </row>
    <row r="7" spans="2:4" x14ac:dyDescent="0.25">
      <c r="B7" t="s">
        <v>29</v>
      </c>
      <c r="C7" s="5">
        <v>391721.90500000032</v>
      </c>
      <c r="D7" s="7">
        <v>46749.430300000065</v>
      </c>
    </row>
    <row r="8" spans="2:4" x14ac:dyDescent="0.25">
      <c r="B8" t="s">
        <v>43</v>
      </c>
      <c r="C8" s="5">
        <v>725457.82450000057</v>
      </c>
      <c r="D8" s="7">
        <v>108418.44890000018</v>
      </c>
    </row>
    <row r="10" spans="2:4" x14ac:dyDescent="0.25">
      <c r="B10" s="4" t="s">
        <v>12</v>
      </c>
      <c r="C10" s="4" t="s">
        <v>17</v>
      </c>
      <c r="D10" s="4" t="s">
        <v>20</v>
      </c>
    </row>
    <row r="11" spans="2:4" x14ac:dyDescent="0.25">
      <c r="B11" t="s">
        <v>104</v>
      </c>
      <c r="C11" s="18">
        <f>C5/SUM(C$5:C$8)</f>
        <v>0.21819593552413255</v>
      </c>
      <c r="D11" s="18">
        <f>D5/SUM(D$5:D$8)</f>
        <v>0.13864097560899988</v>
      </c>
    </row>
    <row r="12" spans="2:4" x14ac:dyDescent="0.25">
      <c r="B12" t="s">
        <v>147</v>
      </c>
      <c r="C12" s="18">
        <f t="shared" ref="C12:D14" si="0">C6/SUM(C$5:C$8)</f>
        <v>0.29548188481496279</v>
      </c>
      <c r="D12" s="18">
        <f t="shared" si="0"/>
        <v>0.31956610252696666</v>
      </c>
    </row>
    <row r="13" spans="2:4" x14ac:dyDescent="0.25">
      <c r="B13" t="s">
        <v>29</v>
      </c>
      <c r="C13" s="18">
        <f t="shared" si="0"/>
        <v>0.17052139922533549</v>
      </c>
      <c r="D13" s="18">
        <f t="shared" si="0"/>
        <v>0.16323294852196427</v>
      </c>
    </row>
    <row r="14" spans="2:4" x14ac:dyDescent="0.25">
      <c r="B14" t="s">
        <v>43</v>
      </c>
      <c r="C14" s="18">
        <f t="shared" si="0"/>
        <v>0.31580078043556908</v>
      </c>
      <c r="D14" s="18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workbookViewId="0">
      <selection activeCell="E8" sqref="B4:F21"/>
    </sheetView>
  </sheetViews>
  <sheetFormatPr defaultRowHeight="15" x14ac:dyDescent="0.25"/>
  <cols>
    <col min="2" max="2" width="12" bestFit="1" customWidth="1"/>
    <col min="3" max="4" width="10.85546875" bestFit="1" customWidth="1"/>
    <col min="5" max="5" width="11.140625" bestFit="1" customWidth="1"/>
    <col min="6" max="6" width="11.85546875" bestFit="1" customWidth="1"/>
  </cols>
  <sheetData>
    <row r="2" spans="2:6" ht="21" x14ac:dyDescent="0.35">
      <c r="B2" s="6" t="s">
        <v>10939</v>
      </c>
    </row>
    <row r="4" spans="2:6" x14ac:dyDescent="0.25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5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5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5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5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5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5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5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5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5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5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5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5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5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5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5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5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5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5">
      <c r="C22" s="5"/>
      <c r="D22" s="5"/>
      <c r="E22" s="5"/>
    </row>
  </sheetData>
  <sortState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workbookViewId="0">
      <selection activeCell="G2" sqref="G2"/>
    </sheetView>
  </sheetViews>
  <sheetFormatPr defaultRowHeight="15" x14ac:dyDescent="0.25"/>
  <cols>
    <col min="4" max="4" width="10.85546875" bestFit="1" customWidth="1"/>
    <col min="5" max="5" width="9.85546875" bestFit="1" customWidth="1"/>
    <col min="6" max="6" width="10.85546875" bestFit="1" customWidth="1"/>
    <col min="7" max="7" width="16.42578125" bestFit="1" customWidth="1"/>
  </cols>
  <sheetData>
    <row r="2" spans="2:7" ht="21" x14ac:dyDescent="0.35">
      <c r="B2" s="6" t="s">
        <v>10941</v>
      </c>
    </row>
    <row r="4" spans="2:7" x14ac:dyDescent="0.2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1"/>
  <sheetViews>
    <sheetView workbookViewId="0">
      <selection activeCell="U8" sqref="U8"/>
    </sheetView>
  </sheetViews>
  <sheetFormatPr defaultRowHeight="15" x14ac:dyDescent="0.25"/>
  <cols>
    <col min="2" max="2" width="10.42578125" bestFit="1" customWidth="1"/>
    <col min="3" max="3" width="11.5703125" bestFit="1" customWidth="1"/>
    <col min="4" max="4" width="8" bestFit="1" customWidth="1"/>
    <col min="5" max="5" width="21.140625" bestFit="1" customWidth="1"/>
  </cols>
  <sheetData>
    <row r="2" spans="2:5" ht="21" x14ac:dyDescent="0.35">
      <c r="B2" s="6" t="s">
        <v>10983</v>
      </c>
    </row>
    <row r="4" spans="2:5" x14ac:dyDescent="0.25">
      <c r="B4" s="4" t="s">
        <v>10972</v>
      </c>
      <c r="C4" s="4" t="s">
        <v>17</v>
      </c>
      <c r="D4" s="4" t="s">
        <v>10987</v>
      </c>
      <c r="E4" s="8" t="s">
        <v>10988</v>
      </c>
    </row>
    <row r="5" spans="2:5" x14ac:dyDescent="0.25">
      <c r="B5" s="10">
        <v>41670</v>
      </c>
      <c r="C5" s="7">
        <v>19640.427000000007</v>
      </c>
      <c r="D5">
        <v>73</v>
      </c>
      <c r="E5" s="14">
        <f>C5/D5</f>
        <v>269.04694520547957</v>
      </c>
    </row>
    <row r="6" spans="2:5" x14ac:dyDescent="0.25">
      <c r="B6" s="10">
        <v>41698</v>
      </c>
      <c r="C6" s="7">
        <v>11833.617999999999</v>
      </c>
      <c r="D6">
        <v>66</v>
      </c>
      <c r="E6" s="14">
        <f t="shared" ref="E6:E69" si="0">C6/D6</f>
        <v>179.2972424242424</v>
      </c>
    </row>
    <row r="7" spans="2:5" x14ac:dyDescent="0.25">
      <c r="B7" s="10">
        <v>41729</v>
      </c>
      <c r="C7" s="7">
        <v>7159.67</v>
      </c>
      <c r="D7">
        <v>60</v>
      </c>
      <c r="E7" s="14">
        <f t="shared" si="0"/>
        <v>119.32783333333333</v>
      </c>
    </row>
    <row r="8" spans="2:5" x14ac:dyDescent="0.25">
      <c r="B8" s="10">
        <v>41759</v>
      </c>
      <c r="C8" s="7">
        <v>12455.481999999993</v>
      </c>
      <c r="D8">
        <v>60</v>
      </c>
      <c r="E8" s="14">
        <f t="shared" si="0"/>
        <v>207.59136666666654</v>
      </c>
    </row>
    <row r="9" spans="2:5" x14ac:dyDescent="0.25">
      <c r="B9" s="10">
        <v>41790</v>
      </c>
      <c r="C9" s="7">
        <v>15280.410999999998</v>
      </c>
      <c r="D9">
        <v>76</v>
      </c>
      <c r="E9" s="14">
        <f t="shared" si="0"/>
        <v>201.05803947368418</v>
      </c>
    </row>
    <row r="10" spans="2:5" x14ac:dyDescent="0.25">
      <c r="B10" s="10">
        <v>41820</v>
      </c>
      <c r="C10" s="7">
        <v>11927.848999999998</v>
      </c>
      <c r="D10">
        <v>60</v>
      </c>
      <c r="E10" s="14">
        <f t="shared" si="0"/>
        <v>198.7974833333333</v>
      </c>
    </row>
    <row r="11" spans="2:5" x14ac:dyDescent="0.25">
      <c r="B11" s="10">
        <v>41851</v>
      </c>
      <c r="C11" s="7">
        <v>10222.427999999996</v>
      </c>
      <c r="D11">
        <v>70</v>
      </c>
      <c r="E11" s="14">
        <f t="shared" si="0"/>
        <v>146.03468571428567</v>
      </c>
    </row>
    <row r="12" spans="2:5" x14ac:dyDescent="0.25">
      <c r="B12" s="10">
        <v>41882</v>
      </c>
      <c r="C12" s="7">
        <v>26797.763000000006</v>
      </c>
      <c r="D12">
        <v>72</v>
      </c>
      <c r="E12" s="14">
        <f t="shared" si="0"/>
        <v>372.19115277777786</v>
      </c>
    </row>
    <row r="13" spans="2:5" x14ac:dyDescent="0.25">
      <c r="B13" s="10">
        <v>41912</v>
      </c>
      <c r="C13" s="7">
        <v>17158.932000000001</v>
      </c>
      <c r="D13">
        <v>73</v>
      </c>
      <c r="E13" s="14">
        <f t="shared" si="0"/>
        <v>235.05386301369865</v>
      </c>
    </row>
    <row r="14" spans="2:5" x14ac:dyDescent="0.25">
      <c r="B14" s="10">
        <v>41943</v>
      </c>
      <c r="C14" s="7">
        <v>10112.641</v>
      </c>
      <c r="D14">
        <v>46</v>
      </c>
      <c r="E14" s="14">
        <f t="shared" si="0"/>
        <v>219.84002173913044</v>
      </c>
    </row>
    <row r="15" spans="2:5" x14ac:dyDescent="0.25">
      <c r="B15" s="10">
        <v>41973</v>
      </c>
      <c r="C15" s="7">
        <v>18792.183999999997</v>
      </c>
      <c r="D15">
        <v>85</v>
      </c>
      <c r="E15" s="14">
        <f t="shared" si="0"/>
        <v>221.08451764705879</v>
      </c>
    </row>
    <row r="16" spans="2:5" x14ac:dyDescent="0.25">
      <c r="B16" s="10">
        <v>42004</v>
      </c>
      <c r="C16" s="7">
        <v>17525.2847</v>
      </c>
      <c r="D16">
        <v>66</v>
      </c>
      <c r="E16" s="14">
        <f t="shared" si="0"/>
        <v>265.53461666666669</v>
      </c>
    </row>
    <row r="17" spans="2:5" x14ac:dyDescent="0.25">
      <c r="B17" s="10">
        <v>42035</v>
      </c>
      <c r="C17" s="7">
        <v>26938.917399999988</v>
      </c>
      <c r="D17">
        <v>118</v>
      </c>
      <c r="E17" s="14">
        <f t="shared" si="0"/>
        <v>228.29591016949141</v>
      </c>
    </row>
    <row r="18" spans="2:5" x14ac:dyDescent="0.25">
      <c r="B18" s="10">
        <v>42063</v>
      </c>
      <c r="C18" s="7">
        <v>34807.552999999993</v>
      </c>
      <c r="D18">
        <v>138</v>
      </c>
      <c r="E18" s="14">
        <f t="shared" si="0"/>
        <v>252.22864492753618</v>
      </c>
    </row>
    <row r="19" spans="2:5" x14ac:dyDescent="0.25">
      <c r="B19" s="10">
        <v>42094</v>
      </c>
      <c r="C19" s="7">
        <v>18224.9326</v>
      </c>
      <c r="D19">
        <v>108</v>
      </c>
      <c r="E19" s="14">
        <f t="shared" si="0"/>
        <v>168.74937592592593</v>
      </c>
    </row>
    <row r="20" spans="2:5" x14ac:dyDescent="0.25">
      <c r="B20" s="10">
        <v>42124</v>
      </c>
      <c r="C20" s="7">
        <v>20667.845500000007</v>
      </c>
      <c r="D20">
        <v>95</v>
      </c>
      <c r="E20" s="14">
        <f t="shared" si="0"/>
        <v>217.55626842105269</v>
      </c>
    </row>
    <row r="21" spans="2:5" x14ac:dyDescent="0.25">
      <c r="B21" s="10">
        <v>42155</v>
      </c>
      <c r="C21" s="7">
        <v>31054.970999999998</v>
      </c>
      <c r="D21">
        <v>147</v>
      </c>
      <c r="E21" s="14">
        <f t="shared" si="0"/>
        <v>211.25830612244897</v>
      </c>
    </row>
    <row r="22" spans="2:5" x14ac:dyDescent="0.25">
      <c r="B22" s="10">
        <v>42185</v>
      </c>
      <c r="C22" s="7">
        <v>50246.103200000056</v>
      </c>
      <c r="D22">
        <v>125</v>
      </c>
      <c r="E22" s="14">
        <f t="shared" si="0"/>
        <v>401.96882560000046</v>
      </c>
    </row>
    <row r="23" spans="2:5" x14ac:dyDescent="0.25">
      <c r="B23" s="10">
        <v>42216</v>
      </c>
      <c r="C23" s="7">
        <v>34516.184999999998</v>
      </c>
      <c r="D23">
        <v>132</v>
      </c>
      <c r="E23" s="14">
        <f t="shared" si="0"/>
        <v>261.48624999999998</v>
      </c>
    </row>
    <row r="24" spans="2:5" x14ac:dyDescent="0.25">
      <c r="B24" s="10">
        <v>42247</v>
      </c>
      <c r="C24" s="7">
        <v>48800.718599999993</v>
      </c>
      <c r="D24">
        <v>192</v>
      </c>
      <c r="E24" s="14">
        <f t="shared" si="0"/>
        <v>254.17040937499996</v>
      </c>
    </row>
    <row r="25" spans="2:5" x14ac:dyDescent="0.25">
      <c r="B25" s="10">
        <v>42277</v>
      </c>
      <c r="C25" s="7">
        <v>39026.743999999992</v>
      </c>
      <c r="D25">
        <v>166</v>
      </c>
      <c r="E25" s="14">
        <f t="shared" si="0"/>
        <v>235.10086746987946</v>
      </c>
    </row>
    <row r="26" spans="2:5" x14ac:dyDescent="0.25">
      <c r="B26" s="10">
        <v>42308</v>
      </c>
      <c r="C26" s="7">
        <v>20321.724999999988</v>
      </c>
      <c r="D26">
        <v>113</v>
      </c>
      <c r="E26" s="14">
        <f t="shared" si="0"/>
        <v>179.83827433628306</v>
      </c>
    </row>
    <row r="27" spans="2:5" x14ac:dyDescent="0.25">
      <c r="B27" s="10">
        <v>42338</v>
      </c>
      <c r="C27" s="7">
        <v>30364.854499999987</v>
      </c>
      <c r="D27">
        <v>146</v>
      </c>
      <c r="E27" s="14">
        <f t="shared" si="0"/>
        <v>207.97845547945195</v>
      </c>
    </row>
    <row r="28" spans="2:5" x14ac:dyDescent="0.25">
      <c r="B28" s="10">
        <v>42369</v>
      </c>
      <c r="C28" s="7">
        <v>18007.792999999998</v>
      </c>
      <c r="D28">
        <v>121</v>
      </c>
      <c r="E28" s="14">
        <f t="shared" si="0"/>
        <v>148.82473553719007</v>
      </c>
    </row>
    <row r="29" spans="2:5" x14ac:dyDescent="0.25">
      <c r="B29" s="10">
        <v>42400</v>
      </c>
      <c r="C29" s="7">
        <v>62380.527999999947</v>
      </c>
      <c r="D29">
        <v>249</v>
      </c>
      <c r="E29" s="14">
        <f t="shared" si="0"/>
        <v>250.52420883534114</v>
      </c>
    </row>
    <row r="30" spans="2:5" x14ac:dyDescent="0.25">
      <c r="B30" s="10">
        <v>42429</v>
      </c>
      <c r="C30" s="7">
        <v>69741.794499999989</v>
      </c>
      <c r="D30">
        <v>232</v>
      </c>
      <c r="E30" s="14">
        <f t="shared" si="0"/>
        <v>300.61118318965515</v>
      </c>
    </row>
    <row r="31" spans="2:5" x14ac:dyDescent="0.25">
      <c r="B31" s="10">
        <v>42460</v>
      </c>
      <c r="C31" s="7">
        <v>50762.200999999972</v>
      </c>
      <c r="D31">
        <v>206</v>
      </c>
      <c r="E31" s="14">
        <f t="shared" si="0"/>
        <v>246.41845145631055</v>
      </c>
    </row>
    <row r="32" spans="2:5" x14ac:dyDescent="0.25">
      <c r="B32" s="10">
        <v>42490</v>
      </c>
      <c r="C32" s="7">
        <v>63371.719000000012</v>
      </c>
      <c r="D32">
        <v>221</v>
      </c>
      <c r="E32" s="14">
        <f t="shared" si="0"/>
        <v>286.74985972850686</v>
      </c>
    </row>
    <row r="33" spans="2:5" x14ac:dyDescent="0.25">
      <c r="B33" s="10">
        <v>42521</v>
      </c>
      <c r="C33" s="7">
        <v>60476.052300000025</v>
      </c>
      <c r="D33">
        <v>247</v>
      </c>
      <c r="E33" s="14">
        <f t="shared" si="0"/>
        <v>244.84231700404868</v>
      </c>
    </row>
    <row r="34" spans="2:5" x14ac:dyDescent="0.25">
      <c r="B34" s="10">
        <v>42551</v>
      </c>
      <c r="C34" s="7">
        <v>35527.191999999981</v>
      </c>
      <c r="D34">
        <v>197</v>
      </c>
      <c r="E34" s="14">
        <f t="shared" si="0"/>
        <v>180.3410761421319</v>
      </c>
    </row>
    <row r="35" spans="2:5" x14ac:dyDescent="0.25">
      <c r="B35" s="10">
        <v>42582</v>
      </c>
      <c r="C35" s="7">
        <v>46832.935600000004</v>
      </c>
      <c r="D35">
        <v>164</v>
      </c>
      <c r="E35" s="14">
        <f t="shared" si="0"/>
        <v>285.56668048780489</v>
      </c>
    </row>
    <row r="36" spans="2:5" x14ac:dyDescent="0.25">
      <c r="B36" s="10">
        <v>42613</v>
      </c>
      <c r="C36" s="7">
        <v>37433.030599999998</v>
      </c>
      <c r="D36">
        <v>185</v>
      </c>
      <c r="E36" s="14">
        <f t="shared" si="0"/>
        <v>202.34070594594593</v>
      </c>
    </row>
    <row r="37" spans="2:5" x14ac:dyDescent="0.25">
      <c r="B37" s="10">
        <v>42643</v>
      </c>
      <c r="C37" s="7">
        <v>31405.451799999995</v>
      </c>
      <c r="D37">
        <v>144</v>
      </c>
      <c r="E37" s="14">
        <f t="shared" si="0"/>
        <v>218.09341527777775</v>
      </c>
    </row>
    <row r="38" spans="2:5" x14ac:dyDescent="0.25">
      <c r="B38" s="10">
        <v>42674</v>
      </c>
      <c r="C38" s="7">
        <v>34184.480999999992</v>
      </c>
      <c r="D38">
        <v>149</v>
      </c>
      <c r="E38" s="14">
        <f t="shared" si="0"/>
        <v>229.42604697986573</v>
      </c>
    </row>
    <row r="39" spans="2:5" x14ac:dyDescent="0.25">
      <c r="B39" s="10">
        <v>42704</v>
      </c>
      <c r="C39" s="7">
        <v>30651.813999999988</v>
      </c>
      <c r="D39">
        <v>152</v>
      </c>
      <c r="E39" s="14">
        <f t="shared" si="0"/>
        <v>201.65667105263151</v>
      </c>
    </row>
    <row r="40" spans="2:5" x14ac:dyDescent="0.25">
      <c r="B40" s="10">
        <v>42735</v>
      </c>
      <c r="C40" s="7">
        <v>44010.37950000001</v>
      </c>
      <c r="D40">
        <v>179</v>
      </c>
      <c r="E40" s="14">
        <f t="shared" si="0"/>
        <v>245.86804189944141</v>
      </c>
    </row>
    <row r="41" spans="2:5" x14ac:dyDescent="0.25">
      <c r="B41" s="10">
        <v>42766</v>
      </c>
      <c r="C41" s="7">
        <v>64980.390999999974</v>
      </c>
      <c r="D41">
        <v>270</v>
      </c>
      <c r="E41" s="14">
        <f t="shared" si="0"/>
        <v>240.66811481481471</v>
      </c>
    </row>
    <row r="42" spans="2:5" x14ac:dyDescent="0.25">
      <c r="B42" s="10">
        <v>42794</v>
      </c>
      <c r="C42" s="7">
        <v>73033.6345</v>
      </c>
      <c r="D42">
        <v>344</v>
      </c>
      <c r="E42" s="14">
        <f t="shared" si="0"/>
        <v>212.30707703488372</v>
      </c>
    </row>
    <row r="43" spans="2:5" x14ac:dyDescent="0.25">
      <c r="B43" s="10">
        <v>42825</v>
      </c>
      <c r="C43" s="7">
        <v>62801.080699999977</v>
      </c>
      <c r="D43">
        <v>285</v>
      </c>
      <c r="E43" s="14">
        <f t="shared" si="0"/>
        <v>220.35466912280694</v>
      </c>
    </row>
    <row r="44" spans="2:5" x14ac:dyDescent="0.25">
      <c r="B44" s="10">
        <v>42855</v>
      </c>
      <c r="C44" s="7">
        <v>56310.559000000023</v>
      </c>
      <c r="D44">
        <v>219</v>
      </c>
      <c r="E44" s="14">
        <f t="shared" si="0"/>
        <v>257.12584018264852</v>
      </c>
    </row>
    <row r="45" spans="2:5" x14ac:dyDescent="0.25">
      <c r="B45" s="10">
        <v>42886</v>
      </c>
      <c r="C45" s="7">
        <v>49135.934000000008</v>
      </c>
      <c r="D45">
        <v>217</v>
      </c>
      <c r="E45" s="14">
        <f t="shared" si="0"/>
        <v>226.43287557603691</v>
      </c>
    </row>
    <row r="46" spans="2:5" x14ac:dyDescent="0.25">
      <c r="B46" s="10">
        <v>42916</v>
      </c>
      <c r="C46" s="7">
        <v>48947.831800000014</v>
      </c>
      <c r="D46">
        <v>219</v>
      </c>
      <c r="E46" s="14">
        <f t="shared" si="0"/>
        <v>223.50608127853889</v>
      </c>
    </row>
    <row r="47" spans="2:5" x14ac:dyDescent="0.25">
      <c r="B47" s="10">
        <v>42947</v>
      </c>
      <c r="C47" s="7">
        <v>52317.637499999953</v>
      </c>
      <c r="D47">
        <v>250</v>
      </c>
      <c r="E47" s="14">
        <f t="shared" si="0"/>
        <v>209.27054999999982</v>
      </c>
    </row>
    <row r="48" spans="2:5" x14ac:dyDescent="0.25">
      <c r="B48" s="10">
        <v>42978</v>
      </c>
      <c r="C48" s="7">
        <v>36957.738999999987</v>
      </c>
      <c r="D48">
        <v>178</v>
      </c>
      <c r="E48" s="14">
        <f t="shared" si="0"/>
        <v>207.62774719101117</v>
      </c>
    </row>
    <row r="49" spans="2:5" x14ac:dyDescent="0.25">
      <c r="B49" s="10">
        <v>43008</v>
      </c>
      <c r="C49" s="7">
        <v>44970.566000000013</v>
      </c>
      <c r="D49">
        <v>217</v>
      </c>
      <c r="E49" s="14">
        <f t="shared" si="0"/>
        <v>207.2376313364056</v>
      </c>
    </row>
    <row r="50" spans="2:5" x14ac:dyDescent="0.25">
      <c r="B50" s="10">
        <v>43039</v>
      </c>
      <c r="C50" s="7">
        <v>27187.675000000021</v>
      </c>
      <c r="D50">
        <v>188</v>
      </c>
      <c r="E50" s="14">
        <f t="shared" si="0"/>
        <v>144.61529255319161</v>
      </c>
    </row>
    <row r="51" spans="2:5" x14ac:dyDescent="0.25">
      <c r="B51" s="10">
        <v>43069</v>
      </c>
      <c r="C51" s="7">
        <v>47450.490999999987</v>
      </c>
      <c r="D51">
        <v>211</v>
      </c>
      <c r="E51" s="14">
        <f t="shared" si="0"/>
        <v>224.88384360189568</v>
      </c>
    </row>
    <row r="52" spans="2:5" x14ac:dyDescent="0.25">
      <c r="B52" s="10">
        <v>43100</v>
      </c>
      <c r="C52" s="7">
        <v>36941.254000000001</v>
      </c>
      <c r="D52">
        <v>175</v>
      </c>
      <c r="E52" s="14">
        <f t="shared" si="0"/>
        <v>211.09288000000001</v>
      </c>
    </row>
    <row r="53" spans="2:5" x14ac:dyDescent="0.25">
      <c r="B53" s="10">
        <v>43131</v>
      </c>
      <c r="C53" s="7">
        <v>68001.31719999999</v>
      </c>
      <c r="D53">
        <v>202</v>
      </c>
      <c r="E53" s="14">
        <f t="shared" si="0"/>
        <v>336.64018415841582</v>
      </c>
    </row>
    <row r="54" spans="2:5" x14ac:dyDescent="0.25">
      <c r="B54" s="10">
        <v>43159</v>
      </c>
      <c r="C54" s="7">
        <v>41957.840499999998</v>
      </c>
      <c r="D54">
        <v>221</v>
      </c>
      <c r="E54" s="14">
        <f t="shared" si="0"/>
        <v>189.85448190045247</v>
      </c>
    </row>
    <row r="55" spans="2:5" x14ac:dyDescent="0.25">
      <c r="B55" s="10">
        <v>43190</v>
      </c>
      <c r="C55" s="7">
        <v>32973.338799999983</v>
      </c>
      <c r="D55">
        <v>156</v>
      </c>
      <c r="E55" s="14">
        <f t="shared" si="0"/>
        <v>211.3675564102563</v>
      </c>
    </row>
    <row r="56" spans="2:5" x14ac:dyDescent="0.25">
      <c r="B56" s="10">
        <v>43220</v>
      </c>
      <c r="C56" s="7">
        <v>36290.684799999974</v>
      </c>
      <c r="D56">
        <v>176</v>
      </c>
      <c r="E56" s="14">
        <f t="shared" si="0"/>
        <v>206.19707272727257</v>
      </c>
    </row>
    <row r="57" spans="2:5" x14ac:dyDescent="0.25">
      <c r="B57" s="10">
        <v>43251</v>
      </c>
      <c r="C57" s="7">
        <v>51867.142200000002</v>
      </c>
      <c r="D57">
        <v>181</v>
      </c>
      <c r="E57" s="14">
        <f t="shared" si="0"/>
        <v>286.55879668508288</v>
      </c>
    </row>
    <row r="58" spans="2:5" x14ac:dyDescent="0.25">
      <c r="B58" s="10">
        <v>43281</v>
      </c>
      <c r="C58" s="7">
        <v>38550.462499999994</v>
      </c>
      <c r="D58">
        <v>191</v>
      </c>
      <c r="E58" s="14">
        <f t="shared" si="0"/>
        <v>201.83488219895284</v>
      </c>
    </row>
    <row r="59" spans="2:5" x14ac:dyDescent="0.25">
      <c r="B59" s="10">
        <v>43312</v>
      </c>
      <c r="C59" s="7">
        <v>36126.946199999998</v>
      </c>
      <c r="D59">
        <v>162</v>
      </c>
      <c r="E59" s="14">
        <f t="shared" si="0"/>
        <v>223.00584074074072</v>
      </c>
    </row>
    <row r="60" spans="2:5" x14ac:dyDescent="0.25">
      <c r="B60" s="10">
        <v>43343</v>
      </c>
      <c r="C60" s="7">
        <v>23912.686000000009</v>
      </c>
      <c r="D60">
        <v>127</v>
      </c>
      <c r="E60" s="14">
        <f t="shared" si="0"/>
        <v>188.28886614173234</v>
      </c>
    </row>
    <row r="61" spans="2:5" x14ac:dyDescent="0.25">
      <c r="B61" s="10">
        <v>43373</v>
      </c>
      <c r="C61" s="7">
        <v>29804.917999999998</v>
      </c>
      <c r="D61">
        <v>140</v>
      </c>
      <c r="E61" s="14">
        <f t="shared" si="0"/>
        <v>212.89227142857141</v>
      </c>
    </row>
    <row r="62" spans="2:5" x14ac:dyDescent="0.25">
      <c r="B62" s="10">
        <v>43404</v>
      </c>
      <c r="C62" s="7">
        <v>37664.321999999978</v>
      </c>
      <c r="D62">
        <v>88</v>
      </c>
      <c r="E62" s="14">
        <f t="shared" si="0"/>
        <v>428.00365909090885</v>
      </c>
    </row>
    <row r="63" spans="2:5" x14ac:dyDescent="0.25">
      <c r="B63" s="10">
        <v>43434</v>
      </c>
      <c r="C63" s="7">
        <v>31141.456999999988</v>
      </c>
      <c r="D63">
        <v>123</v>
      </c>
      <c r="E63" s="14">
        <f t="shared" si="0"/>
        <v>253.18257723577224</v>
      </c>
    </row>
    <row r="64" spans="2:5" x14ac:dyDescent="0.25">
      <c r="B64" s="10">
        <v>43465</v>
      </c>
      <c r="C64" s="7">
        <v>26598.069999999989</v>
      </c>
      <c r="D64">
        <v>106</v>
      </c>
      <c r="E64" s="14">
        <f t="shared" si="0"/>
        <v>250.92518867924517</v>
      </c>
    </row>
    <row r="65" spans="2:5" x14ac:dyDescent="0.25">
      <c r="B65" s="10">
        <v>43496</v>
      </c>
      <c r="C65" s="7">
        <v>16008.035999999996</v>
      </c>
      <c r="D65">
        <v>97</v>
      </c>
      <c r="E65" s="14">
        <f t="shared" si="0"/>
        <v>165.03129896907214</v>
      </c>
    </row>
    <row r="66" spans="2:5" x14ac:dyDescent="0.25">
      <c r="B66" s="10">
        <v>43524</v>
      </c>
      <c r="C66" s="7">
        <v>24263.962000000003</v>
      </c>
      <c r="D66">
        <v>91</v>
      </c>
      <c r="E66" s="14">
        <f t="shared" si="0"/>
        <v>266.6369450549451</v>
      </c>
    </row>
    <row r="67" spans="2:5" x14ac:dyDescent="0.25">
      <c r="B67" s="10">
        <v>43555</v>
      </c>
      <c r="C67" s="7">
        <v>17787.247599999995</v>
      </c>
      <c r="D67">
        <v>94</v>
      </c>
      <c r="E67" s="14">
        <f t="shared" si="0"/>
        <v>189.22603829787229</v>
      </c>
    </row>
    <row r="68" spans="2:5" x14ac:dyDescent="0.25">
      <c r="B68" s="10">
        <v>43585</v>
      </c>
      <c r="C68" s="7">
        <v>16957.72879999999</v>
      </c>
      <c r="D68">
        <v>90</v>
      </c>
      <c r="E68" s="14">
        <f t="shared" si="0"/>
        <v>188.41920888888879</v>
      </c>
    </row>
    <row r="69" spans="2:5" x14ac:dyDescent="0.25">
      <c r="B69" s="10">
        <v>43616</v>
      </c>
      <c r="C69" s="7">
        <v>13667.825199999994</v>
      </c>
      <c r="D69">
        <v>89</v>
      </c>
      <c r="E69" s="14">
        <f t="shared" si="0"/>
        <v>153.57106966292127</v>
      </c>
    </row>
    <row r="70" spans="2:5" x14ac:dyDescent="0.25">
      <c r="B70" s="10">
        <v>43646</v>
      </c>
      <c r="C70" s="7">
        <v>23703.673400000007</v>
      </c>
      <c r="D70">
        <v>116</v>
      </c>
      <c r="E70" s="14">
        <f t="shared" ref="E70:E71" si="1">C70/D70</f>
        <v>204.34201206896557</v>
      </c>
    </row>
    <row r="71" spans="2:5" x14ac:dyDescent="0.25">
      <c r="B71" s="10">
        <v>43677</v>
      </c>
      <c r="C71" s="7">
        <v>10225.796800000002</v>
      </c>
      <c r="D71">
        <v>38</v>
      </c>
      <c r="E71" s="14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1"/>
  <sheetViews>
    <sheetView workbookViewId="0">
      <selection activeCell="D4" sqref="D4"/>
    </sheetView>
  </sheetViews>
  <sheetFormatPr defaultRowHeight="15" x14ac:dyDescent="0.25"/>
  <cols>
    <col min="2" max="2" width="11.85546875" bestFit="1" customWidth="1"/>
    <col min="3" max="4" width="27.85546875" customWidth="1"/>
  </cols>
  <sheetData>
    <row r="2" spans="2:4" ht="21" x14ac:dyDescent="0.35">
      <c r="B2" s="6" t="s">
        <v>10984</v>
      </c>
    </row>
    <row r="3" spans="2:4" ht="21" x14ac:dyDescent="0.35">
      <c r="B3" s="6"/>
    </row>
    <row r="4" spans="2:4" x14ac:dyDescent="0.25">
      <c r="B4" s="4" t="s">
        <v>15</v>
      </c>
      <c r="C4" s="4" t="s">
        <v>10973</v>
      </c>
      <c r="D4" s="4" t="s">
        <v>10974</v>
      </c>
    </row>
    <row r="5" spans="2:4" x14ac:dyDescent="0.25">
      <c r="B5" s="3" t="s">
        <v>160</v>
      </c>
      <c r="C5" s="7">
        <v>29476.392</v>
      </c>
      <c r="D5" s="7">
        <v>27896.71966666666</v>
      </c>
    </row>
    <row r="6" spans="2:4" x14ac:dyDescent="0.25">
      <c r="B6" s="3" t="s">
        <v>77</v>
      </c>
      <c r="C6" s="7">
        <v>23534.95199999999</v>
      </c>
      <c r="D6" s="7">
        <v>17922.02683333333</v>
      </c>
    </row>
    <row r="7" spans="2:4" x14ac:dyDescent="0.25">
      <c r="B7" s="3" t="s">
        <v>67</v>
      </c>
      <c r="C7" s="7">
        <v>5432.7520000000004</v>
      </c>
      <c r="D7" s="7">
        <v>4519.7986666666675</v>
      </c>
    </row>
    <row r="8" spans="2:4" x14ac:dyDescent="0.25">
      <c r="B8" s="3" t="s">
        <v>74</v>
      </c>
      <c r="C8" s="7">
        <v>43560.502</v>
      </c>
      <c r="D8" s="7">
        <v>33902.122166666675</v>
      </c>
    </row>
    <row r="9" spans="2:4" x14ac:dyDescent="0.25">
      <c r="B9" s="3" t="s">
        <v>32</v>
      </c>
      <c r="C9" s="7">
        <v>18314.5762</v>
      </c>
      <c r="D9" s="7">
        <v>19146.666049999996</v>
      </c>
    </row>
    <row r="10" spans="2:4" x14ac:dyDescent="0.25">
      <c r="B10" s="3" t="s">
        <v>35</v>
      </c>
      <c r="C10" s="7">
        <v>71448.679999999949</v>
      </c>
      <c r="D10" s="7">
        <v>54741.517166666628</v>
      </c>
    </row>
    <row r="11" spans="2:4" x14ac:dyDescent="0.25">
      <c r="B11" s="3" t="s">
        <v>1218</v>
      </c>
      <c r="C11" s="7">
        <v>50879.600000000013</v>
      </c>
      <c r="D11" s="7">
        <v>24921.338333333337</v>
      </c>
    </row>
    <row r="12" spans="2:4" x14ac:dyDescent="0.25">
      <c r="B12" s="3" t="s">
        <v>172</v>
      </c>
      <c r="C12" s="7">
        <v>1903.9299999999998</v>
      </c>
      <c r="D12" s="7">
        <v>2746.0670000000005</v>
      </c>
    </row>
    <row r="13" spans="2:4" x14ac:dyDescent="0.25">
      <c r="B13" s="3" t="s">
        <v>268</v>
      </c>
      <c r="C13" s="7">
        <v>493.56200000000007</v>
      </c>
      <c r="D13" s="7">
        <v>504.04666666666668</v>
      </c>
    </row>
    <row r="14" spans="2:4" x14ac:dyDescent="0.25">
      <c r="B14" s="3" t="s">
        <v>64</v>
      </c>
      <c r="C14" s="7">
        <v>15855.979999999996</v>
      </c>
      <c r="D14" s="7">
        <v>15284.193999999994</v>
      </c>
    </row>
    <row r="15" spans="2:4" x14ac:dyDescent="0.25">
      <c r="B15" s="3" t="s">
        <v>46</v>
      </c>
      <c r="C15" s="7">
        <v>1600.3760000000002</v>
      </c>
      <c r="D15" s="7">
        <v>2081.0520000000001</v>
      </c>
    </row>
    <row r="16" spans="2:4" x14ac:dyDescent="0.25">
      <c r="B16" s="3" t="s">
        <v>683</v>
      </c>
      <c r="C16" s="7">
        <v>21904.288</v>
      </c>
      <c r="D16" s="7">
        <v>31539.771833333336</v>
      </c>
    </row>
    <row r="17" spans="2:4" x14ac:dyDescent="0.25">
      <c r="B17" s="3" t="s">
        <v>89</v>
      </c>
      <c r="C17" s="7">
        <v>15841.959999999995</v>
      </c>
      <c r="D17" s="7">
        <v>13079.867666666656</v>
      </c>
    </row>
    <row r="18" spans="2:4" x14ac:dyDescent="0.25">
      <c r="B18" s="3" t="s">
        <v>71</v>
      </c>
      <c r="C18" s="7">
        <v>62298.43599999998</v>
      </c>
      <c r="D18" s="7">
        <v>55001.175666666677</v>
      </c>
    </row>
    <row r="19" spans="2:4" x14ac:dyDescent="0.25">
      <c r="B19" s="3" t="s">
        <v>58</v>
      </c>
      <c r="C19" s="7">
        <v>45643.126000000026</v>
      </c>
      <c r="D19" s="7">
        <v>37307.267999999996</v>
      </c>
    </row>
    <row r="20" spans="2:4" x14ac:dyDescent="0.25">
      <c r="B20" s="3" t="s">
        <v>578</v>
      </c>
      <c r="C20" s="7">
        <v>14685.491999999991</v>
      </c>
      <c r="D20" s="7">
        <v>7778.9229999999998</v>
      </c>
    </row>
    <row r="21" spans="2:4" x14ac:dyDescent="0.25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workbookViewId="0">
      <selection activeCell="D6" sqref="D6"/>
    </sheetView>
  </sheetViews>
  <sheetFormatPr defaultRowHeight="15" x14ac:dyDescent="0.25"/>
  <cols>
    <col min="2" max="2" width="13" bestFit="1" customWidth="1"/>
    <col min="3" max="3" width="15.5703125" bestFit="1" customWidth="1"/>
  </cols>
  <sheetData>
    <row r="2" spans="2:4" ht="21" x14ac:dyDescent="0.35">
      <c r="B2" s="6" t="s">
        <v>10986</v>
      </c>
    </row>
    <row r="3" spans="2:4" ht="21" x14ac:dyDescent="0.35">
      <c r="B3" s="6"/>
    </row>
    <row r="4" spans="2:4" x14ac:dyDescent="0.25">
      <c r="B4" s="4" t="s">
        <v>10982</v>
      </c>
      <c r="C4" s="4" t="s">
        <v>10979</v>
      </c>
      <c r="D4" s="4" t="s">
        <v>10981</v>
      </c>
    </row>
    <row r="5" spans="2:4" x14ac:dyDescent="0.25">
      <c r="B5" s="3" t="s">
        <v>10968</v>
      </c>
      <c r="C5" s="7">
        <v>5468.1296999999995</v>
      </c>
      <c r="D5" s="11">
        <f>C5</f>
        <v>5468.1296999999995</v>
      </c>
    </row>
    <row r="6" spans="2:4" x14ac:dyDescent="0.25">
      <c r="B6" s="9" t="s">
        <v>10975</v>
      </c>
      <c r="C6" s="7">
        <v>6660.9907999999996</v>
      </c>
      <c r="D6" s="15">
        <f>C6-C5</f>
        <v>1192.8611000000001</v>
      </c>
    </row>
    <row r="7" spans="2:4" x14ac:dyDescent="0.25">
      <c r="B7" s="9" t="s">
        <v>10976</v>
      </c>
      <c r="C7" s="7">
        <v>5292.7917999999991</v>
      </c>
      <c r="D7" s="15">
        <f t="shared" ref="D7:D9" si="0">C7-C6</f>
        <v>-1368.1990000000005</v>
      </c>
    </row>
    <row r="8" spans="2:4" x14ac:dyDescent="0.25">
      <c r="B8" s="9" t="s">
        <v>10977</v>
      </c>
      <c r="C8" s="7">
        <v>9466.2250999999997</v>
      </c>
      <c r="D8" s="15">
        <f t="shared" si="0"/>
        <v>4173.4333000000006</v>
      </c>
    </row>
    <row r="9" spans="2:4" x14ac:dyDescent="0.25">
      <c r="B9" s="9" t="s">
        <v>10978</v>
      </c>
      <c r="C9" s="7">
        <v>9367.552099999999</v>
      </c>
      <c r="D9" s="15">
        <f t="shared" si="0"/>
        <v>-98.673000000000684</v>
      </c>
    </row>
    <row r="10" spans="2:4" x14ac:dyDescent="0.25">
      <c r="B10" t="s">
        <v>10969</v>
      </c>
      <c r="C10" s="7">
        <v>9367.552099999999</v>
      </c>
      <c r="D10" s="11">
        <f>C10</f>
        <v>9367.552099999999</v>
      </c>
    </row>
    <row r="11" spans="2:4" x14ac:dyDescent="0.25">
      <c r="B11" s="9" t="s">
        <v>10975</v>
      </c>
      <c r="C11" s="7">
        <v>16123.065299999998</v>
      </c>
      <c r="D11" s="15">
        <f>C11-C10</f>
        <v>6755.5131999999994</v>
      </c>
    </row>
    <row r="12" spans="2:4" x14ac:dyDescent="0.25">
      <c r="B12" s="9" t="s">
        <v>10976</v>
      </c>
      <c r="C12" s="7">
        <v>22975.013299999999</v>
      </c>
      <c r="D12" s="15">
        <f t="shared" ref="D12:D14" si="1">C12-C11</f>
        <v>6851.9480000000003</v>
      </c>
    </row>
    <row r="13" spans="2:4" x14ac:dyDescent="0.25">
      <c r="B13" s="9" t="s">
        <v>10977</v>
      </c>
      <c r="C13" s="7">
        <v>24877.2336</v>
      </c>
      <c r="D13" s="15">
        <f t="shared" si="1"/>
        <v>1902.2203000000009</v>
      </c>
    </row>
    <row r="14" spans="2:4" x14ac:dyDescent="0.25">
      <c r="B14" s="9" t="s">
        <v>10978</v>
      </c>
      <c r="C14" s="7">
        <v>28963.278699999999</v>
      </c>
      <c r="D14" s="15">
        <f t="shared" si="1"/>
        <v>4086.0450999999994</v>
      </c>
    </row>
    <row r="15" spans="2:4" x14ac:dyDescent="0.25">
      <c r="B15" t="s">
        <v>10970</v>
      </c>
      <c r="C15" s="7">
        <v>28963.278699999999</v>
      </c>
      <c r="D15" s="11">
        <f>C15</f>
        <v>28963.278699999999</v>
      </c>
    </row>
    <row r="16" spans="2:4" x14ac:dyDescent="0.25">
      <c r="B16" s="9" t="s">
        <v>10975</v>
      </c>
      <c r="C16" s="7">
        <v>32152.327999999998</v>
      </c>
      <c r="D16" s="15">
        <f>C16-C15</f>
        <v>3189.0492999999988</v>
      </c>
    </row>
    <row r="17" spans="2:4" x14ac:dyDescent="0.25">
      <c r="B17" s="9" t="s">
        <v>10976</v>
      </c>
      <c r="C17" s="7">
        <v>28158.8701</v>
      </c>
      <c r="D17" s="15">
        <f t="shared" ref="D17:D19" si="2">C17-C16</f>
        <v>-3993.4578999999976</v>
      </c>
    </row>
    <row r="18" spans="2:4" x14ac:dyDescent="0.25">
      <c r="B18" s="9" t="s">
        <v>10977</v>
      </c>
      <c r="C18" s="7">
        <v>31811.069500000001</v>
      </c>
      <c r="D18" s="15">
        <f t="shared" si="2"/>
        <v>3652.1994000000013</v>
      </c>
    </row>
    <row r="19" spans="2:4" x14ac:dyDescent="0.25">
      <c r="B19" s="9" t="s">
        <v>10978</v>
      </c>
      <c r="C19" s="7">
        <v>32871.606400000004</v>
      </c>
      <c r="D19" s="15">
        <f t="shared" si="2"/>
        <v>1060.5369000000028</v>
      </c>
    </row>
    <row r="20" spans="2:4" x14ac:dyDescent="0.25">
      <c r="B20" s="9" t="s">
        <v>10980</v>
      </c>
      <c r="D20" s="11">
        <f>C19</f>
        <v>32871.606400000004</v>
      </c>
    </row>
  </sheetData>
  <pageMargins left="0.7" right="0.7" top="0.75" bottom="0.75" header="0.3" footer="0.3"/>
  <ignoredErrors>
    <ignoredError sqref="B5:B19" numberStoredAsText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workbookViewId="0">
      <selection activeCell="B4" sqref="B4:C4"/>
    </sheetView>
  </sheetViews>
  <sheetFormatPr defaultRowHeight="15" x14ac:dyDescent="0.25"/>
  <cols>
    <col min="2" max="2" width="12" bestFit="1" customWidth="1"/>
    <col min="3" max="5" width="17.85546875" customWidth="1"/>
  </cols>
  <sheetData>
    <row r="2" spans="2:5" ht="21" x14ac:dyDescent="0.35">
      <c r="B2" s="6" t="s">
        <v>10985</v>
      </c>
    </row>
    <row r="4" spans="2:5" x14ac:dyDescent="0.25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5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5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5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5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5">
      <c r="B10" s="3"/>
      <c r="C10" s="13"/>
      <c r="D10" s="13"/>
    </row>
    <row r="11" spans="2:5" x14ac:dyDescent="0.25">
      <c r="B11" s="3"/>
      <c r="C11" s="13"/>
      <c r="D11" s="13"/>
    </row>
    <row r="12" spans="2:5" x14ac:dyDescent="0.25">
      <c r="B12" s="3"/>
      <c r="C12" s="13"/>
      <c r="D12" s="13"/>
    </row>
    <row r="13" spans="2:5" x14ac:dyDescent="0.25">
      <c r="B13" s="3"/>
      <c r="C13" s="13"/>
      <c r="D13" s="13"/>
    </row>
    <row r="14" spans="2:5" x14ac:dyDescent="0.25">
      <c r="B14" s="3"/>
      <c r="C14" s="13"/>
      <c r="D14" s="13"/>
    </row>
    <row r="15" spans="2:5" x14ac:dyDescent="0.25">
      <c r="B15" s="3"/>
      <c r="C15" s="13"/>
      <c r="D15" s="13"/>
    </row>
    <row r="16" spans="2:5" x14ac:dyDescent="0.25">
      <c r="B16" s="3"/>
      <c r="C16" s="13"/>
      <c r="D16" s="13"/>
    </row>
    <row r="17" spans="2:4" x14ac:dyDescent="0.25">
      <c r="B17" s="3"/>
      <c r="C17" s="13"/>
      <c r="D17" s="13"/>
    </row>
    <row r="18" spans="2:4" x14ac:dyDescent="0.25">
      <c r="B18" s="3"/>
      <c r="C18" s="13"/>
      <c r="D18" s="13"/>
    </row>
    <row r="19" spans="2:4" x14ac:dyDescent="0.25">
      <c r="B19" s="3"/>
      <c r="C19" s="13"/>
      <c r="D19" s="13"/>
    </row>
  </sheetData>
  <sortState ref="B3:E19">
    <sortCondition descending="1" ref="D3:D19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>
      <selection activeCell="C5" sqref="C5:C12"/>
    </sheetView>
  </sheetViews>
  <sheetFormatPr defaultRowHeight="15" x14ac:dyDescent="0.25"/>
  <cols>
    <col min="3" max="4" width="11.85546875" bestFit="1" customWidth="1"/>
  </cols>
  <sheetData>
    <row r="2" spans="2:3" ht="23.25" x14ac:dyDescent="0.35">
      <c r="B2" s="16" t="s">
        <v>10990</v>
      </c>
    </row>
    <row r="4" spans="2:3" x14ac:dyDescent="0.25">
      <c r="B4" s="4" t="s">
        <v>10989</v>
      </c>
      <c r="C4" s="4" t="s">
        <v>17</v>
      </c>
    </row>
    <row r="5" spans="2:3" x14ac:dyDescent="0.25">
      <c r="B5" s="9" t="s">
        <v>10950</v>
      </c>
      <c r="C5" s="7">
        <v>151795.46030000021</v>
      </c>
    </row>
    <row r="6" spans="2:3" x14ac:dyDescent="0.25">
      <c r="B6" s="9" t="s">
        <v>10951</v>
      </c>
      <c r="C6" s="7">
        <v>151084.98550000001</v>
      </c>
    </row>
    <row r="7" spans="2:3" x14ac:dyDescent="0.25">
      <c r="B7" s="9" t="s">
        <v>10952</v>
      </c>
      <c r="C7" s="7">
        <v>134550.92129999999</v>
      </c>
    </row>
    <row r="8" spans="2:3" x14ac:dyDescent="0.25">
      <c r="B8" s="9" t="s">
        <v>10953</v>
      </c>
      <c r="C8" s="7">
        <v>109313.38719999985</v>
      </c>
    </row>
    <row r="9" spans="2:3" x14ac:dyDescent="0.25">
      <c r="B9" s="9" t="s">
        <v>10954</v>
      </c>
      <c r="C9" s="7">
        <v>169850.59679999997</v>
      </c>
    </row>
    <row r="10" spans="2:3" x14ac:dyDescent="0.25">
      <c r="B10" s="9" t="s">
        <v>10955</v>
      </c>
      <c r="C10" s="7">
        <v>184953.86179999969</v>
      </c>
    </row>
    <row r="11" spans="2:3" x14ac:dyDescent="0.25">
      <c r="B11" s="9" t="s">
        <v>10956</v>
      </c>
      <c r="C11" s="7">
        <v>137583.6532</v>
      </c>
    </row>
    <row r="12" spans="2:3" x14ac:dyDescent="0.25">
      <c r="B12" s="9" t="s">
        <v>10957</v>
      </c>
      <c r="C12" s="7">
        <v>104234.44329999998</v>
      </c>
    </row>
  </sheetData>
  <phoneticPr fontId="19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2"/>
  <sheetViews>
    <sheetView topLeftCell="G1" workbookViewId="0">
      <selection activeCell="Q2" sqref="Q2"/>
    </sheetView>
  </sheetViews>
  <sheetFormatPr defaultRowHeight="15" x14ac:dyDescent="0.25"/>
  <cols>
    <col min="1" max="1" width="2.140625" customWidth="1"/>
    <col min="3" max="4" width="12" bestFit="1" customWidth="1"/>
    <col min="5" max="7" width="10.85546875" bestFit="1" customWidth="1"/>
    <col min="8" max="8" width="9.85546875" customWidth="1"/>
    <col min="9" max="9" width="11.85546875" bestFit="1" customWidth="1"/>
  </cols>
  <sheetData>
    <row r="2" spans="2:9" ht="23.25" x14ac:dyDescent="0.35">
      <c r="B2" s="16" t="s">
        <v>10990</v>
      </c>
    </row>
    <row r="4" spans="2:9" x14ac:dyDescent="0.25">
      <c r="B4" s="4" t="s">
        <v>10989</v>
      </c>
      <c r="C4" s="4" t="s">
        <v>42</v>
      </c>
      <c r="D4" s="4" t="s">
        <v>266</v>
      </c>
      <c r="E4" s="4" t="s">
        <v>103</v>
      </c>
      <c r="F4" s="4" t="s">
        <v>95</v>
      </c>
      <c r="G4" s="4" t="s">
        <v>146</v>
      </c>
      <c r="H4" s="8" t="s">
        <v>10991</v>
      </c>
      <c r="I4" s="8" t="s">
        <v>10992</v>
      </c>
    </row>
    <row r="5" spans="2:9" x14ac:dyDescent="0.25">
      <c r="B5" s="9" t="s">
        <v>10950</v>
      </c>
      <c r="C5" s="7">
        <v>31961.309499999981</v>
      </c>
      <c r="D5" s="7">
        <v>24226.711999999992</v>
      </c>
      <c r="E5" s="7">
        <v>8284.5947999999971</v>
      </c>
      <c r="F5" s="7">
        <v>2764.712</v>
      </c>
      <c r="G5" s="7">
        <v>6815.2820000000002</v>
      </c>
      <c r="H5" s="7">
        <f>I5-SUM(C5:G5)</f>
        <v>77742.850000000224</v>
      </c>
      <c r="I5" s="7">
        <v>151795.46030000021</v>
      </c>
    </row>
    <row r="6" spans="2:9" x14ac:dyDescent="0.25">
      <c r="B6" s="9" t="s">
        <v>10951</v>
      </c>
      <c r="C6" s="7">
        <v>34241.27399999999</v>
      </c>
      <c r="D6" s="7">
        <v>18775.954000000012</v>
      </c>
      <c r="E6" s="7">
        <v>10315.007000000001</v>
      </c>
      <c r="F6" s="7">
        <v>3486.3840000000005</v>
      </c>
      <c r="G6" s="7">
        <v>4278.9070000000002</v>
      </c>
      <c r="H6" s="7">
        <f t="shared" ref="H6:H12" si="0">I6-SUM(C6:G6)</f>
        <v>79987.459499999997</v>
      </c>
      <c r="I6" s="7">
        <v>151084.98550000001</v>
      </c>
    </row>
    <row r="7" spans="2:9" x14ac:dyDescent="0.25">
      <c r="B7" s="9" t="s">
        <v>10952</v>
      </c>
      <c r="C7" s="7">
        <v>23299.713499999987</v>
      </c>
      <c r="D7" s="7">
        <v>13331.169999999996</v>
      </c>
      <c r="E7" s="7">
        <v>8786.5468000000001</v>
      </c>
      <c r="F7" s="7">
        <v>7376.6220000000003</v>
      </c>
      <c r="G7" s="7">
        <v>8924.465000000002</v>
      </c>
      <c r="H7" s="7">
        <f t="shared" si="0"/>
        <v>72832.40400000001</v>
      </c>
      <c r="I7" s="7">
        <v>134550.92129999999</v>
      </c>
    </row>
    <row r="8" spans="2:9" x14ac:dyDescent="0.25">
      <c r="B8" s="9" t="s">
        <v>10953</v>
      </c>
      <c r="C8" s="7">
        <v>22877.694000000003</v>
      </c>
      <c r="D8" s="7">
        <v>19055.733999999993</v>
      </c>
      <c r="E8" s="7">
        <v>11832.563199999995</v>
      </c>
      <c r="F8" s="7">
        <v>4947.7259999999997</v>
      </c>
      <c r="G8" s="7">
        <v>2652.9569999999999</v>
      </c>
      <c r="H8" s="7">
        <f t="shared" si="0"/>
        <v>47946.712999999851</v>
      </c>
      <c r="I8" s="7">
        <v>109313.38719999985</v>
      </c>
    </row>
    <row r="9" spans="2:9" x14ac:dyDescent="0.25">
      <c r="B9" s="9" t="s">
        <v>10954</v>
      </c>
      <c r="C9" s="7">
        <v>45714.872999999992</v>
      </c>
      <c r="D9" s="7">
        <v>13551.261999999993</v>
      </c>
      <c r="E9" s="7">
        <v>9718.3008000000027</v>
      </c>
      <c r="F9" s="7">
        <v>15528.157999999996</v>
      </c>
      <c r="G9" s="7">
        <v>13527.584999999997</v>
      </c>
      <c r="H9" s="7">
        <f t="shared" si="0"/>
        <v>71810.417999999991</v>
      </c>
      <c r="I9" s="7">
        <v>169850.59679999997</v>
      </c>
    </row>
    <row r="10" spans="2:9" x14ac:dyDescent="0.25">
      <c r="B10" s="9" t="s">
        <v>10955</v>
      </c>
      <c r="C10" s="7">
        <v>35193.001999999986</v>
      </c>
      <c r="D10" s="7">
        <v>21522.505000000005</v>
      </c>
      <c r="E10" s="7">
        <v>15405.747800000005</v>
      </c>
      <c r="F10" s="7">
        <v>8212.9239999999991</v>
      </c>
      <c r="G10" s="7">
        <v>4322.1390000000001</v>
      </c>
      <c r="H10" s="7">
        <f t="shared" si="0"/>
        <v>100297.5439999997</v>
      </c>
      <c r="I10" s="7">
        <v>184953.86179999969</v>
      </c>
    </row>
    <row r="11" spans="2:9" x14ac:dyDescent="0.25">
      <c r="B11" s="9" t="s">
        <v>10956</v>
      </c>
      <c r="C11" s="7">
        <v>27946.567999999996</v>
      </c>
      <c r="D11" s="7">
        <v>16856.937999999998</v>
      </c>
      <c r="E11" s="7">
        <v>5764.4851999999992</v>
      </c>
      <c r="F11" s="7">
        <v>3572.6480000000006</v>
      </c>
      <c r="G11" s="7">
        <v>6674.4769999999999</v>
      </c>
      <c r="H11" s="7">
        <f t="shared" si="0"/>
        <v>76768.537000000011</v>
      </c>
      <c r="I11" s="7">
        <v>137583.6532</v>
      </c>
    </row>
    <row r="12" spans="2:9" x14ac:dyDescent="0.25">
      <c r="B12" s="9" t="s">
        <v>10957</v>
      </c>
      <c r="C12" s="7">
        <v>30838.695999999989</v>
      </c>
      <c r="D12" s="7">
        <v>8325.9079999999976</v>
      </c>
      <c r="E12" s="7">
        <v>8026.1167999999998</v>
      </c>
      <c r="F12" s="7">
        <v>6092.4179999999988</v>
      </c>
      <c r="G12" s="7">
        <v>2896.0949999999998</v>
      </c>
      <c r="H12" s="7">
        <f t="shared" si="0"/>
        <v>48055.209500000004</v>
      </c>
      <c r="I12" s="7">
        <v>104234.44329999998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5"/>
  <sheetViews>
    <sheetView workbookViewId="0">
      <selection activeCell="R22" sqref="R22"/>
    </sheetView>
  </sheetViews>
  <sheetFormatPr defaultRowHeight="15" x14ac:dyDescent="0.25"/>
  <cols>
    <col min="2" max="2" width="10.42578125" bestFit="1" customWidth="1"/>
    <col min="3" max="6" width="11.85546875" bestFit="1" customWidth="1"/>
  </cols>
  <sheetData>
    <row r="3" spans="2:6" x14ac:dyDescent="0.25">
      <c r="B3" s="4" t="s">
        <v>10993</v>
      </c>
      <c r="C3" s="4" t="s">
        <v>10975</v>
      </c>
      <c r="D3" s="4" t="s">
        <v>10976</v>
      </c>
      <c r="E3" s="4" t="s">
        <v>10977</v>
      </c>
      <c r="F3" s="4" t="s">
        <v>10978</v>
      </c>
    </row>
    <row r="4" spans="2:6" x14ac:dyDescent="0.25">
      <c r="B4" s="17">
        <v>42370</v>
      </c>
      <c r="C4" s="7">
        <v>151795.46030000021</v>
      </c>
      <c r="D4" s="7">
        <v>151084.98550000001</v>
      </c>
      <c r="E4" s="7">
        <v>134550.92129999999</v>
      </c>
      <c r="F4" s="7">
        <v>109313.38719999985</v>
      </c>
    </row>
    <row r="5" spans="2:6" x14ac:dyDescent="0.25">
      <c r="B5" s="17">
        <v>42736</v>
      </c>
      <c r="C5" s="7">
        <v>169850.59679999997</v>
      </c>
      <c r="D5" s="7">
        <v>184953.86179999969</v>
      </c>
      <c r="E5" s="7">
        <v>137583.6532</v>
      </c>
      <c r="F5" s="7">
        <v>104234.44329999998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20"/>
  <sheetViews>
    <sheetView tabSelected="1" topLeftCell="A2" zoomScale="79" workbookViewId="0">
      <selection activeCell="Y16" sqref="Y16"/>
    </sheetView>
  </sheetViews>
  <sheetFormatPr defaultRowHeight="15" x14ac:dyDescent="0.25"/>
  <cols>
    <col min="2" max="2" width="12" bestFit="1" customWidth="1"/>
    <col min="3" max="3" width="11.42578125" bestFit="1" customWidth="1"/>
  </cols>
  <sheetData>
    <row r="3" spans="2:3" x14ac:dyDescent="0.25">
      <c r="B3" s="4" t="s">
        <v>15</v>
      </c>
      <c r="C3" s="4" t="s">
        <v>20</v>
      </c>
    </row>
    <row r="4" spans="2:3" x14ac:dyDescent="0.25">
      <c r="B4" t="s">
        <v>55</v>
      </c>
      <c r="C4" s="7">
        <v>-17725.481100000008</v>
      </c>
    </row>
    <row r="5" spans="2:3" x14ac:dyDescent="0.25">
      <c r="B5" t="s">
        <v>32</v>
      </c>
      <c r="C5" s="7">
        <v>-3472.5559999999978</v>
      </c>
    </row>
    <row r="6" spans="2:3" x14ac:dyDescent="0.25">
      <c r="B6" t="s">
        <v>578</v>
      </c>
      <c r="C6" s="7">
        <v>-1189.0994999999984</v>
      </c>
    </row>
    <row r="7" spans="2:3" x14ac:dyDescent="0.25">
      <c r="B7" t="s">
        <v>268</v>
      </c>
      <c r="C7" s="7">
        <v>949.51819999999975</v>
      </c>
    </row>
    <row r="8" spans="2:3" x14ac:dyDescent="0.25">
      <c r="B8" t="s">
        <v>683</v>
      </c>
      <c r="C8" s="7">
        <v>3384.7568999999999</v>
      </c>
    </row>
    <row r="9" spans="2:3" x14ac:dyDescent="0.25">
      <c r="B9" t="s">
        <v>46</v>
      </c>
      <c r="C9" s="7">
        <v>5546.2539999999981</v>
      </c>
    </row>
    <row r="10" spans="2:3" x14ac:dyDescent="0.25">
      <c r="B10" t="s">
        <v>67</v>
      </c>
      <c r="C10" s="7">
        <v>6527.7869999999984</v>
      </c>
    </row>
    <row r="11" spans="2:3" x14ac:dyDescent="0.25">
      <c r="B11" t="s">
        <v>172</v>
      </c>
      <c r="C11" s="7">
        <v>6964.1767000000027</v>
      </c>
    </row>
    <row r="12" spans="2:3" x14ac:dyDescent="0.25">
      <c r="B12" t="s">
        <v>64</v>
      </c>
      <c r="C12" s="7">
        <v>13059.143599999983</v>
      </c>
    </row>
    <row r="13" spans="2:3" x14ac:dyDescent="0.25">
      <c r="B13" t="s">
        <v>77</v>
      </c>
      <c r="C13" s="7">
        <v>18138.005399999995</v>
      </c>
    </row>
    <row r="14" spans="2:3" x14ac:dyDescent="0.25">
      <c r="B14" t="s">
        <v>58</v>
      </c>
      <c r="C14" s="7">
        <v>21278.826399999998</v>
      </c>
    </row>
    <row r="15" spans="2:3" x14ac:dyDescent="0.25">
      <c r="B15" t="s">
        <v>35</v>
      </c>
      <c r="C15" s="7">
        <v>26590.166300000026</v>
      </c>
    </row>
    <row r="16" spans="2:3" x14ac:dyDescent="0.25">
      <c r="B16" t="s">
        <v>74</v>
      </c>
      <c r="C16" s="7">
        <v>30221.763299999995</v>
      </c>
    </row>
    <row r="17" spans="2:3" x14ac:dyDescent="0.25">
      <c r="B17" t="s">
        <v>89</v>
      </c>
      <c r="C17" s="7">
        <v>34053.569299999966</v>
      </c>
    </row>
    <row r="18" spans="2:3" x14ac:dyDescent="0.25">
      <c r="B18" t="s">
        <v>160</v>
      </c>
      <c r="C18" s="7">
        <v>41936.635699999933</v>
      </c>
    </row>
    <row r="19" spans="2:3" x14ac:dyDescent="0.25">
      <c r="B19" t="s">
        <v>71</v>
      </c>
      <c r="C19" s="7">
        <v>44515.730600000003</v>
      </c>
    </row>
    <row r="20" spans="2:3" x14ac:dyDescent="0.25">
      <c r="B20" t="s">
        <v>1218</v>
      </c>
      <c r="C20" s="7">
        <v>55617.824900000007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  <vt:lpstr>Quarterly Sales Evolution</vt:lpstr>
      <vt:lpstr>Accenting Lines</vt:lpstr>
      <vt:lpstr>Seasonality</vt:lpstr>
      <vt:lpstr>Colorful charts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niaulans</cp:lastModifiedBy>
  <dcterms:created xsi:type="dcterms:W3CDTF">2023-05-27T18:44:59Z</dcterms:created>
  <dcterms:modified xsi:type="dcterms:W3CDTF">2025-03-27T06:11:02Z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